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firstSheet="2" activeTab="4"/>
  </bookViews>
  <sheets>
    <sheet name="2016年度新邵县一般公共预算收入决算" sheetId="4" r:id="rId1"/>
    <sheet name="2016年度新邵县一般公共预算支出决算" sheetId="5" r:id="rId2"/>
    <sheet name="2016年度新邵县政府性基金收支决算" sheetId="6" r:id="rId3"/>
    <sheet name="2016年度新邵县国有资本经营收支决算" sheetId="7" r:id="rId4"/>
    <sheet name="2016年度新邵县社会保险基金收支决算" sheetId="8" r:id="rId5"/>
  </sheets>
  <definedNames>
    <definedName name="_xlnm.Print_Titles" localSheetId="3">'2016年度新邵县国有资本经营收支决算'!$A$1:$IV$4</definedName>
    <definedName name="_xlnm.Print_Titles" localSheetId="0">'2016年度新邵县一般公共预算收入决算'!$A$1:$IV$4</definedName>
    <definedName name="_xlnm.Print_Titles" localSheetId="1">'2016年度新邵县一般公共预算支出决算'!$A$1:$IV$4</definedName>
    <definedName name="_xlnm.Print_Titles" localSheetId="2">'2016年度新邵县政府性基金收支决算'!$A$1:$IV$6</definedName>
  </definedNames>
  <calcPr calcId="124519" iterate="1"/>
</workbook>
</file>

<file path=xl/calcChain.xml><?xml version="1.0" encoding="utf-8"?>
<calcChain xmlns="http://schemas.openxmlformats.org/spreadsheetml/2006/main">
  <c r="B16" i="8"/>
  <c r="J15"/>
  <c r="I15"/>
  <c r="H15"/>
  <c r="G15"/>
  <c r="F15"/>
  <c r="E15"/>
  <c r="D15"/>
  <c r="C15"/>
  <c r="B15"/>
  <c r="B14"/>
  <c r="B13"/>
  <c r="B12"/>
  <c r="B11"/>
  <c r="B10"/>
  <c r="B9"/>
  <c r="B8"/>
  <c r="B7"/>
  <c r="B6"/>
  <c r="B5"/>
  <c r="E51" i="7"/>
  <c r="D51"/>
  <c r="C51"/>
  <c r="E45"/>
  <c r="D45"/>
  <c r="C45"/>
  <c r="E40"/>
  <c r="D40"/>
  <c r="C40"/>
  <c r="J35"/>
  <c r="I35"/>
  <c r="H35"/>
  <c r="J31"/>
  <c r="I31"/>
  <c r="H31"/>
  <c r="J29"/>
  <c r="I29"/>
  <c r="H29"/>
  <c r="J20"/>
  <c r="I20"/>
  <c r="H20"/>
  <c r="J10"/>
  <c r="I10"/>
  <c r="H10"/>
  <c r="J9"/>
  <c r="I9"/>
  <c r="H9"/>
  <c r="E8"/>
  <c r="D8"/>
  <c r="C8"/>
  <c r="J7"/>
  <c r="I7"/>
  <c r="H7"/>
  <c r="E7"/>
  <c r="D7"/>
  <c r="C7"/>
  <c r="J6"/>
  <c r="I6"/>
  <c r="H6"/>
  <c r="E6"/>
  <c r="D6"/>
  <c r="C6"/>
  <c r="J5"/>
  <c r="I5"/>
  <c r="H5"/>
  <c r="E5"/>
  <c r="D5"/>
  <c r="C5"/>
  <c r="W245" i="6"/>
  <c r="V245"/>
  <c r="U245"/>
  <c r="T245"/>
  <c r="S245"/>
  <c r="R245"/>
  <c r="Q245"/>
  <c r="P245"/>
  <c r="AA245" s="1"/>
  <c r="AA244"/>
  <c r="W230"/>
  <c r="V230"/>
  <c r="U230"/>
  <c r="T230"/>
  <c r="S230"/>
  <c r="R230"/>
  <c r="Q230"/>
  <c r="P230"/>
  <c r="Z229"/>
  <c r="AA229" s="1"/>
  <c r="W229"/>
  <c r="V229"/>
  <c r="U229"/>
  <c r="T229"/>
  <c r="S229"/>
  <c r="R229"/>
  <c r="Q229"/>
  <c r="P229"/>
  <c r="M229"/>
  <c r="L229"/>
  <c r="K229"/>
  <c r="J229"/>
  <c r="I229"/>
  <c r="H229"/>
  <c r="G229"/>
  <c r="F229"/>
  <c r="E229"/>
  <c r="D229"/>
  <c r="C229"/>
  <c r="Z220"/>
  <c r="AA220" s="1"/>
  <c r="W220"/>
  <c r="V220"/>
  <c r="U220"/>
  <c r="T220"/>
  <c r="S220"/>
  <c r="R220"/>
  <c r="Q220"/>
  <c r="P220"/>
  <c r="M220"/>
  <c r="L220"/>
  <c r="K220"/>
  <c r="J220"/>
  <c r="I220"/>
  <c r="H220"/>
  <c r="G220"/>
  <c r="F220"/>
  <c r="E220"/>
  <c r="D220"/>
  <c r="C220"/>
  <c r="AA219"/>
  <c r="AA218"/>
  <c r="W212"/>
  <c r="V212"/>
  <c r="U212"/>
  <c r="T212"/>
  <c r="S212"/>
  <c r="R212"/>
  <c r="Q212"/>
  <c r="P212"/>
  <c r="AA212" s="1"/>
  <c r="Z208"/>
  <c r="AA208" s="1"/>
  <c r="W208"/>
  <c r="V208"/>
  <c r="U208"/>
  <c r="T208"/>
  <c r="S208"/>
  <c r="R208"/>
  <c r="Q208"/>
  <c r="P208"/>
  <c r="M208"/>
  <c r="L208"/>
  <c r="K208"/>
  <c r="J208"/>
  <c r="I208"/>
  <c r="H208"/>
  <c r="G208"/>
  <c r="F208"/>
  <c r="E208"/>
  <c r="D208"/>
  <c r="C208"/>
  <c r="W200"/>
  <c r="V200"/>
  <c r="U200"/>
  <c r="T200"/>
  <c r="S200"/>
  <c r="R200"/>
  <c r="Q200"/>
  <c r="P200"/>
  <c r="W199"/>
  <c r="V199"/>
  <c r="U199"/>
  <c r="T199"/>
  <c r="S199"/>
  <c r="R199"/>
  <c r="Q199"/>
  <c r="P199"/>
  <c r="AA199" s="1"/>
  <c r="W190"/>
  <c r="V190"/>
  <c r="U190"/>
  <c r="T190"/>
  <c r="T189" s="1"/>
  <c r="S190"/>
  <c r="R190"/>
  <c r="R189" s="1"/>
  <c r="Q190"/>
  <c r="P190"/>
  <c r="P189" s="1"/>
  <c r="AA189" s="1"/>
  <c r="W189"/>
  <c r="V189"/>
  <c r="U189"/>
  <c r="S189"/>
  <c r="Q189"/>
  <c r="W180"/>
  <c r="V180"/>
  <c r="U180"/>
  <c r="T180"/>
  <c r="S180"/>
  <c r="R180"/>
  <c r="Q180"/>
  <c r="P180"/>
  <c r="AA180" s="1"/>
  <c r="W173"/>
  <c r="V173"/>
  <c r="U173"/>
  <c r="T173"/>
  <c r="S173"/>
  <c r="R173"/>
  <c r="Q173"/>
  <c r="P173"/>
  <c r="AA173" s="1"/>
  <c r="W164"/>
  <c r="V164"/>
  <c r="U164"/>
  <c r="T164"/>
  <c r="S164"/>
  <c r="R164"/>
  <c r="Q164"/>
  <c r="P164"/>
  <c r="AA164" s="1"/>
  <c r="W157"/>
  <c r="V157"/>
  <c r="V156" s="1"/>
  <c r="U157"/>
  <c r="T157"/>
  <c r="T156" s="1"/>
  <c r="S157"/>
  <c r="R157"/>
  <c r="R156" s="1"/>
  <c r="Q157"/>
  <c r="P157"/>
  <c r="P156" s="1"/>
  <c r="AA156" s="1"/>
  <c r="W156"/>
  <c r="U156"/>
  <c r="S156"/>
  <c r="Q156"/>
  <c r="W149"/>
  <c r="W148" s="1"/>
  <c r="V149"/>
  <c r="U149"/>
  <c r="U148" s="1"/>
  <c r="T149"/>
  <c r="S149"/>
  <c r="S148" s="1"/>
  <c r="R149"/>
  <c r="Q149"/>
  <c r="Q148" s="1"/>
  <c r="P149"/>
  <c r="V148"/>
  <c r="T148"/>
  <c r="R148"/>
  <c r="P148"/>
  <c r="AA148" s="1"/>
  <c r="W141"/>
  <c r="V141"/>
  <c r="V140" s="1"/>
  <c r="U141"/>
  <c r="T141"/>
  <c r="T140" s="1"/>
  <c r="S141"/>
  <c r="R141"/>
  <c r="R140" s="1"/>
  <c r="Q141"/>
  <c r="P141"/>
  <c r="P140" s="1"/>
  <c r="AA140" s="1"/>
  <c r="W140"/>
  <c r="U140"/>
  <c r="S140"/>
  <c r="Q140"/>
  <c r="W133"/>
  <c r="V133"/>
  <c r="U133"/>
  <c r="T133"/>
  <c r="S133"/>
  <c r="R133"/>
  <c r="Q133"/>
  <c r="P133"/>
  <c r="Z132"/>
  <c r="W132"/>
  <c r="V132"/>
  <c r="U132"/>
  <c r="T132"/>
  <c r="S132"/>
  <c r="R132"/>
  <c r="Q132"/>
  <c r="P132"/>
  <c r="M132"/>
  <c r="L132"/>
  <c r="K132"/>
  <c r="J132"/>
  <c r="I132"/>
  <c r="AA132" s="1"/>
  <c r="H132"/>
  <c r="G132"/>
  <c r="F132"/>
  <c r="E132"/>
  <c r="D132"/>
  <c r="C132"/>
  <c r="W127"/>
  <c r="V127"/>
  <c r="V126" s="1"/>
  <c r="U127"/>
  <c r="T127"/>
  <c r="T126" s="1"/>
  <c r="S127"/>
  <c r="R127"/>
  <c r="R126" s="1"/>
  <c r="Q127"/>
  <c r="P127"/>
  <c r="P126" s="1"/>
  <c r="AA126" s="1"/>
  <c r="W126"/>
  <c r="U126"/>
  <c r="S126"/>
  <c r="Q126"/>
  <c r="W121"/>
  <c r="V121"/>
  <c r="U121"/>
  <c r="T121"/>
  <c r="S121"/>
  <c r="R121"/>
  <c r="Q121"/>
  <c r="P121"/>
  <c r="AA121" s="1"/>
  <c r="W114"/>
  <c r="V114"/>
  <c r="U114"/>
  <c r="T114"/>
  <c r="S114"/>
  <c r="R114"/>
  <c r="Q114"/>
  <c r="P114"/>
  <c r="Z113"/>
  <c r="AA113" s="1"/>
  <c r="W113"/>
  <c r="V113"/>
  <c r="U113"/>
  <c r="T113"/>
  <c r="S113"/>
  <c r="R113"/>
  <c r="Q113"/>
  <c r="P113"/>
  <c r="M113"/>
  <c r="L113"/>
  <c r="K113"/>
  <c r="J113"/>
  <c r="I113"/>
  <c r="H113"/>
  <c r="G113"/>
  <c r="F113"/>
  <c r="E113"/>
  <c r="D113"/>
  <c r="C113"/>
  <c r="W105"/>
  <c r="W104" s="1"/>
  <c r="V105"/>
  <c r="U105"/>
  <c r="U104" s="1"/>
  <c r="T105"/>
  <c r="S105"/>
  <c r="S104" s="1"/>
  <c r="R105"/>
  <c r="Q105"/>
  <c r="Q104" s="1"/>
  <c r="P105"/>
  <c r="V104"/>
  <c r="T104"/>
  <c r="R104"/>
  <c r="P104"/>
  <c r="AA104" s="1"/>
  <c r="W98"/>
  <c r="V98"/>
  <c r="V97" s="1"/>
  <c r="U98"/>
  <c r="T98"/>
  <c r="T97" s="1"/>
  <c r="S98"/>
  <c r="R98"/>
  <c r="R97" s="1"/>
  <c r="Q98"/>
  <c r="P98"/>
  <c r="P97" s="1"/>
  <c r="AA97" s="1"/>
  <c r="W97"/>
  <c r="U97"/>
  <c r="S97"/>
  <c r="Q97"/>
  <c r="W89"/>
  <c r="W88" s="1"/>
  <c r="V89"/>
  <c r="U89"/>
  <c r="U88" s="1"/>
  <c r="T89"/>
  <c r="S89"/>
  <c r="S88" s="1"/>
  <c r="R89"/>
  <c r="Q89"/>
  <c r="Q88" s="1"/>
  <c r="P89"/>
  <c r="V88"/>
  <c r="T88"/>
  <c r="R88"/>
  <c r="P88"/>
  <c r="AA88" s="1"/>
  <c r="W80"/>
  <c r="V80"/>
  <c r="U80"/>
  <c r="T80"/>
  <c r="S80"/>
  <c r="R80"/>
  <c r="Q80"/>
  <c r="P80"/>
  <c r="Z79"/>
  <c r="AA79" s="1"/>
  <c r="W79"/>
  <c r="V79"/>
  <c r="U79"/>
  <c r="T79"/>
  <c r="S79"/>
  <c r="R79"/>
  <c r="Q79"/>
  <c r="P79"/>
  <c r="M79"/>
  <c r="L79"/>
  <c r="K79"/>
  <c r="J79"/>
  <c r="I79"/>
  <c r="H79"/>
  <c r="G79"/>
  <c r="F79"/>
  <c r="E79"/>
  <c r="D79"/>
  <c r="C79"/>
  <c r="W75"/>
  <c r="V75"/>
  <c r="U75"/>
  <c r="T75"/>
  <c r="S75"/>
  <c r="R75"/>
  <c r="Q75"/>
  <c r="P75"/>
  <c r="AA75" s="1"/>
  <c r="W69"/>
  <c r="V69"/>
  <c r="V68" s="1"/>
  <c r="U69"/>
  <c r="T69"/>
  <c r="T68" s="1"/>
  <c r="S69"/>
  <c r="R69"/>
  <c r="R68" s="1"/>
  <c r="Q69"/>
  <c r="P69"/>
  <c r="P68" s="1"/>
  <c r="AA68" s="1"/>
  <c r="W68"/>
  <c r="U68"/>
  <c r="S68"/>
  <c r="Q68"/>
  <c r="W60"/>
  <c r="W59" s="1"/>
  <c r="V60"/>
  <c r="U60"/>
  <c r="U59" s="1"/>
  <c r="T60"/>
  <c r="S60"/>
  <c r="S59" s="1"/>
  <c r="R60"/>
  <c r="Q60"/>
  <c r="Q59" s="1"/>
  <c r="P60"/>
  <c r="V59"/>
  <c r="T59"/>
  <c r="R59"/>
  <c r="P59"/>
  <c r="AA59" s="1"/>
  <c r="W44"/>
  <c r="V44"/>
  <c r="U44"/>
  <c r="T44"/>
  <c r="S44"/>
  <c r="R44"/>
  <c r="Q44"/>
  <c r="P44"/>
  <c r="Z43"/>
  <c r="AA43" s="1"/>
  <c r="W43"/>
  <c r="V43"/>
  <c r="U43"/>
  <c r="T43"/>
  <c r="S43"/>
  <c r="R43"/>
  <c r="Q43"/>
  <c r="P43"/>
  <c r="M43"/>
  <c r="L43"/>
  <c r="L6" s="1"/>
  <c r="K43"/>
  <c r="J43"/>
  <c r="J6" s="1"/>
  <c r="I43"/>
  <c r="H43"/>
  <c r="H6" s="1"/>
  <c r="G43"/>
  <c r="F43"/>
  <c r="F6" s="1"/>
  <c r="E43"/>
  <c r="D43"/>
  <c r="D6" s="1"/>
  <c r="C43"/>
  <c r="Z38"/>
  <c r="W38"/>
  <c r="V38"/>
  <c r="U38"/>
  <c r="T38"/>
  <c r="S38"/>
  <c r="R38"/>
  <c r="Q38"/>
  <c r="P38"/>
  <c r="M38"/>
  <c r="L38"/>
  <c r="K38"/>
  <c r="J38"/>
  <c r="I38"/>
  <c r="AA38" s="1"/>
  <c r="H38"/>
  <c r="G38"/>
  <c r="F38"/>
  <c r="E38"/>
  <c r="D38"/>
  <c r="C38"/>
  <c r="W33"/>
  <c r="V33"/>
  <c r="U33"/>
  <c r="T33"/>
  <c r="S33"/>
  <c r="R33"/>
  <c r="Q33"/>
  <c r="P33"/>
  <c r="AA33" s="1"/>
  <c r="W27"/>
  <c r="W26" s="1"/>
  <c r="V27"/>
  <c r="U27"/>
  <c r="U26" s="1"/>
  <c r="T27"/>
  <c r="S27"/>
  <c r="S26" s="1"/>
  <c r="R27"/>
  <c r="Q27"/>
  <c r="Q26" s="1"/>
  <c r="P27"/>
  <c r="V26"/>
  <c r="T26"/>
  <c r="R26"/>
  <c r="P26"/>
  <c r="W22"/>
  <c r="V22"/>
  <c r="U22"/>
  <c r="T22"/>
  <c r="S22"/>
  <c r="R22"/>
  <c r="Q22"/>
  <c r="P22"/>
  <c r="AA22" s="1"/>
  <c r="W15"/>
  <c r="W14" s="1"/>
  <c r="W6" s="1"/>
  <c r="V15"/>
  <c r="U15"/>
  <c r="U14" s="1"/>
  <c r="U6" s="1"/>
  <c r="T15"/>
  <c r="S15"/>
  <c r="S14" s="1"/>
  <c r="S6" s="1"/>
  <c r="R15"/>
  <c r="Q15"/>
  <c r="Q14" s="1"/>
  <c r="Q6" s="1"/>
  <c r="P15"/>
  <c r="V14"/>
  <c r="V6" s="1"/>
  <c r="T14"/>
  <c r="T6" s="1"/>
  <c r="R14"/>
  <c r="R6" s="1"/>
  <c r="P14"/>
  <c r="P6" s="1"/>
  <c r="W7"/>
  <c r="V7"/>
  <c r="U7"/>
  <c r="T7"/>
  <c r="S7"/>
  <c r="R7"/>
  <c r="Q7"/>
  <c r="P7"/>
  <c r="AA7" s="1"/>
  <c r="M6"/>
  <c r="K6"/>
  <c r="I6"/>
  <c r="G6"/>
  <c r="E6"/>
  <c r="C6"/>
  <c r="C1389" i="5"/>
  <c r="C1384"/>
  <c r="C1379"/>
  <c r="C1377"/>
  <c r="C1375"/>
  <c r="C1374"/>
  <c r="C1362"/>
  <c r="C1356"/>
  <c r="C1350"/>
  <c r="C1336"/>
  <c r="C1321"/>
  <c r="C1320"/>
  <c r="C1316"/>
  <c r="C1312"/>
  <c r="C1303"/>
  <c r="C1302"/>
  <c r="C1300"/>
  <c r="C1285"/>
  <c r="C1272"/>
  <c r="C1263"/>
  <c r="C1243"/>
  <c r="C1223"/>
  <c r="C1222" s="1"/>
  <c r="C1212"/>
  <c r="C1210"/>
  <c r="C1207"/>
  <c r="C1201"/>
  <c r="C1191"/>
  <c r="C1184"/>
  <c r="C1183"/>
  <c r="C1180"/>
  <c r="C1174"/>
  <c r="C1167"/>
  <c r="C1157"/>
  <c r="C1156" s="1"/>
  <c r="C1149"/>
  <c r="C1142"/>
  <c r="C1135"/>
  <c r="C1126"/>
  <c r="C1112"/>
  <c r="C1107"/>
  <c r="C1091"/>
  <c r="C1081"/>
  <c r="C1080"/>
  <c r="C1077"/>
  <c r="C1072"/>
  <c r="C1065"/>
  <c r="C1060"/>
  <c r="C1050"/>
  <c r="C1040"/>
  <c r="C1010"/>
  <c r="C1009" s="1"/>
  <c r="C1006"/>
  <c r="C1002"/>
  <c r="C995"/>
  <c r="C988"/>
  <c r="C982"/>
  <c r="C971"/>
  <c r="C960"/>
  <c r="C932"/>
  <c r="C904"/>
  <c r="C878"/>
  <c r="C877" s="1"/>
  <c r="C875"/>
  <c r="C873"/>
  <c r="C871"/>
  <c r="C868"/>
  <c r="C866"/>
  <c r="C854"/>
  <c r="C853"/>
  <c r="C851"/>
  <c r="C836"/>
  <c r="C834"/>
  <c r="C832"/>
  <c r="C826"/>
  <c r="C824"/>
  <c r="C822"/>
  <c r="C819"/>
  <c r="C816"/>
  <c r="C810"/>
  <c r="C804"/>
  <c r="C798"/>
  <c r="C789"/>
  <c r="C785"/>
  <c r="C776"/>
  <c r="C775"/>
  <c r="C773"/>
  <c r="C763"/>
  <c r="C759"/>
  <c r="C756"/>
  <c r="C746"/>
  <c r="C734"/>
  <c r="C730"/>
  <c r="C717"/>
  <c r="C712"/>
  <c r="C711"/>
  <c r="C709"/>
  <c r="C706"/>
  <c r="C703"/>
  <c r="C700"/>
  <c r="C697"/>
  <c r="C694"/>
  <c r="C689"/>
  <c r="C684"/>
  <c r="C676"/>
  <c r="C669"/>
  <c r="C663"/>
  <c r="C655"/>
  <c r="C644"/>
  <c r="C640"/>
  <c r="C631"/>
  <c r="C629"/>
  <c r="C621"/>
  <c r="C610"/>
  <c r="C596"/>
  <c r="C595"/>
  <c r="C591"/>
  <c r="C580"/>
  <c r="C569"/>
  <c r="C561"/>
  <c r="C547"/>
  <c r="C546"/>
  <c r="C541"/>
  <c r="C538"/>
  <c r="C534"/>
  <c r="C527"/>
  <c r="C522"/>
  <c r="C517"/>
  <c r="C511"/>
  <c r="C505"/>
  <c r="C496"/>
  <c r="C491"/>
  <c r="C490" s="1"/>
  <c r="C488"/>
  <c r="C481"/>
  <c r="C475"/>
  <c r="C471"/>
  <c r="C467"/>
  <c r="C463"/>
  <c r="C457"/>
  <c r="C450"/>
  <c r="C441"/>
  <c r="C436"/>
  <c r="C435"/>
  <c r="C432"/>
  <c r="C423"/>
  <c r="C415"/>
  <c r="C407"/>
  <c r="C398"/>
  <c r="C389"/>
  <c r="C375"/>
  <c r="C366"/>
  <c r="C354"/>
  <c r="C347"/>
  <c r="C325"/>
  <c r="C315"/>
  <c r="C314"/>
  <c r="C312"/>
  <c r="C303"/>
  <c r="C301"/>
  <c r="C299"/>
  <c r="C297"/>
  <c r="C296"/>
  <c r="C294"/>
  <c r="C289"/>
  <c r="C287"/>
  <c r="C283"/>
  <c r="C277"/>
  <c r="C270"/>
  <c r="C267"/>
  <c r="C260"/>
  <c r="C259" s="1"/>
  <c r="C256"/>
  <c r="C250"/>
  <c r="C244"/>
  <c r="C238"/>
  <c r="C232"/>
  <c r="C226"/>
  <c r="C219"/>
  <c r="C211"/>
  <c r="C204"/>
  <c r="C198"/>
  <c r="C189"/>
  <c r="C182"/>
  <c r="C175"/>
  <c r="C162"/>
  <c r="C152"/>
  <c r="C140"/>
  <c r="C129"/>
  <c r="C120"/>
  <c r="C105"/>
  <c r="C95"/>
  <c r="C86"/>
  <c r="C74"/>
  <c r="C63"/>
  <c r="C52"/>
  <c r="C40"/>
  <c r="C28"/>
  <c r="C19"/>
  <c r="C7"/>
  <c r="C6"/>
  <c r="C5" s="1"/>
  <c r="C8" i="4"/>
  <c r="C7" s="1"/>
  <c r="C33"/>
  <c r="C37"/>
  <c r="C40"/>
  <c r="C51"/>
  <c r="C55"/>
  <c r="C54" s="1"/>
  <c r="C67"/>
  <c r="C74"/>
  <c r="C76"/>
  <c r="C103"/>
  <c r="C112"/>
  <c r="C86" s="1"/>
  <c r="C116"/>
  <c r="C122"/>
  <c r="C132"/>
  <c r="C148"/>
  <c r="C153"/>
  <c r="C158"/>
  <c r="C163"/>
  <c r="C168"/>
  <c r="C173"/>
  <c r="C178"/>
  <c r="C183"/>
  <c r="C188"/>
  <c r="C193"/>
  <c r="C198"/>
  <c r="C203"/>
  <c r="C230"/>
  <c r="C234"/>
  <c r="C207" s="1"/>
  <c r="C238"/>
  <c r="C247"/>
  <c r="C259"/>
  <c r="C264"/>
  <c r="C271"/>
  <c r="C270" s="1"/>
  <c r="C276"/>
  <c r="C280"/>
  <c r="C281"/>
  <c r="C294"/>
  <c r="C304"/>
  <c r="C303" s="1"/>
  <c r="C309"/>
  <c r="C318"/>
  <c r="C327"/>
  <c r="C330"/>
  <c r="C333"/>
  <c r="C337"/>
  <c r="C341"/>
  <c r="C336" s="1"/>
  <c r="C347"/>
  <c r="C351"/>
  <c r="C354"/>
  <c r="C360"/>
  <c r="C359" s="1"/>
  <c r="C363"/>
  <c r="C366"/>
  <c r="C385"/>
  <c r="C389"/>
  <c r="C388" s="1"/>
  <c r="C409"/>
  <c r="C413"/>
  <c r="C417"/>
  <c r="C423"/>
  <c r="C426"/>
  <c r="C429"/>
  <c r="C433"/>
  <c r="C435"/>
  <c r="C438"/>
  <c r="C441"/>
  <c r="C444"/>
  <c r="C448"/>
  <c r="C451"/>
  <c r="C453"/>
  <c r="C471"/>
  <c r="C474"/>
  <c r="C476"/>
  <c r="C478"/>
  <c r="C480"/>
  <c r="C482"/>
  <c r="C485"/>
  <c r="C488"/>
  <c r="C496"/>
  <c r="C498"/>
  <c r="C504"/>
  <c r="C506"/>
  <c r="C511"/>
  <c r="C514"/>
  <c r="C517"/>
  <c r="C524"/>
  <c r="C533"/>
  <c r="C538"/>
  <c r="C546"/>
  <c r="C549"/>
  <c r="C552"/>
  <c r="C557"/>
  <c r="C560"/>
  <c r="C571"/>
  <c r="C577"/>
  <c r="C610"/>
  <c r="C615"/>
  <c r="C622"/>
  <c r="C634"/>
  <c r="C645"/>
  <c r="C652"/>
  <c r="C656"/>
  <c r="C661"/>
  <c r="C665"/>
  <c r="C669"/>
  <c r="C671"/>
  <c r="C674"/>
  <c r="C676"/>
  <c r="C678"/>
  <c r="C683"/>
  <c r="C686"/>
  <c r="C688"/>
  <c r="C691"/>
  <c r="C694"/>
  <c r="C693" s="1"/>
  <c r="C718"/>
  <c r="C727"/>
  <c r="C726" s="1"/>
  <c r="C731"/>
  <c r="C734"/>
  <c r="C736"/>
  <c r="C739"/>
  <c r="C745"/>
  <c r="C748"/>
  <c r="C744" s="1"/>
  <c r="C757"/>
  <c r="C762"/>
  <c r="C768"/>
  <c r="C772"/>
  <c r="C778"/>
  <c r="C784"/>
  <c r="C787"/>
  <c r="C793"/>
  <c r="AA26" i="6" l="1"/>
  <c r="AA14"/>
  <c r="Z6"/>
  <c r="AA6" s="1"/>
  <c r="C358" i="4"/>
  <c r="C6"/>
  <c r="C5" s="1"/>
</calcChain>
</file>

<file path=xl/sharedStrings.xml><?xml version="1.0" encoding="utf-8"?>
<sst xmlns="http://schemas.openxmlformats.org/spreadsheetml/2006/main" count="2809" uniqueCount="2360">
  <si>
    <t>财政部门完成收入</t>
  </si>
  <si>
    <t/>
  </si>
  <si>
    <t xml:space="preserve">   </t>
  </si>
  <si>
    <t xml:space="preserve">     教育费附加</t>
  </si>
  <si>
    <t xml:space="preserve">     个人所得税</t>
  </si>
  <si>
    <t xml:space="preserve">     企业所得税</t>
  </si>
  <si>
    <t xml:space="preserve">其中：营业税 </t>
  </si>
  <si>
    <t>地税部门完成收入</t>
  </si>
  <si>
    <t xml:space="preserve">     消费税</t>
  </si>
  <si>
    <t>其中：增值税</t>
  </si>
  <si>
    <t>国税部门完成收入</t>
  </si>
  <si>
    <t xml:space="preserve"> </t>
  </si>
  <si>
    <t>一般公共预算收入(财政总收入）</t>
  </si>
  <si>
    <t>　　　　　上划其他税收</t>
  </si>
  <si>
    <t>　　　　　上划契税</t>
  </si>
  <si>
    <t>　　　　　上划耕地占用税</t>
  </si>
  <si>
    <t>　　　　　上划市级个人所得税</t>
  </si>
  <si>
    <t>　　　　　上划市级企业所得税</t>
  </si>
  <si>
    <t>　　　　　上划市级营业税</t>
  </si>
  <si>
    <t>　　其中：上划市级增值税</t>
  </si>
  <si>
    <t>上划市级收入</t>
  </si>
  <si>
    <t>　　　　上划中央营业税</t>
  </si>
  <si>
    <t>　　　　上划成品油新增教育费附加</t>
  </si>
  <si>
    <t>　　　　上划成品油新增城建税</t>
  </si>
  <si>
    <t xml:space="preserve">    上划中央其他收入</t>
  </si>
  <si>
    <t xml:space="preserve">    　　上划中央个人所得税</t>
  </si>
  <si>
    <t xml:space="preserve">    　　上划中央企业所得税</t>
  </si>
  <si>
    <t>　　上划中央所得税收入</t>
  </si>
  <si>
    <t xml:space="preserve">    　　上划中央消费税</t>
  </si>
  <si>
    <t xml:space="preserve">    　　上划中央增值税</t>
  </si>
  <si>
    <t>　　上划中央两税收入</t>
  </si>
  <si>
    <t>上划中央收入</t>
  </si>
  <si>
    <t>　　上划省级城镇土地使用税</t>
  </si>
  <si>
    <t xml:space="preserve">    上划省级资源税</t>
  </si>
  <si>
    <t xml:space="preserve">    上划省级个人所得税</t>
  </si>
  <si>
    <t xml:space="preserve">    上划省级企业所得税</t>
  </si>
  <si>
    <t xml:space="preserve">    上划省级营业税</t>
  </si>
  <si>
    <t xml:space="preserve">    上划省级增值税</t>
  </si>
  <si>
    <t>上划省级收入</t>
  </si>
  <si>
    <t>注:以下科目为湖南省自定义科目,上划数据请与月报保持一致，如有较大不同请说明</t>
  </si>
  <si>
    <t xml:space="preserve">    其他收入(项)</t>
  </si>
  <si>
    <t xml:space="preserve">    债务管理收入</t>
  </si>
  <si>
    <t xml:space="preserve">    差别电价收入</t>
  </si>
  <si>
    <t xml:space="preserve">    基本建设收入</t>
  </si>
  <si>
    <t xml:space="preserve">    免税商品特许经营费收入</t>
  </si>
  <si>
    <t xml:space="preserve">    主管部门集中收入</t>
  </si>
  <si>
    <t xml:space="preserve">  其他收入(款)</t>
  </si>
  <si>
    <t xml:space="preserve">    其他政府住房基金收入</t>
  </si>
  <si>
    <t xml:space="preserve">    配建商业设施租售收入</t>
  </si>
  <si>
    <t xml:space="preserve">    公共租赁住房租金收入</t>
  </si>
  <si>
    <t xml:space="preserve">    计提公共租赁住房资金</t>
  </si>
  <si>
    <t xml:space="preserve">    上缴管理费用</t>
  </si>
  <si>
    <t xml:space="preserve">  政府住房基金收入</t>
  </si>
  <si>
    <t xml:space="preserve">    国内捐赠收入</t>
  </si>
  <si>
    <t xml:space="preserve">    国外捐赠收入</t>
  </si>
  <si>
    <t xml:space="preserve">  捐赠收入</t>
  </si>
  <si>
    <t xml:space="preserve">    其他国有资源(资产)有偿使用收入</t>
  </si>
  <si>
    <t xml:space="preserve">    排污权出让收入</t>
  </si>
  <si>
    <t xml:space="preserve">      探矿权、采矿权价款收入</t>
  </si>
  <si>
    <t xml:space="preserve">      探矿权、采矿权使用费收入</t>
  </si>
  <si>
    <t xml:space="preserve">      矿产资源补偿费收入</t>
  </si>
  <si>
    <t xml:space="preserve">    矿产资源专项收入</t>
  </si>
  <si>
    <t xml:space="preserve">    电力改革预留资产变现收入</t>
  </si>
  <si>
    <t xml:space="preserve">    铁路资产变现收入</t>
  </si>
  <si>
    <t xml:space="preserve">    动用国家储备物资上缴财政收入</t>
  </si>
  <si>
    <t xml:space="preserve">      石油特别收益金退库</t>
  </si>
  <si>
    <t xml:space="preserve">      石油特别收益金专项收入</t>
  </si>
  <si>
    <t xml:space="preserve">    石油特别收益金专项收入</t>
  </si>
  <si>
    <t xml:space="preserve">    转让政府还贷道路收费权收入</t>
  </si>
  <si>
    <t xml:space="preserve">      地方无居民海岛使用金收入</t>
  </si>
  <si>
    <t xml:space="preserve">      中央无居民海岛使用金收入</t>
  </si>
  <si>
    <t xml:space="preserve">    无居民海岛使用金收入</t>
  </si>
  <si>
    <t xml:space="preserve">    出租车经营权有偿出让和转让收入</t>
  </si>
  <si>
    <t xml:space="preserve">      其他非经营性国有资产收入</t>
  </si>
  <si>
    <t xml:space="preserve">      事业单位国有资产处置收入</t>
  </si>
  <si>
    <t xml:space="preserve">      行政单位国有资产处置收入</t>
  </si>
  <si>
    <t xml:space="preserve">      行政单位国有资产出租、出借收入</t>
  </si>
  <si>
    <t xml:space="preserve">    非经营性国有资产收入</t>
  </si>
  <si>
    <t xml:space="preserve">      其他利息收入</t>
  </si>
  <si>
    <t xml:space="preserve">      有价证券利息收入</t>
  </si>
  <si>
    <t xml:space="preserve">      财政专户存款利息收入</t>
  </si>
  <si>
    <t xml:space="preserve">      国库存款利息收入</t>
  </si>
  <si>
    <t xml:space="preserve">    利息收入</t>
  </si>
  <si>
    <t xml:space="preserve">    专项储备物资销售收入</t>
  </si>
  <si>
    <t xml:space="preserve">    特种矿产品出售收入</t>
  </si>
  <si>
    <t xml:space="preserve">      港澳台和外商独资企业场地使用费收入</t>
  </si>
  <si>
    <t xml:space="preserve">      地方合资合作企业场地使用费收入</t>
  </si>
  <si>
    <t xml:space="preserve">      中央和地方合资合作企业场地使用费收入</t>
  </si>
  <si>
    <t xml:space="preserve">      中央合资合作企业场地使用费收入</t>
  </si>
  <si>
    <t xml:space="preserve">      海上石油矿区使用费</t>
  </si>
  <si>
    <t xml:space="preserve">      陆上石油矿区使用费</t>
  </si>
  <si>
    <t xml:space="preserve">    场地和矿区使用费收入</t>
  </si>
  <si>
    <t xml:space="preserve">      地方海域使用金收入</t>
  </si>
  <si>
    <t xml:space="preserve">      中央海域使用金收入</t>
  </si>
  <si>
    <t xml:space="preserve">    海域使用金收入</t>
  </si>
  <si>
    <t xml:space="preserve">  国有资源(资产)有偿使用收入</t>
  </si>
  <si>
    <t xml:space="preserve">    其他国有资本经营收入</t>
  </si>
  <si>
    <t xml:space="preserve">      其他国有企业计划亏损补贴</t>
  </si>
  <si>
    <t xml:space="preserve">      农业企业计划亏损补贴</t>
  </si>
  <si>
    <t xml:space="preserve">      工业企业计划亏损补贴</t>
  </si>
  <si>
    <t xml:space="preserve">    国有企业计划亏损补贴</t>
  </si>
  <si>
    <t xml:space="preserve">    国有资本经营收入退库</t>
  </si>
  <si>
    <t xml:space="preserve">      其他清算收入</t>
  </si>
  <si>
    <t xml:space="preserve">    清算收入</t>
  </si>
  <si>
    <t xml:space="preserve">      其他产权转让收入</t>
  </si>
  <si>
    <t xml:space="preserve">    产权转让收入</t>
  </si>
  <si>
    <t xml:space="preserve">      其他股利、股息收入</t>
  </si>
  <si>
    <t xml:space="preserve">      金融业公司股利、股息收入</t>
  </si>
  <si>
    <t xml:space="preserve">    股利、股息收入</t>
  </si>
  <si>
    <t xml:space="preserve">      其他企业利润收入</t>
  </si>
  <si>
    <t xml:space="preserve">      金融企业利润收入</t>
  </si>
  <si>
    <t xml:space="preserve">      中国人民银行上缴收入</t>
  </si>
  <si>
    <t xml:space="preserve">    利润收入</t>
  </si>
  <si>
    <t xml:space="preserve">  国有资本经营收入</t>
  </si>
  <si>
    <t xml:space="preserve">    罚没收入退库</t>
  </si>
  <si>
    <t xml:space="preserve">    缉毒罚没收入</t>
  </si>
  <si>
    <t xml:space="preserve">      其他部门缉私罚没收入</t>
  </si>
  <si>
    <t xml:space="preserve">      边防武警缉私罚没收入</t>
  </si>
  <si>
    <t xml:space="preserve">      海关缉私罚没收入</t>
  </si>
  <si>
    <t xml:space="preserve">      工商缉私罚没收入</t>
  </si>
  <si>
    <t xml:space="preserve">      公安缉私罚没收入</t>
  </si>
  <si>
    <t xml:space="preserve">    缉私罚没收入</t>
  </si>
  <si>
    <t xml:space="preserve">      其他一般罚没收入</t>
  </si>
  <si>
    <t xml:space="preserve">      物价罚没收入</t>
  </si>
  <si>
    <t xml:space="preserve">      交强险罚没收入</t>
  </si>
  <si>
    <t xml:space="preserve">      电力监管罚没收入</t>
  </si>
  <si>
    <t xml:space="preserve">      民航罚没收入</t>
  </si>
  <si>
    <t xml:space="preserve">      银行监督罚没收入</t>
  </si>
  <si>
    <t xml:space="preserve">      渔政罚没收入</t>
  </si>
  <si>
    <t xml:space="preserve">      审计罚没收入</t>
  </si>
  <si>
    <t xml:space="preserve">      铁道罚没收入</t>
  </si>
  <si>
    <t xml:space="preserve">      交通罚没收入</t>
  </si>
  <si>
    <t xml:space="preserve">      保监会罚没收入</t>
  </si>
  <si>
    <t xml:space="preserve">      证监会罚没收入</t>
  </si>
  <si>
    <t xml:space="preserve">      检验检疫罚没收入</t>
  </si>
  <si>
    <t xml:space="preserve">      卫生罚没收入</t>
  </si>
  <si>
    <t xml:space="preserve">      食品药品监督罚没收入</t>
  </si>
  <si>
    <t xml:space="preserve">      海关罚没收入</t>
  </si>
  <si>
    <t xml:space="preserve">      税务部门罚没收入</t>
  </si>
  <si>
    <t xml:space="preserve">      技术监督罚没收入</t>
  </si>
  <si>
    <t xml:space="preserve">      新闻出版罚没收入</t>
  </si>
  <si>
    <t xml:space="preserve">      工商罚没收入</t>
  </si>
  <si>
    <t xml:space="preserve">      法院罚没收入</t>
  </si>
  <si>
    <t xml:space="preserve">      检察院罚没收入</t>
  </si>
  <si>
    <t xml:space="preserve">      公安罚没收入</t>
  </si>
  <si>
    <t xml:space="preserve">    一般罚没收入</t>
  </si>
  <si>
    <t xml:space="preserve">  罚没收入</t>
  </si>
  <si>
    <t xml:space="preserve">      其他缴入国库的行政事业性收费</t>
  </si>
  <si>
    <t xml:space="preserve">    其他行政事业性收费收入</t>
  </si>
  <si>
    <t xml:space="preserve">      其他缴入国库的国资委行政事业性收费</t>
  </si>
  <si>
    <t xml:space="preserve">      考试考务费</t>
  </si>
  <si>
    <t xml:space="preserve">    国资委行政事业性收费收入</t>
  </si>
  <si>
    <t xml:space="preserve">      缴入国库的南水北调办行政事业性收费</t>
  </si>
  <si>
    <t xml:space="preserve">    南水北调办行政事业性收费收入</t>
  </si>
  <si>
    <t xml:space="preserve">      其他缴入国库的外文局行政事业性收费</t>
  </si>
  <si>
    <t xml:space="preserve">      中国国际化人才外语考试考务费</t>
  </si>
  <si>
    <t xml:space="preserve">    外文局行政事业性收费收入</t>
  </si>
  <si>
    <t xml:space="preserve">      其他缴入国库的监察行政事业性收费</t>
  </si>
  <si>
    <t xml:space="preserve">      资料工本费</t>
  </si>
  <si>
    <t xml:space="preserve">      住宿费</t>
  </si>
  <si>
    <t xml:space="preserve">      培训费</t>
  </si>
  <si>
    <t xml:space="preserve">    监察行政事业性收费收入</t>
  </si>
  <si>
    <t xml:space="preserve">      缴入国库的党校行政事业性收费</t>
  </si>
  <si>
    <t xml:space="preserve">    党校行政事业性收费收入</t>
  </si>
  <si>
    <t xml:space="preserve">      缴入国库的编办行政事业性收费</t>
  </si>
  <si>
    <t xml:space="preserve">    编办行政事业性收费收入</t>
  </si>
  <si>
    <t xml:space="preserve">      其他缴入国库的仲裁委行政事业性收费</t>
  </si>
  <si>
    <t xml:space="preserve">      仲裁收费</t>
  </si>
  <si>
    <t xml:space="preserve">    仲裁委行政事业性收费收入</t>
  </si>
  <si>
    <t xml:space="preserve">      其他缴入国库的电力市场监管行政事业性收费</t>
  </si>
  <si>
    <t xml:space="preserve">    电力市场监管行政事业性收费收入</t>
  </si>
  <si>
    <t xml:space="preserve">      其他缴入国库的保监会行政事业性收费</t>
  </si>
  <si>
    <t xml:space="preserve">      保险业务监管费</t>
  </si>
  <si>
    <t xml:space="preserve">    保监会行政事业性收费收入</t>
  </si>
  <si>
    <t xml:space="preserve">      其他缴入国库的银监会行政事业性收费</t>
  </si>
  <si>
    <t xml:space="preserve">      业务监管费</t>
  </si>
  <si>
    <t xml:space="preserve">      机构监管费</t>
  </si>
  <si>
    <t xml:space="preserve">    银监会行政事业性收费收入</t>
  </si>
  <si>
    <t xml:space="preserve">      其他缴入国库的证监会行政事业性收费</t>
  </si>
  <si>
    <t xml:space="preserve">      证券、期货、基金从业人员资格报名考试费</t>
  </si>
  <si>
    <t xml:space="preserve">      期货市场监管费</t>
  </si>
  <si>
    <t xml:space="preserve">      证券市场监管费</t>
  </si>
  <si>
    <t xml:space="preserve">    证监会行政事业性收费收入</t>
  </si>
  <si>
    <t xml:space="preserve">      其他缴入国库的人力资源和社会保障行政事业性收费</t>
  </si>
  <si>
    <t xml:space="preserve">      职业技能鉴定费</t>
  </si>
  <si>
    <t xml:space="preserve">    人力资源和社会保障行政事业性收费收入</t>
  </si>
  <si>
    <t xml:space="preserve">      其他缴入国库的民政行政事业性收费</t>
  </si>
  <si>
    <t xml:space="preserve">      殡葬收费</t>
  </si>
  <si>
    <t xml:space="preserve">      学费</t>
  </si>
  <si>
    <t xml:space="preserve">      收养登记费</t>
  </si>
  <si>
    <t xml:space="preserve">      婚姻登记证书工本费</t>
  </si>
  <si>
    <t xml:space="preserve">    民政行政事业性收费收入</t>
  </si>
  <si>
    <t xml:space="preserve">      其他缴入国库的食品药品监管行政事业性收费</t>
  </si>
  <si>
    <t xml:space="preserve">      登记费</t>
  </si>
  <si>
    <t xml:space="preserve">      医疗器械产品检验费</t>
  </si>
  <si>
    <t xml:space="preserve">      药品检验费</t>
  </si>
  <si>
    <t xml:space="preserve">      中药品种保护费</t>
  </si>
  <si>
    <t xml:space="preserve">      药品行政保护费</t>
  </si>
  <si>
    <t xml:space="preserve">      GSP认证费</t>
  </si>
  <si>
    <t xml:space="preserve">      GMP认证费</t>
  </si>
  <si>
    <t xml:space="preserve">      医疗器械产品注册费</t>
  </si>
  <si>
    <t xml:space="preserve">      药品注册费</t>
  </si>
  <si>
    <t xml:space="preserve">    食品药品监管行政事业性收费收入</t>
  </si>
  <si>
    <t xml:space="preserve">      其他缴入国库的卫生行政事业性收费</t>
  </si>
  <si>
    <t xml:space="preserve">      造血干细胞配型费</t>
  </si>
  <si>
    <t xml:space="preserve">      预防接种异常反应鉴定费</t>
  </si>
  <si>
    <t xml:space="preserve">      医疗事故鉴定费</t>
  </si>
  <si>
    <t xml:space="preserve">      疫情处理费</t>
  </si>
  <si>
    <t xml:space="preserve">      委托性卫生防疫服务费</t>
  </si>
  <si>
    <t xml:space="preserve">      预防接种劳务费</t>
  </si>
  <si>
    <t xml:space="preserve">      预防性体检费</t>
  </si>
  <si>
    <t xml:space="preserve">      卫生质量检验费</t>
  </si>
  <si>
    <t xml:space="preserve">      卫生监测费</t>
  </si>
  <si>
    <t xml:space="preserve">    卫生行政事业性收费收入</t>
  </si>
  <si>
    <t xml:space="preserve">      其他缴入国库的水利行政事业性收费</t>
  </si>
  <si>
    <t xml:space="preserve">      水土保持补偿费</t>
  </si>
  <si>
    <t xml:space="preserve">      长江河道砂石资源费</t>
  </si>
  <si>
    <t xml:space="preserve">      河道工程修建维护管理费</t>
  </si>
  <si>
    <t xml:space="preserve">      河道采砂管理费</t>
  </si>
  <si>
    <t xml:space="preserve">    水利行政事业性收费收入</t>
  </si>
  <si>
    <t xml:space="preserve">      其他缴入国库的林业行政事业性收费</t>
  </si>
  <si>
    <t xml:space="preserve">      林权证收费</t>
  </si>
  <si>
    <t xml:space="preserve">      植物新品种保护权收费</t>
  </si>
  <si>
    <t xml:space="preserve">      林权勘测费</t>
  </si>
  <si>
    <t xml:space="preserve">    林业行政事业性收费收入</t>
  </si>
  <si>
    <t xml:space="preserve">      其他缴入国库的农业行政事业性收费</t>
  </si>
  <si>
    <t xml:space="preserve">      草原植被恢复费收入</t>
  </si>
  <si>
    <t xml:space="preserve">      执业兽医资格考试考务费</t>
  </si>
  <si>
    <t xml:space="preserve">      农药实验费</t>
  </si>
  <si>
    <t xml:space="preserve">      工人技术等级考核或职业技能鉴定费</t>
  </si>
  <si>
    <t xml:space="preserve">      档案保管费</t>
  </si>
  <si>
    <t xml:space="preserve">      档案使用费</t>
  </si>
  <si>
    <t xml:space="preserve">      渔业船舶和船用产品检验费</t>
  </si>
  <si>
    <t xml:space="preserve">      农作物委托检验费</t>
  </si>
  <si>
    <t xml:space="preserve">      兽药委托检验费</t>
  </si>
  <si>
    <t xml:space="preserve">      新兽药质量复核检验费</t>
  </si>
  <si>
    <t xml:space="preserve">      出口兽药检验费</t>
  </si>
  <si>
    <t xml:space="preserve">      进口兽药检验费</t>
  </si>
  <si>
    <t xml:space="preserve">      进口兽药质量标准复核检验费</t>
  </si>
  <si>
    <t xml:space="preserve">      饲料及饲料添加剂委托检验费</t>
  </si>
  <si>
    <t xml:space="preserve">      进口饲料添加剂质量复核检验费</t>
  </si>
  <si>
    <t xml:space="preserve">      新饲料添加剂质量复核检验费</t>
  </si>
  <si>
    <t xml:space="preserve">      农机产品测试检验费</t>
  </si>
  <si>
    <t xml:space="preserve">      农业转基因生物安全评价费</t>
  </si>
  <si>
    <t xml:space="preserve">      海洋渔业船舶船员考试费</t>
  </si>
  <si>
    <t xml:space="preserve">      渔业船舶登记或变更登记费</t>
  </si>
  <si>
    <t xml:space="preserve">      渔业资源增殖保护费</t>
  </si>
  <si>
    <t xml:space="preserve">      农机监理费</t>
  </si>
  <si>
    <t xml:space="preserve">      农业转基因生物检测费</t>
  </si>
  <si>
    <t xml:space="preserve">      已生产兽药品种注册登记费</t>
  </si>
  <si>
    <t xml:space="preserve">      生产审批费</t>
  </si>
  <si>
    <t xml:space="preserve">      《进口兽药许可证》审批费</t>
  </si>
  <si>
    <t xml:space="preserve">      进口兽药注册登记审批、发证收费</t>
  </si>
  <si>
    <t xml:space="preserve">      新兽药审批费</t>
  </si>
  <si>
    <t xml:space="preserve">      农药登记费</t>
  </si>
  <si>
    <t xml:space="preserve">      国内植物检疫费</t>
  </si>
  <si>
    <t xml:space="preserve">    农业行政事业性收费收入</t>
  </si>
  <si>
    <t xml:space="preserve">      其他缴入国库的工业和信息产业行政事业性收费</t>
  </si>
  <si>
    <t xml:space="preserve">      无线电频率占用费</t>
  </si>
  <si>
    <t xml:space="preserve">      电信网码号资源占用费</t>
  </si>
  <si>
    <t xml:space="preserve">      卫星转发器信道费</t>
  </si>
  <si>
    <t xml:space="preserve">    工业和信息产业行政事业性收费收入</t>
  </si>
  <si>
    <t xml:space="preserve">      其他缴入国库的交通运输行政事业性收费</t>
  </si>
  <si>
    <t xml:space="preserve">      长江口航道维护费</t>
  </si>
  <si>
    <t xml:space="preserve">      船舶及船用产品设施检验费</t>
  </si>
  <si>
    <t xml:space="preserve">      船舶登记费</t>
  </si>
  <si>
    <t xml:space="preserve">      适航审查费</t>
  </si>
  <si>
    <t xml:space="preserve">      航空业务权补偿费</t>
  </si>
  <si>
    <t xml:space="preserve">      民用航空器权利登记费</t>
  </si>
  <si>
    <t xml:space="preserve">      民用航空器国籍登记费</t>
  </si>
  <si>
    <t xml:space="preserve">      证书工本费</t>
  </si>
  <si>
    <t xml:space="preserve">    交通运输行政事业性收费收入</t>
  </si>
  <si>
    <t xml:space="preserve">      其他缴入国库的铁路行政事业性收费</t>
  </si>
  <si>
    <t xml:space="preserve">    铁路行政事业性收费收入</t>
  </si>
  <si>
    <t xml:space="preserve">      其他缴入国库的测绘行政事业性收费</t>
  </si>
  <si>
    <t xml:space="preserve">      测绘仪器检测收费</t>
  </si>
  <si>
    <t xml:space="preserve">      测绘产品质量监督检验费</t>
  </si>
  <si>
    <t xml:space="preserve">      测绘成果成图资料收费</t>
  </si>
  <si>
    <t xml:space="preserve">    测绘行政事业性收费收入</t>
  </si>
  <si>
    <t xml:space="preserve">      其他缴入国库的海洋行政事业性收费</t>
  </si>
  <si>
    <t xml:space="preserve">      海洋废弃物收费</t>
  </si>
  <si>
    <t xml:space="preserve">    海洋行政事业性收费收入</t>
  </si>
  <si>
    <t xml:space="preserve">      其他缴入国库的旅游行政事业性收费</t>
  </si>
  <si>
    <t xml:space="preserve">      导游人员资格考试费和等级考核费</t>
  </si>
  <si>
    <t xml:space="preserve">    旅游行政事业性收费收入</t>
  </si>
  <si>
    <t xml:space="preserve">      其他缴入国库的环保行政事业性收费</t>
  </si>
  <si>
    <t xml:space="preserve">      进口废物环境保护审查登记费</t>
  </si>
  <si>
    <t xml:space="preserve">      环境监测服务费</t>
  </si>
  <si>
    <t xml:space="preserve">      城市放射性废物送贮费</t>
  </si>
  <si>
    <t xml:space="preserve">      化学品进口登记费</t>
  </si>
  <si>
    <t xml:space="preserve">      核安全技术审评费</t>
  </si>
  <si>
    <t xml:space="preserve">    环保行政事业性收费收入</t>
  </si>
  <si>
    <t xml:space="preserve">      其他缴入国库的知识产权行政事业性收费</t>
  </si>
  <si>
    <t xml:space="preserve">      集成电路布图设计保护收费</t>
  </si>
  <si>
    <t xml:space="preserve">      专利代理人资格考试报名考务费</t>
  </si>
  <si>
    <t xml:space="preserve">      专利收费</t>
  </si>
  <si>
    <t xml:space="preserve">    知识产权行政事业性收费收入</t>
  </si>
  <si>
    <t xml:space="preserve">      其他缴入国库的建设行政事业性收费</t>
  </si>
  <si>
    <t xml:space="preserve">      住房转让手续费</t>
  </si>
  <si>
    <t xml:space="preserve">      城镇垃圾处理费</t>
  </si>
  <si>
    <t xml:space="preserve">      人力资源开发中心收费</t>
  </si>
  <si>
    <t xml:space="preserve">      白蚁防治费</t>
  </si>
  <si>
    <t xml:space="preserve">      城市道路占用挖掘费</t>
  </si>
  <si>
    <t xml:space="preserve">      房屋登记费</t>
  </si>
  <si>
    <t xml:space="preserve">    建设行政事业性收费收入</t>
  </si>
  <si>
    <t xml:space="preserve">      其他缴入国库的国土资源行政事业性收费</t>
  </si>
  <si>
    <t xml:space="preserve">      地质成果资料费</t>
  </si>
  <si>
    <t xml:space="preserve">      耕地开垦费</t>
  </si>
  <si>
    <t xml:space="preserve">      土地登记费</t>
  </si>
  <si>
    <t xml:space="preserve">      土地闲置费</t>
  </si>
  <si>
    <t xml:space="preserve">      土地复垦费</t>
  </si>
  <si>
    <t xml:space="preserve">    国土资源行政事业性收费收入</t>
  </si>
  <si>
    <t xml:space="preserve">      其他缴入国库的统计行政事业性收费</t>
  </si>
  <si>
    <t xml:space="preserve">      统计专业技术资格考试考务费</t>
  </si>
  <si>
    <t xml:space="preserve">    统计行政事业性收费收入</t>
  </si>
  <si>
    <t xml:space="preserve">      其他缴入国库的发展与改革(物价)行政事业性收费</t>
  </si>
  <si>
    <t xml:space="preserve">      非刑事案件财物价格鉴定费</t>
  </si>
  <si>
    <t xml:space="preserve">    发展与改革(物价)行政事业性收费收入</t>
  </si>
  <si>
    <t xml:space="preserve">      其他缴入国库的体育行政事业性收费</t>
  </si>
  <si>
    <t xml:space="preserve">      外国团体来华登山注册费</t>
  </si>
  <si>
    <t xml:space="preserve">      体育特殊专业招生考务费</t>
  </si>
  <si>
    <t xml:space="preserve">      兴奋剂检测费</t>
  </si>
  <si>
    <t xml:space="preserve">    体育行政事业性收费收入</t>
  </si>
  <si>
    <t xml:space="preserve">      缴入国库的科技行政事业性收费</t>
  </si>
  <si>
    <t xml:space="preserve">    科技行政事业性收费收入</t>
  </si>
  <si>
    <t xml:space="preserve">      公办幼儿园住宿费</t>
  </si>
  <si>
    <t xml:space="preserve">      公办幼儿园保育费</t>
  </si>
  <si>
    <t xml:space="preserve">      其他缴入国库的教育行政事业性收费</t>
  </si>
  <si>
    <t xml:space="preserve">      普通话水平测试费</t>
  </si>
  <si>
    <t xml:space="preserve">      教师资格考试费</t>
  </si>
  <si>
    <t xml:space="preserve">    教育行政事业性收费收入</t>
  </si>
  <si>
    <t xml:space="preserve">      其他缴入国库的文化行政事业性收费</t>
  </si>
  <si>
    <t xml:space="preserve">    文化行政事业性收费收入</t>
  </si>
  <si>
    <t xml:space="preserve">      其他缴入国库的中直管理局行政事业性收费</t>
  </si>
  <si>
    <t xml:space="preserve">      会计从业资格考试费</t>
  </si>
  <si>
    <t xml:space="preserve">      机要交通文件(物件)传递费</t>
  </si>
  <si>
    <t xml:space="preserve">      工人培训考核费</t>
  </si>
  <si>
    <t xml:space="preserve">    中直管理局行政事业性收费收入</t>
  </si>
  <si>
    <t xml:space="preserve">      其他缴入国库的人防办行政事业性收费</t>
  </si>
  <si>
    <t xml:space="preserve">      防空地下室易地建设费</t>
  </si>
  <si>
    <t xml:space="preserve">    人防办行政事业性收费收入</t>
  </si>
  <si>
    <t xml:space="preserve">      其他缴入国库的宗教行政事业性收费</t>
  </si>
  <si>
    <t xml:space="preserve">      清真食品认证费</t>
  </si>
  <si>
    <t xml:space="preserve">    宗教行政事业性收费收入</t>
  </si>
  <si>
    <t xml:space="preserve">      其他缴入国库的贸促会行政事业性收费</t>
  </si>
  <si>
    <t xml:space="preserve">    贸促会行政事业性收费收入</t>
  </si>
  <si>
    <t xml:space="preserve">      其他缴入国库的港澳办行政事业性收费</t>
  </si>
  <si>
    <t xml:space="preserve">    港澳办行政事业性收费收入</t>
  </si>
  <si>
    <t xml:space="preserve">      其他缴入国库的档案行政事业性收费</t>
  </si>
  <si>
    <t xml:space="preserve">    档案行政事业性收费收入</t>
  </si>
  <si>
    <t xml:space="preserve">      其他缴入国库的安全生产行政事业性收费</t>
  </si>
  <si>
    <t xml:space="preserve">    安全生产行政事业性收费收入</t>
  </si>
  <si>
    <t xml:space="preserve">      其他缴入国库的出版行政事业性收费</t>
  </si>
  <si>
    <t xml:space="preserve">      计算机软件著作权登记费</t>
  </si>
  <si>
    <t xml:space="preserve">    出版行政事业性收费收入</t>
  </si>
  <si>
    <t xml:space="preserve">      其他缴入国库的质检行政事业性收费</t>
  </si>
  <si>
    <t xml:space="preserve">      产品质量监督检验费</t>
  </si>
  <si>
    <t xml:space="preserve">      特种设备检验检测费</t>
  </si>
  <si>
    <t xml:space="preserve">      滞纳金</t>
  </si>
  <si>
    <t xml:space="preserve">      设备监理单位资格评审费</t>
  </si>
  <si>
    <t xml:space="preserve">      实验室检验项目、鉴定收费</t>
  </si>
  <si>
    <t xml:space="preserve">      检疫处理等业务收费</t>
  </si>
  <si>
    <t xml:space="preserve">      出入境检验检疫收费</t>
  </si>
  <si>
    <t xml:space="preserve">      计量收费</t>
  </si>
  <si>
    <t xml:space="preserve">      锅炉、压力容器检验费</t>
  </si>
  <si>
    <t xml:space="preserve">      棉花监督检验费</t>
  </si>
  <si>
    <t xml:space="preserve">      一般劳动防护用品检验费</t>
  </si>
  <si>
    <t xml:space="preserve">      特种劳动防护用品检验费</t>
  </si>
  <si>
    <t xml:space="preserve">      压力管道元件制造审查检验费</t>
  </si>
  <si>
    <t xml:space="preserve">      压力管道安装审查检验和定期检验费</t>
  </si>
  <si>
    <t xml:space="preserve">      客运索道运营审查检验和定期检验费</t>
  </si>
  <si>
    <t xml:space="preserve">    质量监督检验检疫行政事业性收费收入</t>
  </si>
  <si>
    <t xml:space="preserve">      其他缴入国库的保密行政事业性收费</t>
  </si>
  <si>
    <t xml:space="preserve">    保密行政事业性收费收入</t>
  </si>
  <si>
    <t xml:space="preserve">      其他缴入国库的外专局行政事业性收费</t>
  </si>
  <si>
    <t xml:space="preserve">      出国培训备选人员外语考务费、考试费</t>
  </si>
  <si>
    <t xml:space="preserve">    外专局行政事业性收费收入</t>
  </si>
  <si>
    <t xml:space="preserve">      其他缴入国库的国管局行政事业性收费</t>
  </si>
  <si>
    <t xml:space="preserve">      工人技术等级鉴定考核费</t>
  </si>
  <si>
    <t xml:space="preserve">    国管局行政事业性收费收入</t>
  </si>
  <si>
    <t xml:space="preserve">      其他缴入国库的人口和计划生育行政事业性收费</t>
  </si>
  <si>
    <t xml:space="preserve">      社会抚养费</t>
  </si>
  <si>
    <t xml:space="preserve">    人口和计划生育行政事业性收费收入</t>
  </si>
  <si>
    <t xml:space="preserve">      其他缴入国库的审计行政事业性收费</t>
  </si>
  <si>
    <t xml:space="preserve">    审计行政事业性收费收入</t>
  </si>
  <si>
    <t xml:space="preserve">      其他缴入国库的海关行政事业性收费</t>
  </si>
  <si>
    <t xml:space="preserve">      进口货物滞报金</t>
  </si>
  <si>
    <t xml:space="preserve">    海关行政事业性收费收入</t>
  </si>
  <si>
    <t xml:space="preserve">      缴入国库的税务行政事业性收费</t>
  </si>
  <si>
    <t xml:space="preserve">    税务行政事业性收费收入</t>
  </si>
  <si>
    <t xml:space="preserve">      其他缴入国库的财政行政事业性收费</t>
  </si>
  <si>
    <t xml:space="preserve">    财政行政事业性收费收入</t>
  </si>
  <si>
    <t xml:space="preserve">      其他缴入国库的商贸行政事业性收费</t>
  </si>
  <si>
    <t xml:space="preserve">    商贸行政事业性收费收入</t>
  </si>
  <si>
    <t xml:space="preserve">      其他缴入国库的工商行政事业性收费</t>
  </si>
  <si>
    <t xml:space="preserve">      商标注册收费</t>
  </si>
  <si>
    <t xml:space="preserve">    工商行政事业性收费收入</t>
  </si>
  <si>
    <t xml:space="preserve">      其他缴入国库的外交行政事业性收费</t>
  </si>
  <si>
    <t xml:space="preserve">      驻外使领馆公证翻译费</t>
  </si>
  <si>
    <t xml:space="preserve">      签证费</t>
  </si>
  <si>
    <t xml:space="preserve">      认证费</t>
  </si>
  <si>
    <t xml:space="preserve">      护照费</t>
  </si>
  <si>
    <t xml:space="preserve">    外交行政事业性收费收入</t>
  </si>
  <si>
    <t xml:space="preserve">      其他缴入国库的司法行政事业性收费</t>
  </si>
  <si>
    <t xml:space="preserve">      司法考试考务费</t>
  </si>
  <si>
    <t xml:space="preserve">      公证费</t>
  </si>
  <si>
    <t xml:space="preserve">    司法行政事业性收费收入</t>
  </si>
  <si>
    <t xml:space="preserve">      其他缴入国库的法院行政事业性收费</t>
  </si>
  <si>
    <t xml:space="preserve">      培训费、资料工本费和住宿费</t>
  </si>
  <si>
    <t xml:space="preserve">      诉讼费</t>
  </si>
  <si>
    <t xml:space="preserve">    法院行政事业性收费收入</t>
  </si>
  <si>
    <t xml:space="preserve">      其他缴入国库的公安行政事业性收费</t>
  </si>
  <si>
    <t xml:space="preserve">      消防职业技能鉴定考务考试费</t>
  </si>
  <si>
    <t xml:space="preserve">      保安员资格考试费</t>
  </si>
  <si>
    <t xml:space="preserve">      临时机动车驾驶证工本费</t>
  </si>
  <si>
    <t xml:space="preserve">      临时入境机动车号牌和行驶证工本费</t>
  </si>
  <si>
    <t xml:space="preserve">      驾驶许可考试费</t>
  </si>
  <si>
    <t xml:space="preserve">      驾驶证工本费</t>
  </si>
  <si>
    <t xml:space="preserve">      机动车安全技术检验费</t>
  </si>
  <si>
    <t xml:space="preserve">      机动车抵押登记费</t>
  </si>
  <si>
    <t xml:space="preserve">      机动车登记证书工本费</t>
  </si>
  <si>
    <t xml:space="preserve">      机动车行驶证工本费</t>
  </si>
  <si>
    <t xml:space="preserve">      机动车号牌工本费</t>
  </si>
  <si>
    <t xml:space="preserve">      居民身份证工本费</t>
  </si>
  <si>
    <t xml:space="preserve">      户籍管理证件工本费</t>
  </si>
  <si>
    <t xml:space="preserve">      口岸以外边防检查监护费</t>
  </si>
  <si>
    <t xml:space="preserve">      中国国籍申请手续费</t>
  </si>
  <si>
    <t xml:space="preserve">      公民出入境证件费</t>
  </si>
  <si>
    <t xml:space="preserve">      外国人证件费</t>
  </si>
  <si>
    <t xml:space="preserve">      外国人签证费</t>
  </si>
  <si>
    <t xml:space="preserve">    公安行政事业性收费收入</t>
  </si>
  <si>
    <t xml:space="preserve">  行政事业性收费收入</t>
  </si>
  <si>
    <t xml:space="preserve">      其他专项收入(目)</t>
  </si>
  <si>
    <t xml:space="preserve">      广告收入</t>
  </si>
  <si>
    <t xml:space="preserve">    其他专项收入(项)</t>
  </si>
  <si>
    <t xml:space="preserve">    水利建设专项收入</t>
  </si>
  <si>
    <t xml:space="preserve">    森林植被恢复费</t>
  </si>
  <si>
    <t xml:space="preserve">    育林基金收入</t>
  </si>
  <si>
    <t xml:space="preserve">    农田水利建设资金收入</t>
  </si>
  <si>
    <t xml:space="preserve">    教育资金收入</t>
  </si>
  <si>
    <t xml:space="preserve">    残疾人就业保障金收入</t>
  </si>
  <si>
    <t xml:space="preserve">    文化事业建设费收入</t>
  </si>
  <si>
    <t xml:space="preserve">    地方教育附加收入</t>
  </si>
  <si>
    <t xml:space="preserve">    场外核应急准备收入</t>
  </si>
  <si>
    <t xml:space="preserve">    国家留成油上缴收入</t>
  </si>
  <si>
    <t xml:space="preserve">    三峡库区移民专项收入</t>
  </si>
  <si>
    <t xml:space="preserve">    铀产品出售收入</t>
  </si>
  <si>
    <t xml:space="preserve">      教育费附加滞纳金、罚款收入</t>
  </si>
  <si>
    <t xml:space="preserve">      中国铁路总公司集中缴纳的铁路运输企业教育费附加待分配收入</t>
  </si>
  <si>
    <t xml:space="preserve">      中国铁路总公司集中缴纳的铁路运输企业教育费附加</t>
  </si>
  <si>
    <t xml:space="preserve">      成品油价格和税费改革教育费附加收入划入</t>
  </si>
  <si>
    <t xml:space="preserve">      成品油价格和税费改革教育费附加收入划出</t>
  </si>
  <si>
    <t xml:space="preserve">      教育费附加收入(目)</t>
  </si>
  <si>
    <t xml:space="preserve">    教育费附加收入(项)</t>
  </si>
  <si>
    <t xml:space="preserve">      其他水资源费收入</t>
  </si>
  <si>
    <t xml:space="preserve">      三峡电站水资源费收入</t>
  </si>
  <si>
    <t xml:space="preserve">    水资源费收入</t>
  </si>
  <si>
    <t xml:space="preserve">      海洋工程排污费收入</t>
  </si>
  <si>
    <t xml:space="preserve">      排污费收入(目)</t>
  </si>
  <si>
    <t xml:space="preserve">    排污费收入(项)</t>
  </si>
  <si>
    <t xml:space="preserve">  专项收入</t>
  </si>
  <si>
    <t>非税收入</t>
  </si>
  <si>
    <t xml:space="preserve">  其他税收收入</t>
  </si>
  <si>
    <t xml:space="preserve">    烟叶税税款滞纳金、罚款收入</t>
  </si>
  <si>
    <t xml:space="preserve">    烟叶税(项)</t>
  </si>
  <si>
    <t xml:space="preserve">  烟叶税(款)</t>
  </si>
  <si>
    <t xml:space="preserve">    契税税款滞纳金、罚款收入</t>
  </si>
  <si>
    <t xml:space="preserve">    契税(项)</t>
  </si>
  <si>
    <t xml:space="preserve">  契税(款)</t>
  </si>
  <si>
    <t xml:space="preserve">    耕地占用税税款滞纳金、罚款收入</t>
  </si>
  <si>
    <t xml:space="preserve">    耕地占用税退税</t>
  </si>
  <si>
    <t xml:space="preserve">    耕地占用税(项)</t>
  </si>
  <si>
    <t xml:space="preserve">  耕地占用税(款)</t>
  </si>
  <si>
    <t xml:space="preserve">    关税退税</t>
  </si>
  <si>
    <t xml:space="preserve">    关税和特别关税税款滞纳金、罚款收入</t>
  </si>
  <si>
    <t xml:space="preserve">      保障措施关税</t>
  </si>
  <si>
    <t xml:space="preserve">      反补贴税</t>
  </si>
  <si>
    <t xml:space="preserve">      反倾销税</t>
  </si>
  <si>
    <t xml:space="preserve">    特别关税</t>
  </si>
  <si>
    <t xml:space="preserve">      进境物品进口税</t>
  </si>
  <si>
    <t xml:space="preserve">      出口关税</t>
  </si>
  <si>
    <t xml:space="preserve">      进口关税</t>
  </si>
  <si>
    <t xml:space="preserve">    关税(项)</t>
  </si>
  <si>
    <t xml:space="preserve">  关税(款)</t>
  </si>
  <si>
    <t xml:space="preserve">    车辆购置税税款滞纳金、罚款收入</t>
  </si>
  <si>
    <t xml:space="preserve">    车辆购置税(项)</t>
  </si>
  <si>
    <t xml:space="preserve">  车辆购置税(款)</t>
  </si>
  <si>
    <t xml:space="preserve">    船舶吨税税款滞纳金、罚款收入</t>
  </si>
  <si>
    <t xml:space="preserve">    船舶吨税(项)</t>
  </si>
  <si>
    <t xml:space="preserve">  船舶吨税(款)</t>
  </si>
  <si>
    <t xml:space="preserve">    车船税税款滞纳金、罚款收入</t>
  </si>
  <si>
    <t xml:space="preserve">    车船税(项)</t>
  </si>
  <si>
    <t xml:space="preserve">  车船税(款)</t>
  </si>
  <si>
    <t xml:space="preserve">    土地增值税税款滞纳金、罚款收入</t>
  </si>
  <si>
    <t xml:space="preserve">    其他土地增值税</t>
  </si>
  <si>
    <t xml:space="preserve">    私营企业土地增值税</t>
  </si>
  <si>
    <t xml:space="preserve">    港澳台和外商投资企业土地增值税</t>
  </si>
  <si>
    <t xml:space="preserve">    联营企业土地增值税</t>
  </si>
  <si>
    <t xml:space="preserve">    股份制企业土地增值税</t>
  </si>
  <si>
    <t xml:space="preserve">    集体企业土地增值税</t>
  </si>
  <si>
    <t xml:space="preserve">    国有企业土地增值税</t>
  </si>
  <si>
    <t xml:space="preserve">  土地增值税</t>
  </si>
  <si>
    <t xml:space="preserve">    城镇土地使用税税款滞纳金、罚款收入</t>
  </si>
  <si>
    <t xml:space="preserve">    其他城镇土地使用税</t>
  </si>
  <si>
    <t xml:space="preserve">    港澳台和外商投资企业城镇土地使用税</t>
  </si>
  <si>
    <t xml:space="preserve">    私营企业城镇土地使用税</t>
  </si>
  <si>
    <t xml:space="preserve">    联营企业城镇土地使用税</t>
  </si>
  <si>
    <t xml:space="preserve">    股份制企业城镇土地使用税</t>
  </si>
  <si>
    <t xml:space="preserve">    集体企业城镇土地使用税</t>
  </si>
  <si>
    <t xml:space="preserve">    国有企业城镇土地使用税</t>
  </si>
  <si>
    <t xml:space="preserve">  城镇土地使用税</t>
  </si>
  <si>
    <t xml:space="preserve">    印花税税款滞纳金、罚款收入</t>
  </si>
  <si>
    <t xml:space="preserve">    其他印花税</t>
  </si>
  <si>
    <t xml:space="preserve">      证券交易印花税退税</t>
  </si>
  <si>
    <t xml:space="preserve">      证券交易印花税(目)</t>
  </si>
  <si>
    <t xml:space="preserve">    证券交易印花税(项)</t>
  </si>
  <si>
    <t xml:space="preserve">  印花税</t>
  </si>
  <si>
    <t xml:space="preserve">    房产税税款滞纳金、罚款收入</t>
  </si>
  <si>
    <t xml:space="preserve">    其他房产税</t>
  </si>
  <si>
    <t xml:space="preserve">    私营企业房产税</t>
  </si>
  <si>
    <t xml:space="preserve">    港澳台和外商投资企业房产税</t>
  </si>
  <si>
    <t xml:space="preserve">    联营企业房产税</t>
  </si>
  <si>
    <t xml:space="preserve">    股份制企业房产税</t>
  </si>
  <si>
    <t xml:space="preserve">    集体企业房产税</t>
  </si>
  <si>
    <t xml:space="preserve">    国有企业房产税</t>
  </si>
  <si>
    <t xml:space="preserve">  房产税</t>
  </si>
  <si>
    <t xml:space="preserve">    成品油价格和税费改革城市维护建设税划入</t>
  </si>
  <si>
    <t xml:space="preserve">    成品油价格和税费改革城市维护建设税划出</t>
  </si>
  <si>
    <t xml:space="preserve">    城市维护建设税税款滞纳金、罚款收入</t>
  </si>
  <si>
    <t xml:space="preserve">    其他城市维护建设税</t>
  </si>
  <si>
    <t xml:space="preserve">    中国铁路总公司集中缴纳的铁路运输企业城市维护建设税待分配收入</t>
  </si>
  <si>
    <t xml:space="preserve">    私营企业城市维护建设税</t>
  </si>
  <si>
    <t xml:space="preserve">    港澳台和外商投资企业城市维护建设税</t>
  </si>
  <si>
    <t xml:space="preserve">    联营企业城市维护建设税</t>
  </si>
  <si>
    <t xml:space="preserve">    股份制企业城市维护建设税</t>
  </si>
  <si>
    <t xml:space="preserve">    集体企业城市维护建设税</t>
  </si>
  <si>
    <t xml:space="preserve">      其他国有企业城市维护建设税</t>
  </si>
  <si>
    <t xml:space="preserve">      中国铁路总公司集中缴纳的铁路运输企业城市维护建设税</t>
  </si>
  <si>
    <t xml:space="preserve">    国有企业城市维护建设税</t>
  </si>
  <si>
    <t xml:space="preserve">  城市维护建设税</t>
  </si>
  <si>
    <t xml:space="preserve">    资源税税款滞纳金、罚款收入</t>
  </si>
  <si>
    <t xml:space="preserve">    其他资源税</t>
  </si>
  <si>
    <t xml:space="preserve">    海洋石油资源税</t>
  </si>
  <si>
    <t xml:space="preserve">  资源税</t>
  </si>
  <si>
    <t xml:space="preserve">    个人所得税税款滞纳金、罚款收入</t>
  </si>
  <si>
    <t xml:space="preserve">      其他个人所得税</t>
  </si>
  <si>
    <t xml:space="preserve">      军队个人所得税</t>
  </si>
  <si>
    <t xml:space="preserve">      储蓄存款利息所得税</t>
  </si>
  <si>
    <t xml:space="preserve">    个人所得税(项)</t>
  </si>
  <si>
    <t xml:space="preserve">  个人所得税(款)</t>
  </si>
  <si>
    <t xml:space="preserve">    其他企业所得税退税</t>
  </si>
  <si>
    <t xml:space="preserve">      其他跨市县总分机构企业所得税退税</t>
  </si>
  <si>
    <t xml:space="preserve">      港澳台和外商投资跨市县总分机构企业所得税退税</t>
  </si>
  <si>
    <t xml:space="preserve">      股份制跨市县总分机构企业所得税退税</t>
  </si>
  <si>
    <t xml:space="preserve">      国有跨市县总分机构企业所得税退税</t>
  </si>
  <si>
    <t xml:space="preserve">    跨市县总分机构企业所得税退税</t>
  </si>
  <si>
    <t xml:space="preserve">      其他跨省市总分机构企业所得税退税</t>
  </si>
  <si>
    <t xml:space="preserve">      港澳台和外商投资跨省市总分机构企业所得税退税</t>
  </si>
  <si>
    <t xml:space="preserve">      股份制跨省市总分机构企业所得税退税</t>
  </si>
  <si>
    <t xml:space="preserve">      国有跨省市总分机构企业所得税退税</t>
  </si>
  <si>
    <t xml:space="preserve">    跨省市总分机构企业所得税退税</t>
  </si>
  <si>
    <t xml:space="preserve">    私营企业所得税退税</t>
  </si>
  <si>
    <t xml:space="preserve">    联营企业所得税退税</t>
  </si>
  <si>
    <t xml:space="preserve">      其他股份制企业所得税退税</t>
  </si>
  <si>
    <t xml:space="preserve">      中国华融资产管理股份有限公司所得税退税</t>
  </si>
  <si>
    <t xml:space="preserve">      中国信达资产管理股份有限公司所得税退税</t>
  </si>
  <si>
    <t xml:space="preserve">      中国邮政储蓄银行股份有限公司所得税退税</t>
  </si>
  <si>
    <t xml:space="preserve">      国家开发银行股份有限公司所得税退税</t>
  </si>
  <si>
    <t xml:space="preserve">      中国农业银行股份有限公司所得税退税</t>
  </si>
  <si>
    <t xml:space="preserve">      中国银行股份有限公司所得税退税</t>
  </si>
  <si>
    <t xml:space="preserve">      中国建设银行股份有限公司所得税退税</t>
  </si>
  <si>
    <t xml:space="preserve">      中国工商银行股份有限公司所得税退税</t>
  </si>
  <si>
    <t xml:space="preserve">    股份制企业所得税退税</t>
  </si>
  <si>
    <t xml:space="preserve">    集体企业所得税退税</t>
  </si>
  <si>
    <t xml:space="preserve">    其他国有企业所得税退税</t>
  </si>
  <si>
    <t xml:space="preserve">    国有电信企业所得税退税</t>
  </si>
  <si>
    <t xml:space="preserve">    国有森林工业企业所得税退税</t>
  </si>
  <si>
    <t xml:space="preserve">    国有水产企业所得税退税</t>
  </si>
  <si>
    <t xml:space="preserve">      其他国有文教企业所得税退税</t>
  </si>
  <si>
    <t xml:space="preserve">      国有出版企业所得税退税</t>
  </si>
  <si>
    <t xml:space="preserve">      国有电影企业所得税退税</t>
  </si>
  <si>
    <t xml:space="preserve">    国有文教企业所得税退税</t>
  </si>
  <si>
    <t xml:space="preserve">    国有保险企业所得税退税</t>
  </si>
  <si>
    <t xml:space="preserve">      其他国有非银行金融企业所得税退税</t>
  </si>
  <si>
    <t xml:space="preserve">      中国投资有限责任公司所得税退税</t>
  </si>
  <si>
    <t xml:space="preserve">    国有非银行金融企业所得税退税</t>
  </si>
  <si>
    <t xml:space="preserve">      其他国有银行所得税退税</t>
  </si>
  <si>
    <t xml:space="preserve">      中国农业发展银行所得税退税</t>
  </si>
  <si>
    <t xml:space="preserve">      中国进出口银行所得税退税</t>
  </si>
  <si>
    <t xml:space="preserve">    国有银行所得税退税</t>
  </si>
  <si>
    <t xml:space="preserve">    国有外贸企业所得税退税</t>
  </si>
  <si>
    <t xml:space="preserve">    海洋石油天然气企业所得税退税</t>
  </si>
  <si>
    <t xml:space="preserve">    国有民航企业所得税退税</t>
  </si>
  <si>
    <t xml:space="preserve">    国有邮政企业所得税退税</t>
  </si>
  <si>
    <t xml:space="preserve">    国有交通企业所得税退税</t>
  </si>
  <si>
    <t xml:space="preserve">    国有铁道企业所得税退税</t>
  </si>
  <si>
    <t xml:space="preserve">    国有纺织企业所得税退税</t>
  </si>
  <si>
    <t xml:space="preserve">    国有烟草企业所得税退税</t>
  </si>
  <si>
    <t xml:space="preserve">    国有建筑材料工业所得税退税</t>
  </si>
  <si>
    <t xml:space="preserve">    国有船舶工业所得税退税</t>
  </si>
  <si>
    <t xml:space="preserve">    国有兵器工业所得税退税</t>
  </si>
  <si>
    <t xml:space="preserve">    国有电子工业所得税退税</t>
  </si>
  <si>
    <t xml:space="preserve">    国有航天工业所得税退税</t>
  </si>
  <si>
    <t xml:space="preserve">    国有航空工业所得税退税</t>
  </si>
  <si>
    <t xml:space="preserve">    国有核工业所得税退税</t>
  </si>
  <si>
    <t xml:space="preserve">    国有汽车工业所得税退税</t>
  </si>
  <si>
    <t xml:space="preserve">    国有机械工业所得税退税</t>
  </si>
  <si>
    <t xml:space="preserve">    国有石油和化学工业所得税退税</t>
  </si>
  <si>
    <t xml:space="preserve">    国有电力工业所得税退税</t>
  </si>
  <si>
    <t xml:space="preserve">    国有煤炭工业所得税退税</t>
  </si>
  <si>
    <t xml:space="preserve">    国有有色金属工业所得税退税</t>
  </si>
  <si>
    <t xml:space="preserve">    国有冶金工业所得税退税</t>
  </si>
  <si>
    <t xml:space="preserve">  企业所得税退税</t>
  </si>
  <si>
    <t xml:space="preserve">      中央企业所得税税款滞纳金、罚款、加收利息收入</t>
  </si>
  <si>
    <t xml:space="preserve">      港澳台和外商投资企业所得税税款滞纳金、罚款、加收利息收入</t>
  </si>
  <si>
    <t xml:space="preserve">      内资企业所得税税款滞纳金、罚款、加收利息收入</t>
  </si>
  <si>
    <t xml:space="preserve">    企业所得税税款滞纳金、罚款、加收利息收入</t>
  </si>
  <si>
    <t xml:space="preserve">      其他企业分支机构汇算清缴所得税</t>
  </si>
  <si>
    <t xml:space="preserve">      港澳台和外商投资企业分支机构汇算清缴所得税</t>
  </si>
  <si>
    <t xml:space="preserve">      股份制企业分支机构汇算清缴所得税</t>
  </si>
  <si>
    <t xml:space="preserve">      国有企业分支机构汇算清缴所得税</t>
  </si>
  <si>
    <t xml:space="preserve">    分支机构汇算清缴所得税</t>
  </si>
  <si>
    <t xml:space="preserve">    跨市县分支机构汇算清缴所得税</t>
  </si>
  <si>
    <t xml:space="preserve">      其他企业所得税待分配收入</t>
  </si>
  <si>
    <t xml:space="preserve">      港澳台和外商投资企业所得税待分配收入</t>
  </si>
  <si>
    <t xml:space="preserve">      股份制企业所得税待分配收入</t>
  </si>
  <si>
    <t xml:space="preserve">      国有企业所得税待分配收入</t>
  </si>
  <si>
    <t xml:space="preserve">    省以下企业所得税待分配收入</t>
  </si>
  <si>
    <t xml:space="preserve">      其他企业总机构汇算清缴所得税</t>
  </si>
  <si>
    <t xml:space="preserve">      港澳台和外商投资企业总机构汇算清缴所得税</t>
  </si>
  <si>
    <t xml:space="preserve">      股份制企业总机构汇算清缴所得税</t>
  </si>
  <si>
    <t xml:space="preserve">      国有企业总机构汇算清缴所得税</t>
  </si>
  <si>
    <t xml:space="preserve">    跨市县总机构汇算清缴所得税</t>
  </si>
  <si>
    <t xml:space="preserve">      其他企业总机构预缴所得税</t>
  </si>
  <si>
    <t xml:space="preserve">      港澳台和外商投资企业总机构预缴所得税</t>
  </si>
  <si>
    <t xml:space="preserve">      股份制企业总机构预缴所得税</t>
  </si>
  <si>
    <t xml:space="preserve">      国有企业总机构预缴所得税</t>
  </si>
  <si>
    <t xml:space="preserve">    跨市县总机构预缴所得税</t>
  </si>
  <si>
    <t xml:space="preserve">      其他企业分支机构预缴所得税</t>
  </si>
  <si>
    <t xml:space="preserve">      港澳台和外商投资企业分支机构预缴所得税</t>
  </si>
  <si>
    <t xml:space="preserve">      股份制企业分支机构预缴所得税</t>
  </si>
  <si>
    <t xml:space="preserve">      国有企业分支机构预缴所得税</t>
  </si>
  <si>
    <t xml:space="preserve">    跨市县分支机构预缴所得税</t>
  </si>
  <si>
    <t xml:space="preserve">    企业所得税待分配收入</t>
  </si>
  <si>
    <t xml:space="preserve">    总机构汇算清缴所得税</t>
  </si>
  <si>
    <t xml:space="preserve">    总机构预缴所得税</t>
  </si>
  <si>
    <t xml:space="preserve">    分支机构预缴所得税</t>
  </si>
  <si>
    <t xml:space="preserve">    其他企业所得税</t>
  </si>
  <si>
    <t xml:space="preserve">    私营企业所得税</t>
  </si>
  <si>
    <t xml:space="preserve">      其他港澳台和外商投资企业所得税</t>
  </si>
  <si>
    <t xml:space="preserve">      港澳台和外商投资海上石油天然气企业所得税</t>
  </si>
  <si>
    <t xml:space="preserve">    港澳台和外商投资企业所得税</t>
  </si>
  <si>
    <t xml:space="preserve">    联营企业所得税</t>
  </si>
  <si>
    <t xml:space="preserve">      其他股份制企业所得税</t>
  </si>
  <si>
    <t xml:space="preserve">      中国华融资产管理股份有限公司所得税</t>
  </si>
  <si>
    <t xml:space="preserve">      跨省合资铁路企业所得税</t>
  </si>
  <si>
    <t xml:space="preserve">      中国信达资产管理股份有限公司所得税</t>
  </si>
  <si>
    <t xml:space="preserve">      中国邮政储蓄银行股份有限公司所得税</t>
  </si>
  <si>
    <t xml:space="preserve">      国家开发银行股份有限公司所得税</t>
  </si>
  <si>
    <t xml:space="preserve">      中国农业银行股份有限公司所得税</t>
  </si>
  <si>
    <t xml:space="preserve">      长江电力股份有限公司所得税</t>
  </si>
  <si>
    <t xml:space="preserve">      中国银行股份有限公司所得税</t>
  </si>
  <si>
    <t xml:space="preserve">      中国建设银行股份有限公司所得税</t>
  </si>
  <si>
    <t xml:space="preserve">      中国工商银行股份有限公司所得税</t>
  </si>
  <si>
    <t xml:space="preserve">      中国石油化工股份有限公司所得税</t>
  </si>
  <si>
    <t xml:space="preserve">      中国石油天然气股份有限公司所得税</t>
  </si>
  <si>
    <t xml:space="preserve">      股份制海洋石油天然气企业所得税</t>
  </si>
  <si>
    <t xml:space="preserve">    股份制企业所得税</t>
  </si>
  <si>
    <t xml:space="preserve">    集体企业所得税</t>
  </si>
  <si>
    <t xml:space="preserve">    其他国有企业所得税</t>
  </si>
  <si>
    <t xml:space="preserve">    国有农垦企业所得税</t>
  </si>
  <si>
    <t xml:space="preserve">    国有电信企业所得税</t>
  </si>
  <si>
    <t xml:space="preserve">    国有森林工业企业所得税</t>
  </si>
  <si>
    <t xml:space="preserve">    国有水产企业所得税</t>
  </si>
  <si>
    <t xml:space="preserve">      其他国有文教企业所得税</t>
  </si>
  <si>
    <t xml:space="preserve">      国有出版企业所得税</t>
  </si>
  <si>
    <t xml:space="preserve">      国有电影企业所得税</t>
  </si>
  <si>
    <t xml:space="preserve">    国有文教企业所得税</t>
  </si>
  <si>
    <t xml:space="preserve">    国有保险企业所得税</t>
  </si>
  <si>
    <t xml:space="preserve">      其他国有非银行金融企业所得税</t>
  </si>
  <si>
    <t xml:space="preserve">      中投公司所属其他公司所得税</t>
  </si>
  <si>
    <t xml:space="preserve">      中国投资有限责任公司所得税</t>
  </si>
  <si>
    <t xml:space="preserve">      中国建银投资有限责任公司所得税</t>
  </si>
  <si>
    <t xml:space="preserve">    国有非银行金融企业所得税</t>
  </si>
  <si>
    <t xml:space="preserve">      其他国有银行所得税</t>
  </si>
  <si>
    <t xml:space="preserve">      中国农业发展银行所得税</t>
  </si>
  <si>
    <t xml:space="preserve">      中国进出口银行所得税</t>
  </si>
  <si>
    <t xml:space="preserve">    国有银行所得税</t>
  </si>
  <si>
    <t xml:space="preserve">    国有外贸企业所得税</t>
  </si>
  <si>
    <t xml:space="preserve">    国有海洋石油天然气企业所得税</t>
  </si>
  <si>
    <t xml:space="preserve">    国有民航企业所得税</t>
  </si>
  <si>
    <t xml:space="preserve">    国有邮政企业所得税</t>
  </si>
  <si>
    <t xml:space="preserve">    国有交通企业所得税</t>
  </si>
  <si>
    <t xml:space="preserve">      其他国有铁道企业所得税</t>
  </si>
  <si>
    <t xml:space="preserve">      中国铁路总公司集中缴纳的铁路运输企业所得税待分配收入</t>
  </si>
  <si>
    <t xml:space="preserve">      中国铁路总公司集中缴纳的铁路运输企业所得税</t>
  </si>
  <si>
    <t xml:space="preserve">    国有铁道企业所得税</t>
  </si>
  <si>
    <t xml:space="preserve">    国有纺织企业所得税</t>
  </si>
  <si>
    <t xml:space="preserve">    国有烟草企业所得税</t>
  </si>
  <si>
    <t xml:space="preserve">    国有建筑材料工业所得税</t>
  </si>
  <si>
    <t xml:space="preserve">    国有船舶工业所得税</t>
  </si>
  <si>
    <t xml:space="preserve">    国有兵器工业所得税</t>
  </si>
  <si>
    <t xml:space="preserve">    国有电子工业所得税</t>
  </si>
  <si>
    <t xml:space="preserve">    国有航天工业所得税</t>
  </si>
  <si>
    <t xml:space="preserve">    国有航空工业所得税</t>
  </si>
  <si>
    <t xml:space="preserve">    国有核工业所得税</t>
  </si>
  <si>
    <t xml:space="preserve">    国有汽车工业所得税</t>
  </si>
  <si>
    <t xml:space="preserve">    国有机械工业所得税</t>
  </si>
  <si>
    <t xml:space="preserve">    国有石油和化学工业所得税</t>
  </si>
  <si>
    <t xml:space="preserve">    国有电力工业所得税</t>
  </si>
  <si>
    <t xml:space="preserve">    国有煤炭工业所得税</t>
  </si>
  <si>
    <t xml:space="preserve">    国有有色金属工业所得税</t>
  </si>
  <si>
    <t xml:space="preserve">    国有冶金工业所得税</t>
  </si>
  <si>
    <t xml:space="preserve">  企业所得税</t>
  </si>
  <si>
    <t xml:space="preserve">    营业税划入(地方)</t>
  </si>
  <si>
    <t xml:space="preserve">    营业税划出(地方)</t>
  </si>
  <si>
    <t xml:space="preserve">    营业税划入</t>
  </si>
  <si>
    <t xml:space="preserve">    营业税划出</t>
  </si>
  <si>
    <t xml:space="preserve">    营业税退税</t>
  </si>
  <si>
    <t xml:space="preserve">    营业税税款滞纳金、罚款收入</t>
  </si>
  <si>
    <t xml:space="preserve">    一般营业税</t>
  </si>
  <si>
    <t xml:space="preserve">      其他金融保险业营业税(地方)</t>
  </si>
  <si>
    <t xml:space="preserve">      交强险营业税</t>
  </si>
  <si>
    <t xml:space="preserve">    金融保险业营业税(地方)</t>
  </si>
  <si>
    <t xml:space="preserve">    金融保险业营业税(中央)</t>
  </si>
  <si>
    <t xml:space="preserve">  营业税</t>
  </si>
  <si>
    <t xml:space="preserve">    出口消费品退消费税</t>
  </si>
  <si>
    <t xml:space="preserve">      进口其他消费品退消费税</t>
  </si>
  <si>
    <t xml:space="preserve">      进口成品油消费税退税</t>
  </si>
  <si>
    <t xml:space="preserve">      进口消费品消费税税款滞纳金、罚款收入</t>
  </si>
  <si>
    <t xml:space="preserve">      进口其他消费品消费税</t>
  </si>
  <si>
    <t xml:space="preserve">      进口成品油消费税</t>
  </si>
  <si>
    <t xml:space="preserve">    进口消费品消费税</t>
  </si>
  <si>
    <t xml:space="preserve">      其他消费税退税</t>
  </si>
  <si>
    <t xml:space="preserve">      成品油消费税退税</t>
  </si>
  <si>
    <t xml:space="preserve">      消费税税款滞纳金、罚款收入</t>
  </si>
  <si>
    <t xml:space="preserve">      其他消费税</t>
  </si>
  <si>
    <t xml:space="preserve">      成品油消费税</t>
  </si>
  <si>
    <t xml:space="preserve">      私营企业消费税</t>
  </si>
  <si>
    <t xml:space="preserve">      港澳台和外商投资企业消费税</t>
  </si>
  <si>
    <t xml:space="preserve">      联营企业消费税</t>
  </si>
  <si>
    <t xml:space="preserve">      股份制企业消费税</t>
  </si>
  <si>
    <t xml:space="preserve">      集体企业消费税</t>
  </si>
  <si>
    <t xml:space="preserve">      国有企业消费税</t>
  </si>
  <si>
    <t xml:space="preserve">    国内消费税</t>
  </si>
  <si>
    <t xml:space="preserve">  消费税</t>
  </si>
  <si>
    <t xml:space="preserve">      免抵调减改征增值税</t>
  </si>
  <si>
    <t xml:space="preserve">      改征增值税出口退税(目)</t>
  </si>
  <si>
    <t xml:space="preserve">    改征增值税出口退税(项)</t>
  </si>
  <si>
    <t xml:space="preserve">      营改增试点改征增值税划入(地方)</t>
  </si>
  <si>
    <t xml:space="preserve">      营改增试点改征增值税划出(地方)</t>
  </si>
  <si>
    <t xml:space="preserve">      营改增试点改征增值税划入</t>
  </si>
  <si>
    <t xml:space="preserve">      营改增试点改征增值税划出</t>
  </si>
  <si>
    <t xml:space="preserve">      免抵调增改征增值税</t>
  </si>
  <si>
    <t xml:space="preserve">      改征增值税国内退税</t>
  </si>
  <si>
    <t xml:space="preserve">      改征增值税税款滞纳金、罚款收入</t>
  </si>
  <si>
    <t xml:space="preserve">      中国铁路总公司改征增值税收入</t>
  </si>
  <si>
    <t xml:space="preserve">      中国铁路总公司改征增值税待分配收入</t>
  </si>
  <si>
    <t xml:space="preserve">      改征增值税(目)</t>
  </si>
  <si>
    <t xml:space="preserve">    改征增值税(项)</t>
  </si>
  <si>
    <t xml:space="preserve">      免抵调减增值税</t>
  </si>
  <si>
    <t xml:space="preserve">      出口货物退增值税(目)</t>
  </si>
  <si>
    <t xml:space="preserve">    出口货物退增值税(项)</t>
  </si>
  <si>
    <t xml:space="preserve">      进口货物退增值税</t>
  </si>
  <si>
    <t xml:space="preserve">      进口货物增值税税款滞纳金、罚款收入</t>
  </si>
  <si>
    <t xml:space="preserve">      进口货物增值税(目)</t>
  </si>
  <si>
    <t xml:space="preserve">    进口货物增值税(项)</t>
  </si>
  <si>
    <t xml:space="preserve">      营改增试点国内增值税划入(地方)</t>
  </si>
  <si>
    <t xml:space="preserve">      营改增试点国内增值税划出(地方)</t>
  </si>
  <si>
    <t xml:space="preserve">      营改增试点国内增值税划入</t>
  </si>
  <si>
    <t xml:space="preserve">      营改增试点国内增值税划出</t>
  </si>
  <si>
    <t xml:space="preserve">      成品油价格和税费改革增值税划入</t>
  </si>
  <si>
    <t xml:space="preserve">      成品油价格和税费改革增值税划出</t>
  </si>
  <si>
    <t xml:space="preserve">      免抵调增增值税</t>
  </si>
  <si>
    <t xml:space="preserve">      其他增值税退税</t>
  </si>
  <si>
    <t xml:space="preserve">      成品油增值税退税</t>
  </si>
  <si>
    <t xml:space="preserve">      资源综合利用增值税退税</t>
  </si>
  <si>
    <t xml:space="preserve">      水电增值税退税</t>
  </si>
  <si>
    <t xml:space="preserve">      核电站增值税退税</t>
  </si>
  <si>
    <t xml:space="preserve">      森工综合利用增值税退税</t>
  </si>
  <si>
    <t xml:space="preserve">      宣传文化单位增值税退税</t>
  </si>
  <si>
    <t xml:space="preserve">      软件增值税退税</t>
  </si>
  <si>
    <t xml:space="preserve">      残疾人就业增值税退税</t>
  </si>
  <si>
    <t xml:space="preserve">      增值税税款滞纳金、罚款收入</t>
  </si>
  <si>
    <t xml:space="preserve">      其他增值税</t>
  </si>
  <si>
    <t xml:space="preserve">      私营企业增值税</t>
  </si>
  <si>
    <t xml:space="preserve">      港澳台和外商投资企业增值税</t>
  </si>
  <si>
    <t xml:space="preserve">      联营企业增值税</t>
  </si>
  <si>
    <t xml:space="preserve">      股份制企业增值税</t>
  </si>
  <si>
    <t xml:space="preserve">      集体企业增值税</t>
  </si>
  <si>
    <t xml:space="preserve">      国有企业增值税</t>
  </si>
  <si>
    <t xml:space="preserve">    国内增值税</t>
  </si>
  <si>
    <t xml:space="preserve">  增值税</t>
  </si>
  <si>
    <t>税收收入</t>
  </si>
  <si>
    <t>一般公共预算收入</t>
  </si>
  <si>
    <t>决算数</t>
  </si>
  <si>
    <t>科目名称</t>
  </si>
  <si>
    <t>科目编码</t>
  </si>
  <si>
    <t>单位:万元</t>
  </si>
  <si>
    <t>录入01表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</si>
  <si>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</si>
  <si>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</si>
  <si>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</si>
  <si>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</si>
  <si>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</si>
  <si>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</si>
  <si>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</si>
  <si>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</si>
  <si>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</si>
  <si>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</si>
  <si>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</si>
  <si>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</si>
  <si>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</si>
  <si>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</si>
  <si>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</si>
  <si>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</si>
  <si>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</si>
  <si>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</si>
  <si>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</si>
  <si>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</si>
  <si>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</si>
  <si>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</si>
  <si>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</si>
  <si>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</si>
  <si>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</si>
  <si>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</si>
  <si>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</si>
  <si>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</si>
  <si>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</si>
  <si>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</si>
  <si>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</si>
  <si>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</si>
  <si>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</si>
  <si>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</si>
  <si>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</si>
  <si>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</si>
  <si>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</si>
  <si>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</si>
  <si>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</si>
  <si>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</si>
  <si>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</si>
  <si>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</si>
  <si>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</si>
  <si>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</si>
  <si>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</si>
  <si>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</si>
  <si>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</si>
  <si>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</si>
  <si>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</si>
  <si>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</si>
  <si>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</si>
  <si>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</si>
  <si>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</si>
  <si>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</si>
  <si>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</si>
  <si>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</si>
  <si>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</si>
  <si>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</si>
  <si>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</si>
  <si>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</si>
  <si>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</si>
  <si>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</si>
  <si>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</si>
  <si>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</si>
  <si>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</si>
  <si>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</si>
  <si>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</si>
  <si>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</si>
  <si>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</si>
  <si>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</si>
  <si>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</si>
  <si>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</si>
  <si>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</si>
  <si>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</si>
  <si>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</si>
  <si>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</si>
  <si>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</si>
  <si>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</si>
  <si>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</si>
  <si>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</si>
  <si>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</si>
  <si>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</si>
  <si>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</si>
  <si>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</si>
  <si>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</si>
  <si>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</si>
  <si>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</si>
  <si>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</si>
  <si>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</si>
  <si>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</si>
  <si>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</si>
  <si>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</si>
  <si>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</si>
  <si>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</si>
  <si>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</si>
  <si>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</si>
  <si>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</si>
  <si>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</si>
  <si>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</si>
  <si>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</si>
  <si>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</si>
  <si>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</si>
  <si>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</si>
  <si>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</si>
  <si>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</si>
  <si>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</si>
  <si>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</si>
  <si>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</si>
  <si>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</si>
  <si>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</si>
  <si>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</si>
  <si>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</si>
  <si>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</si>
  <si>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</si>
  <si>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</si>
  <si>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</si>
  <si>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</si>
  <si>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</si>
  <si>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</si>
  <si>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</si>
  <si>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</si>
  <si>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</si>
  <si>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</si>
  <si>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</si>
  <si>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</si>
  <si>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</si>
  <si>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</si>
  <si>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</si>
  <si>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</si>
  <si>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</si>
  <si>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</si>
  <si>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</si>
  <si>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</si>
  <si>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</si>
  <si>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</si>
  <si>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</si>
  <si>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</si>
  <si>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</si>
  <si>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</si>
  <si>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</si>
  <si>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</si>
  <si>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</si>
  <si>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</si>
  <si>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</si>
  <si>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</si>
  <si>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</si>
  <si>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</si>
  <si>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</si>
  <si>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</si>
  <si>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</si>
  <si>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</si>
  <si>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</si>
  <si>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</si>
  <si>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</si>
  <si>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</si>
  <si>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</si>
  <si>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</si>
  <si>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</si>
  <si>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</si>
  <si>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</si>
  <si>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</si>
  <si>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</si>
  <si>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</si>
  <si>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</si>
  <si>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</si>
  <si>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</si>
  <si>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</si>
  <si>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</si>
  <si>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</si>
  <si>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</si>
  <si>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</si>
  <si>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</si>
  <si>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</si>
  <si>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</si>
  <si>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</si>
  <si>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</si>
  <si>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</si>
  <si>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</si>
  <si>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</si>
  <si>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</si>
  <si>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</si>
  <si>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</si>
  <si>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</si>
  <si>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</si>
  <si>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</si>
  <si>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</si>
  <si>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</si>
  <si>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</si>
  <si>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</si>
  <si>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</si>
  <si>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</si>
  <si>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</si>
  <si>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</si>
  <si>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</si>
  <si>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2030699</t>
  </si>
  <si>
    <t xml:space="preserve">    其他国防动员支出</t>
  </si>
  <si>
    <t xml:space="preserve">  其他国防支出(款)</t>
  </si>
  <si>
    <t xml:space="preserve">    其他国防支出(项)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</si>
  <si>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</si>
  <si>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</si>
  <si>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</si>
  <si>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</si>
  <si>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</si>
  <si>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</si>
  <si>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</si>
  <si>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</si>
  <si>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</si>
  <si>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</si>
  <si>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</si>
  <si>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</si>
  <si>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</si>
  <si>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</si>
  <si>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</si>
  <si>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</si>
  <si>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</si>
  <si>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</si>
  <si>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</si>
  <si>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</si>
  <si>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</si>
  <si>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</si>
  <si>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</si>
  <si>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</si>
  <si>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</si>
  <si>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</si>
  <si>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</si>
  <si>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</si>
  <si>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</si>
  <si>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</si>
  <si>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</si>
  <si>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</si>
  <si>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</si>
  <si>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</si>
  <si>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</si>
  <si>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</si>
  <si>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</si>
  <si>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</si>
  <si>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</si>
  <si>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</si>
  <si>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</si>
  <si>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</si>
  <si>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</si>
  <si>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</si>
  <si>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</si>
  <si>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</si>
  <si>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</si>
  <si>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</si>
  <si>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</si>
  <si>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</si>
  <si>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</si>
  <si>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</si>
  <si>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</si>
  <si>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</si>
  <si>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</si>
  <si>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</si>
  <si>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</si>
  <si>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</si>
  <si>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</si>
  <si>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</si>
  <si>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</si>
  <si>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</si>
  <si>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</si>
  <si>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</si>
  <si>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</si>
  <si>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</si>
  <si>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</si>
  <si>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</si>
  <si>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</si>
  <si>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</si>
  <si>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</si>
  <si>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</si>
  <si>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</si>
  <si>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</si>
  <si>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</si>
  <si>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</si>
  <si>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</si>
  <si>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</si>
  <si>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</si>
  <si>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</si>
  <si>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</si>
  <si>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</si>
  <si>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</si>
  <si>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</si>
  <si>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</si>
  <si>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</si>
  <si>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</si>
  <si>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</si>
  <si>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</si>
  <si>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</si>
  <si>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</si>
  <si>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</si>
  <si>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</si>
  <si>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</si>
  <si>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</si>
  <si>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</si>
  <si>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</si>
  <si>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</si>
  <si>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</si>
  <si>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</si>
  <si>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</si>
  <si>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</si>
  <si>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</si>
  <si>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</si>
  <si>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</si>
  <si>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</si>
  <si>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</si>
  <si>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</si>
  <si>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</si>
  <si>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</si>
  <si>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</si>
  <si>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</si>
  <si>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</si>
  <si>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</si>
  <si>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</si>
  <si>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</si>
  <si>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</si>
  <si>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</si>
  <si>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</si>
  <si>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</si>
  <si>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</si>
  <si>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</si>
  <si>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</si>
  <si>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</si>
  <si>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</si>
  <si>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</si>
  <si>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</si>
  <si>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</si>
  <si>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</si>
  <si>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</si>
  <si>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</si>
  <si>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</si>
  <si>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</si>
  <si>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</si>
  <si>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</si>
  <si>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</si>
  <si>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</si>
  <si>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</si>
  <si>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</si>
  <si>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</si>
  <si>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</si>
  <si>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</si>
  <si>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</si>
  <si>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</si>
  <si>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</si>
  <si>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</si>
  <si>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</si>
  <si>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</si>
  <si>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</si>
  <si>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</si>
  <si>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</si>
  <si>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</si>
  <si>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</si>
  <si>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</si>
  <si>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</si>
  <si>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</si>
  <si>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</si>
  <si>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</si>
  <si>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</si>
  <si>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</si>
  <si>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</si>
  <si>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</si>
  <si>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</si>
  <si>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</si>
  <si>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</si>
  <si>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</si>
  <si>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</si>
  <si>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</si>
  <si>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</si>
  <si>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</si>
  <si>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</si>
  <si>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</si>
  <si>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</si>
  <si>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</si>
  <si>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</si>
  <si>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</si>
  <si>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</si>
  <si>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</si>
  <si>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</si>
  <si>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</si>
  <si>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</si>
  <si>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</si>
  <si>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</si>
  <si>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</si>
  <si>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</si>
  <si>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</si>
  <si>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</si>
  <si>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</si>
  <si>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</si>
  <si>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</si>
  <si>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</si>
  <si>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</si>
  <si>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</si>
  <si>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</si>
  <si>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</si>
  <si>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</si>
  <si>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</si>
  <si>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</si>
  <si>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</si>
  <si>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</si>
  <si>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</si>
  <si>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</si>
  <si>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</si>
  <si>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</si>
  <si>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</si>
  <si>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</si>
  <si>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</si>
  <si>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</si>
  <si>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</si>
  <si>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</si>
  <si>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</si>
  <si>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</si>
  <si>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</si>
  <si>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</si>
  <si>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</si>
  <si>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</si>
  <si>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</si>
  <si>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</si>
  <si>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</si>
  <si>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</si>
  <si>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</si>
  <si>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</si>
  <si>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</si>
  <si>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</si>
  <si>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</si>
  <si>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</si>
  <si>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</si>
  <si>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</si>
  <si>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</si>
  <si>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</si>
  <si>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</si>
  <si>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</si>
  <si>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</si>
  <si>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</si>
  <si>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</si>
  <si>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</si>
  <si>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</si>
  <si>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</si>
  <si>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</si>
  <si>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</si>
  <si>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</si>
  <si>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</si>
  <si>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</si>
  <si>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财政对失业保险基金的补助</t>
  </si>
  <si>
    <t xml:space="preserve">    财政对基本医疗保险基金的补助</t>
  </si>
  <si>
    <t xml:space="preserve">    财政对工伤保险基金的补助</t>
  </si>
  <si>
    <t xml:space="preserve">    财政对生育保险基金的补助</t>
  </si>
  <si>
    <t xml:space="preserve">    财政对城乡居民基本养老保险基金的补助</t>
  </si>
  <si>
    <t xml:space="preserve">    财政对其他社会保险基金的补助</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</si>
  <si>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</si>
  <si>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</si>
  <si>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</si>
  <si>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</si>
  <si>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</si>
  <si>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</si>
  <si>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</si>
  <si>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</si>
  <si>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</si>
  <si>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</si>
  <si>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</si>
  <si>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</si>
  <si>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</si>
  <si>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</si>
  <si>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</si>
  <si>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</si>
  <si>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</si>
  <si>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</si>
  <si>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</si>
  <si>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</si>
  <si>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</si>
  <si>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特定就业政策支出</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</si>
  <si>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</si>
  <si>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</si>
  <si>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</si>
  <si>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</si>
  <si>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</si>
  <si>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</si>
  <si>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</si>
  <si>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</si>
  <si>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</si>
  <si>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</si>
  <si>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</si>
  <si>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</si>
  <si>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</si>
  <si>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</si>
  <si>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</si>
  <si>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</si>
  <si>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</si>
  <si>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</si>
  <si>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</si>
  <si>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</si>
  <si>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</si>
  <si>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</si>
  <si>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</si>
  <si>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</si>
  <si>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</si>
  <si>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</si>
  <si>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</si>
  <si>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</si>
  <si>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</si>
  <si>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</si>
  <si>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</si>
  <si>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</si>
  <si>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</si>
  <si>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</si>
  <si>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</si>
  <si>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</si>
  <si>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</si>
  <si>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</si>
  <si>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</si>
  <si>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</si>
  <si>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</si>
  <si>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</si>
  <si>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</si>
  <si>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</si>
  <si>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城市特困人员供养支出</t>
  </si>
  <si>
    <t xml:space="preserve">    农村五保供养支出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</si>
  <si>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</si>
  <si>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</si>
  <si>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</si>
  <si>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</si>
  <si>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</si>
  <si>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</si>
  <si>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</si>
  <si>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</si>
  <si>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</si>
  <si>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</si>
  <si>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</si>
  <si>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</si>
  <si>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</si>
  <si>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</si>
  <si>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</si>
  <si>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</si>
  <si>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</si>
  <si>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</si>
  <si>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</si>
  <si>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</si>
  <si>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</si>
  <si>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</si>
  <si>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</si>
  <si>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</si>
  <si>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</si>
  <si>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</si>
  <si>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</si>
  <si>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</si>
  <si>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</si>
  <si>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</si>
  <si>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</si>
  <si>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</si>
  <si>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</si>
  <si>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</si>
  <si>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</si>
  <si>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</si>
  <si>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</si>
  <si>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</si>
  <si>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</si>
  <si>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</si>
  <si>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</si>
  <si>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</si>
  <si>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</si>
  <si>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公务员医疗补助</t>
  </si>
  <si>
    <t xml:space="preserve">    优抚对象医疗补助</t>
  </si>
  <si>
    <t xml:space="preserve">    新型农村合作医疗</t>
  </si>
  <si>
    <t xml:space="preserve">    城镇居民基本医疗保险</t>
  </si>
  <si>
    <t xml:space="preserve">    城乡医疗救助</t>
  </si>
  <si>
    <t xml:space="preserve">    疾病应急救助</t>
  </si>
  <si>
    <t xml:space="preserve">    其他医疗保障支出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</si>
  <si>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</si>
  <si>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</si>
  <si>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</si>
  <si>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</si>
  <si>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</si>
  <si>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</si>
  <si>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</si>
  <si>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</si>
  <si>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</si>
  <si>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</si>
  <si>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</si>
  <si>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</si>
  <si>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</si>
  <si>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</si>
  <si>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</si>
  <si>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</si>
  <si>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</si>
  <si>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</si>
  <si>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</si>
  <si>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</si>
  <si>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</si>
  <si>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</si>
  <si>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</si>
  <si>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</si>
  <si>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</si>
  <si>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</si>
  <si>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</si>
  <si>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</si>
  <si>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</si>
  <si>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</si>
  <si>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</si>
  <si>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</si>
  <si>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</si>
  <si>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</si>
  <si>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</si>
  <si>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</si>
  <si>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</si>
  <si>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</si>
  <si>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</si>
  <si>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</si>
  <si>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</si>
  <si>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</si>
  <si>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</si>
  <si>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</si>
  <si>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</si>
  <si>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</si>
  <si>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</si>
  <si>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</si>
  <si>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</si>
  <si>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</si>
  <si>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</si>
  <si>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</si>
  <si>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</si>
  <si>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</si>
  <si>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</si>
  <si>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</si>
  <si>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</si>
  <si>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</si>
  <si>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</si>
  <si>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</si>
  <si>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</si>
  <si>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</si>
  <si>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</si>
  <si>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</si>
  <si>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</si>
  <si>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</si>
  <si>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</si>
  <si>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</si>
  <si>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</si>
  <si>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</si>
  <si>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</si>
  <si>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</si>
  <si>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</si>
  <si>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</si>
  <si>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</si>
  <si>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</si>
  <si>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</si>
  <si>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</si>
  <si>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</si>
  <si>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</si>
  <si>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</si>
  <si>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</si>
  <si>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</si>
  <si>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</si>
  <si>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</si>
  <si>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</si>
  <si>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</si>
  <si>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</si>
  <si>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</si>
  <si>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</si>
  <si>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</si>
  <si>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</si>
  <si>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</si>
  <si>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</si>
  <si>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</si>
  <si>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</si>
  <si>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</si>
  <si>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</si>
  <si>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</si>
  <si>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</si>
  <si>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</si>
  <si>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</si>
  <si>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</si>
  <si>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</si>
  <si>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</si>
  <si>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</si>
  <si>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</si>
  <si>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</si>
  <si>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</si>
  <si>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</si>
  <si>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</si>
  <si>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</si>
  <si>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</si>
  <si>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</si>
  <si>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</si>
  <si>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</si>
  <si>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</si>
  <si>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</si>
  <si>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</si>
  <si>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</si>
  <si>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</si>
  <si>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</si>
  <si>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</si>
  <si>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</si>
  <si>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</si>
  <si>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</si>
  <si>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</si>
  <si>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</si>
  <si>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</si>
  <si>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</si>
  <si>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</si>
  <si>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</si>
  <si>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</si>
  <si>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</si>
  <si>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</si>
  <si>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</si>
  <si>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</si>
  <si>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</si>
  <si>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</si>
  <si>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</si>
  <si>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</si>
  <si>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</si>
  <si>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</si>
  <si>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</si>
  <si>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</si>
  <si>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</si>
  <si>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</si>
  <si>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</si>
  <si>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</si>
  <si>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</si>
  <si>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</si>
  <si>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</si>
  <si>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</si>
  <si>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</si>
  <si>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</si>
  <si>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</si>
  <si>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</si>
  <si>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</si>
  <si>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</si>
  <si>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</si>
  <si>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</si>
  <si>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</si>
  <si>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</si>
  <si>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</si>
  <si>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</si>
  <si>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</si>
  <si>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</si>
  <si>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</si>
  <si>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</si>
  <si>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</si>
  <si>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</si>
  <si>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</si>
  <si>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</si>
  <si>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</si>
  <si>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</si>
  <si>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</si>
  <si>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</si>
  <si>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</si>
  <si>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</si>
  <si>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</si>
  <si>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</si>
  <si>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</si>
  <si>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</si>
  <si>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</si>
  <si>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</si>
  <si>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</si>
  <si>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</si>
  <si>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</si>
  <si>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</si>
  <si>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</si>
  <si>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</si>
  <si>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</si>
  <si>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</si>
  <si>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</si>
  <si>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</si>
  <si>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</si>
  <si>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</si>
  <si>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</si>
  <si>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</si>
  <si>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</si>
  <si>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</si>
  <si>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</si>
  <si>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</si>
  <si>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</si>
  <si>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</si>
  <si>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</si>
  <si>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</si>
  <si>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</si>
  <si>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</si>
  <si>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</si>
  <si>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小额担保贷款贴息</t>
  </si>
  <si>
    <t xml:space="preserve">    补充小额担保贷款基金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</si>
  <si>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</si>
  <si>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</si>
  <si>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</si>
  <si>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</si>
  <si>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</si>
  <si>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</si>
  <si>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</si>
  <si>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</si>
  <si>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</si>
  <si>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</si>
  <si>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公路新建</t>
  </si>
  <si>
    <t xml:space="preserve">    公路改建</t>
  </si>
  <si>
    <t xml:space="preserve">    公路养护</t>
  </si>
  <si>
    <t xml:space="preserve">    特大型桥梁建设</t>
  </si>
  <si>
    <t xml:space="preserve">    公路路政管理</t>
  </si>
  <si>
    <t xml:space="preserve">    公路和运输信息化建设</t>
  </si>
  <si>
    <t xml:space="preserve">    公路和运输安全</t>
  </si>
  <si>
    <t xml:space="preserve">    公路还贷专项</t>
  </si>
  <si>
    <t xml:space="preserve">    公路运输管理</t>
  </si>
  <si>
    <t xml:space="preserve">    公路客货运站(场)建设</t>
  </si>
  <si>
    <t xml:space="preserve">    公路和运输技术标准化建设</t>
  </si>
  <si>
    <t xml:space="preserve">    港口设施</t>
  </si>
  <si>
    <t xml:space="preserve">    航道维护</t>
  </si>
  <si>
    <t xml:space="preserve">    安全通信</t>
  </si>
  <si>
    <t xml:space="preserve">    三峡库区通航管理</t>
  </si>
  <si>
    <t xml:space="preserve">    航务管理</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</si>
  <si>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</si>
  <si>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</si>
  <si>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</si>
  <si>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</si>
  <si>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</si>
  <si>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</si>
  <si>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</si>
  <si>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</si>
  <si>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</si>
  <si>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</si>
  <si>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</si>
  <si>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</si>
  <si>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</si>
  <si>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</si>
  <si>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</si>
  <si>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</si>
  <si>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</si>
  <si>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</si>
  <si>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</si>
  <si>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</si>
  <si>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</si>
  <si>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</si>
  <si>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</si>
  <si>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</si>
  <si>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</si>
  <si>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</si>
  <si>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</si>
  <si>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</si>
  <si>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</si>
  <si>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</si>
  <si>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</si>
  <si>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</si>
  <si>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</si>
  <si>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</si>
  <si>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</si>
  <si>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</si>
  <si>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</si>
  <si>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</si>
  <si>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</si>
  <si>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</si>
  <si>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</si>
  <si>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</si>
  <si>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</si>
  <si>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</si>
  <si>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</si>
  <si>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</si>
  <si>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</si>
  <si>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</si>
  <si>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</si>
  <si>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</si>
  <si>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</si>
  <si>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</si>
  <si>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</si>
  <si>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</si>
  <si>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</si>
  <si>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</si>
  <si>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</si>
  <si>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</si>
  <si>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</si>
  <si>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</si>
  <si>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</si>
  <si>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</si>
  <si>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</si>
  <si>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</si>
  <si>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</si>
  <si>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</si>
  <si>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</si>
  <si>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</si>
  <si>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</si>
  <si>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</si>
  <si>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</si>
  <si>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</si>
  <si>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</si>
  <si>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</si>
  <si>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</si>
  <si>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</si>
  <si>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</si>
  <si>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</si>
  <si>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</si>
  <si>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</si>
  <si>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</si>
  <si>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</si>
  <si>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</si>
  <si>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</si>
  <si>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</si>
  <si>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</si>
  <si>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</si>
  <si>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</si>
  <si>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</si>
  <si>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</si>
  <si>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</si>
  <si>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</si>
  <si>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</si>
  <si>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</si>
  <si>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</si>
  <si>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</si>
  <si>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</si>
  <si>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</si>
  <si>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</si>
  <si>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</si>
  <si>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</si>
  <si>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</si>
  <si>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</si>
  <si>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</si>
  <si>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</si>
  <si>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</si>
  <si>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</si>
  <si>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</si>
  <si>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</si>
  <si>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</si>
  <si>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</si>
  <si>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</si>
  <si>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</si>
  <si>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</si>
  <si>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</si>
  <si>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</si>
  <si>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</si>
  <si>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</si>
  <si>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</si>
  <si>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</si>
  <si>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</si>
  <si>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</si>
  <si>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</si>
  <si>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</si>
  <si>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</si>
  <si>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</si>
  <si>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</si>
  <si>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</si>
  <si>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</si>
  <si>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</si>
  <si>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</si>
  <si>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</si>
  <si>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</si>
  <si>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</si>
  <si>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</si>
  <si>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</si>
  <si>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</si>
  <si>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</si>
  <si>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</si>
  <si>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</si>
  <si>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</si>
  <si>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</si>
  <si>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</si>
  <si>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</si>
  <si>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</si>
  <si>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</si>
  <si>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</si>
  <si>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</si>
  <si>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</si>
  <si>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</si>
  <si>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</si>
  <si>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</si>
  <si>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</si>
  <si>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</si>
  <si>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</si>
  <si>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</si>
  <si>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</si>
  <si>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</si>
  <si>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</si>
  <si>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</si>
  <si>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</si>
  <si>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</si>
  <si>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</si>
  <si>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</si>
  <si>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</si>
  <si>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</si>
  <si>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</si>
  <si>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</si>
  <si>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</si>
  <si>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</si>
  <si>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</si>
  <si>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</si>
  <si>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</si>
  <si>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</si>
  <si>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海洋工程排污费支出</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</si>
  <si>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</si>
  <si>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</si>
  <si>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</si>
  <si>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</si>
  <si>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</si>
  <si>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</si>
  <si>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</si>
  <si>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</si>
  <si>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</si>
  <si>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</si>
  <si>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</si>
  <si>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</si>
  <si>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</si>
  <si>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</si>
  <si>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</si>
  <si>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</si>
  <si>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</si>
  <si>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</si>
  <si>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</si>
  <si>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</si>
  <si>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</si>
  <si>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</si>
  <si>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</si>
  <si>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</si>
  <si>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</si>
  <si>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</si>
  <si>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</si>
  <si>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</si>
  <si>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</si>
  <si>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</si>
  <si>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</si>
  <si>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</si>
  <si>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</si>
  <si>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</si>
  <si>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</si>
  <si>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</si>
  <si>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</si>
  <si>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</si>
  <si>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</si>
  <si>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</si>
  <si>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</si>
  <si>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</si>
  <si>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</si>
  <si>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</si>
  <si>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</si>
  <si>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</si>
  <si>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</si>
  <si>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</si>
  <si>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</si>
  <si>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</si>
  <si>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</si>
  <si>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</si>
  <si>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</si>
  <si>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</si>
  <si>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</si>
  <si>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</si>
  <si>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</si>
  <si>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</si>
  <si>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</si>
  <si>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</si>
  <si>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</si>
  <si>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</si>
  <si>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</si>
  <si>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</si>
  <si>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</si>
  <si>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</si>
  <si>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</si>
  <si>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</si>
  <si>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</si>
  <si>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</si>
  <si>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</si>
  <si>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</si>
  <si>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</si>
  <si>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</si>
  <si>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国家留成油串换石油储备支出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</si>
  <si>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</si>
  <si>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</si>
  <si>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</si>
  <si>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</si>
  <si>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</si>
  <si>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</si>
  <si>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</si>
  <si>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</si>
  <si>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</si>
  <si>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</si>
  <si>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</si>
  <si>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</si>
  <si>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</si>
  <si>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</si>
  <si>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</si>
  <si>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</si>
  <si>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</si>
  <si>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</si>
  <si>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</si>
  <si>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</si>
  <si>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</si>
  <si>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</si>
  <si>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</si>
  <si>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</si>
  <si>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</si>
  <si>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</si>
  <si>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</si>
  <si>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</si>
  <si>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</si>
  <si>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</si>
  <si>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</si>
  <si>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</si>
  <si>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</si>
  <si>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</si>
  <si>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</si>
  <si>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</si>
  <si>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</si>
  <si>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</si>
  <si>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</si>
  <si>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</si>
  <si>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录入06表</t>
  </si>
  <si>
    <t>项目</t>
  </si>
  <si>
    <t>上级补助收入</t>
  </si>
  <si>
    <t>下级上解收入</t>
  </si>
  <si>
    <t>待偿债置换专项债券上年结余</t>
  </si>
  <si>
    <t>上年结余</t>
  </si>
  <si>
    <t>调入资金</t>
  </si>
  <si>
    <t>其中:调入专项收入</t>
  </si>
  <si>
    <t>债务收入</t>
  </si>
  <si>
    <t>债务转贷收入</t>
  </si>
  <si>
    <t>省补助计划单列市收入</t>
  </si>
  <si>
    <t>计划单列市上解省收入</t>
  </si>
  <si>
    <t>补助下_x000D_
级支出</t>
  </si>
  <si>
    <t>上解上级支出</t>
  </si>
  <si>
    <t>调出资金</t>
  </si>
  <si>
    <t>债务还本支出</t>
  </si>
  <si>
    <t>债务转贷支出</t>
  </si>
  <si>
    <t>省补助计划单列市支出</t>
  </si>
  <si>
    <t>计划单列市
上解省支出</t>
  </si>
  <si>
    <t>项    目</t>
  </si>
  <si>
    <t>待偿债置换专项债券结余</t>
  </si>
  <si>
    <t>年终结余</t>
  </si>
  <si>
    <t>级支出</t>
  </si>
  <si>
    <t>政府性基金收入</t>
  </si>
  <si>
    <t>政府性基金支出</t>
  </si>
  <si>
    <t>政府性基金</t>
  </si>
  <si>
    <t>核电站乏燃料处理处置基金收入</t>
  </si>
  <si>
    <t>核电站乏燃料处理处置基金支出</t>
  </si>
  <si>
    <t>核电站乏燃料处理处置基金</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</si>
  <si>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</si>
  <si>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</si>
  <si>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</si>
  <si>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</si>
  <si>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</si>
  <si>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</si>
  <si>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国家电影事业发展专项资金收入</t>
  </si>
  <si>
    <t>国家电影事业发展专项资金相关支出</t>
  </si>
  <si>
    <t>国家电影事业发展专项资金</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</si>
  <si>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</si>
  <si>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</si>
  <si>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</si>
  <si>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</si>
  <si>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</si>
  <si>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国家电影事业发展专项资金债务付息支出</t>
  </si>
  <si>
    <t xml:space="preserve">  国家电影事业发展专项资金债务发行费用支出</t>
  </si>
  <si>
    <t>大中型水库移民后期扶持基金收入</t>
  </si>
  <si>
    <t>大中型水库移民后期扶持基金支出</t>
  </si>
  <si>
    <t>大中型水库移民后期扶持基金</t>
  </si>
  <si>
    <t xml:space="preserve">  移民补助</t>
  </si>
  <si>
    <t xml:space="preserve">  基础设施建设和经济发展</t>
  </si>
  <si>
    <t xml:space="preserve">  其他大中型水库移民后期扶持基金支出</t>
  </si>
  <si>
    <t>小型水库移民扶助基金收入</t>
  </si>
  <si>
    <t>小型水库移民扶助基金相关支出</t>
  </si>
  <si>
    <t>小型水库移民扶助基金</t>
  </si>
  <si>
    <t xml:space="preserve">  小型水库移民扶助基金及对应专项债务收入安排的支出</t>
  </si>
  <si>
    <t xml:space="preserve">    移民补助</t>
  </si>
  <si>
    <t xml:space="preserve">    基础设施建设和经济发展</t>
  </si>
  <si>
    <t xml:space="preserve">    其他小型水库移民扶助基金支出</t>
  </si>
  <si>
    <t xml:space="preserve">  小型水库移民扶助基金债务付息支出</t>
  </si>
  <si>
    <t xml:space="preserve">  小型水库移民扶助基金债务发行费用支出</t>
  </si>
  <si>
    <t>可再生能源电价附加收入</t>
  </si>
  <si>
    <t>可再生能源电价附加收入安排的支出</t>
  </si>
  <si>
    <t>可再生能源电价附加</t>
  </si>
  <si>
    <t xml:space="preserve">  风力发电补助</t>
  </si>
  <si>
    <t xml:space="preserve">  太阳能发电补助</t>
  </si>
  <si>
    <t xml:space="preserve">  生物质能发电补助</t>
  </si>
  <si>
    <t xml:space="preserve">  其他可再生能源电价附加收入安排的支出</t>
  </si>
  <si>
    <t>废弃电器电子产品处理基金收入</t>
  </si>
  <si>
    <t>废弃电器电子产品处理基金支出</t>
  </si>
  <si>
    <t>废弃电器电子产品处理基金</t>
  </si>
  <si>
    <t xml:space="preserve">  国家税务局征收的废弃电器电子产品处理基金收入</t>
  </si>
  <si>
    <t xml:space="preserve">  回收处理费用补贴</t>
  </si>
  <si>
    <t xml:space="preserve">  国家税务局征收的废弃电器电子产品处理基金</t>
  </si>
  <si>
    <t xml:space="preserve">  海关征收的废弃电器电子产品处理基金收入</t>
  </si>
  <si>
    <t xml:space="preserve">  信息系统建设</t>
  </si>
  <si>
    <t xml:space="preserve">  海关征收的废弃电器电子产品处理基金</t>
  </si>
  <si>
    <t xml:space="preserve">  基金征管经费</t>
  </si>
  <si>
    <t xml:space="preserve">  其他废弃电器电子产品处理基金支出</t>
  </si>
  <si>
    <t>国有土地使用权出让收入</t>
  </si>
  <si>
    <t>国有土地使用权出让相关支出</t>
  </si>
  <si>
    <t>国有土地使用权出让</t>
  </si>
  <si>
    <t xml:space="preserve">  土地出让价款收入</t>
  </si>
  <si>
    <t xml:space="preserve">  国有土地使用权出让收入及对应专项债务收入安排的支出</t>
  </si>
  <si>
    <t xml:space="preserve">  土地出让价款</t>
  </si>
  <si>
    <t xml:space="preserve">  补缴的土地价款</t>
  </si>
  <si>
    <t xml:space="preserve">    征地和拆迁补偿支出</t>
  </si>
  <si>
    <t xml:space="preserve">  划拨土地收入</t>
  </si>
  <si>
    <t xml:space="preserve">    土地开发支出</t>
  </si>
  <si>
    <t xml:space="preserve">  划拨土地</t>
  </si>
  <si>
    <t xml:space="preserve">  缴纳新增建设用地土地有偿使用费</t>
  </si>
  <si>
    <t xml:space="preserve">    城市建设支出</t>
  </si>
  <si>
    <t xml:space="preserve">  其他土地出让收入</t>
  </si>
  <si>
    <t xml:space="preserve">    农村基础设施建设支出</t>
  </si>
  <si>
    <t xml:space="preserve">  其他土地出让</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</si>
  <si>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</si>
  <si>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</si>
  <si>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</si>
  <si>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</si>
  <si>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</si>
  <si>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</si>
  <si>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2120899</t>
  </si>
  <si>
    <t xml:space="preserve">    其他国有土地使用权出让收入安排的支出</t>
  </si>
  <si>
    <t xml:space="preserve">  国有土地使用权出让债务付息支出</t>
  </si>
  <si>
    <t xml:space="preserve">  国有土地使用权出让债务发行费用支出</t>
  </si>
  <si>
    <t>城市公用事业附加收入</t>
  </si>
  <si>
    <t>城市公用事业附加相关支出</t>
  </si>
  <si>
    <t>城市公用事业附加</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</si>
  <si>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</si>
  <si>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</si>
  <si>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</si>
  <si>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</si>
  <si>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</si>
  <si>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</si>
  <si>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</si>
  <si>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</si>
  <si>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国有土地收益基金收入</t>
  </si>
  <si>
    <t>国有土地收益基金相关支出</t>
  </si>
  <si>
    <t>国有土地收益基金</t>
  </si>
  <si>
    <t xml:space="preserve">  国有土地收益基金及对应专项债务收入安排的支出</t>
  </si>
  <si>
    <t xml:space="preserve">    其他国有土地收益基金支出</t>
  </si>
  <si>
    <t xml:space="preserve">  国有土地收益基金债务付息支出</t>
  </si>
  <si>
    <t xml:space="preserve">  国有土地收益基金债务发行费用支出</t>
  </si>
  <si>
    <t>农业土地开发资金收入</t>
  </si>
  <si>
    <t>农业土地开发资金相关支出</t>
  </si>
  <si>
    <t>农业土地开发资金</t>
  </si>
  <si>
    <t xml:space="preserve">  农业土地开发资金及对应专项债务收入安排的支出</t>
  </si>
  <si>
    <t xml:space="preserve">  农业土地开发资金债务付息支出</t>
  </si>
  <si>
    <t xml:space="preserve">  农业土地开发资金债务发行费用支出</t>
  </si>
  <si>
    <t>新增建设用地土地有偿使用费收入</t>
  </si>
  <si>
    <t>新增建设用地土地有偿使用费相关支出</t>
  </si>
  <si>
    <t>新增建设用地土地有偿使用费</t>
  </si>
  <si>
    <t xml:space="preserve">  中央新增建设用地土地有偿使用费收入</t>
  </si>
  <si>
    <t xml:space="preserve">  新增建设用地土地有偿使用费及对应专项债务收入安排的支出</t>
  </si>
  <si>
    <t xml:space="preserve">  中央新增建设用地土地有偿使用费</t>
  </si>
  <si>
    <t xml:space="preserve">  地方新增建设用地土地有偿使用费收入</t>
  </si>
  <si>
    <t xml:space="preserve">    耕地开发专项支出</t>
  </si>
  <si>
    <t xml:space="preserve">  地方新增建设用地土地有偿使用费</t>
  </si>
  <si>
    <t xml:space="preserve">    基本农田建设和保护支出</t>
  </si>
  <si>
    <t xml:space="preserve">    土地整理支出</t>
  </si>
  <si>
    <t xml:space="preserve">    用于地震灾后恢复重建的支出</t>
  </si>
  <si>
    <t xml:space="preserve">    其他新增建设用地土地有偿使用费安排的支出</t>
  </si>
  <si>
    <t xml:space="preserve">  新增建设用地土地有偿使用费债务付息支出</t>
  </si>
  <si>
    <t xml:space="preserve">  新增建设用地土地有偿使用费债务发行费用支出</t>
  </si>
  <si>
    <t>城市基础设施配套费收入</t>
  </si>
  <si>
    <t>城市基础设施配套费相关支出</t>
  </si>
  <si>
    <t>城市基础设施配套费</t>
  </si>
  <si>
    <t xml:space="preserve">  城市基础设施配套费及对应专项债务收入安排的支出</t>
  </si>
  <si>
    <t xml:space="preserve">    其他城市基础设施配套费安排的支出</t>
  </si>
  <si>
    <t xml:space="preserve">  城市基础设施配套费债务付息支出</t>
  </si>
  <si>
    <t xml:space="preserve">  城市基础设施配套费债务发行费用支出</t>
  </si>
  <si>
    <t>污水处理费收入</t>
  </si>
  <si>
    <t>污水处理费相关支出</t>
  </si>
  <si>
    <t>污水处理费</t>
  </si>
  <si>
    <t xml:space="preserve">  污水处理费及对应专项债务收入安排的支出</t>
  </si>
  <si>
    <t xml:space="preserve">    污水处理设施建设和运营</t>
  </si>
  <si>
    <t xml:space="preserve">    代征手续费</t>
  </si>
  <si>
    <t xml:space="preserve">    其他污水处理费安排的支出</t>
  </si>
  <si>
    <t xml:space="preserve">  污水处理费债务付息支出</t>
  </si>
  <si>
    <t xml:space="preserve">  污水处理费债务发行费用支出</t>
  </si>
  <si>
    <t>新菜地开发建设基金收入</t>
  </si>
  <si>
    <t>新菜地开发建设基金相关支出</t>
  </si>
  <si>
    <t>新菜地开发建设基金</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</si>
  <si>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</si>
  <si>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</si>
  <si>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</si>
  <si>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</si>
  <si>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</si>
  <si>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</si>
  <si>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新菜地开发建设基金债务付息支出</t>
  </si>
  <si>
    <t xml:space="preserve">  新菜地开发建设基金债务发行费用支出</t>
  </si>
  <si>
    <t>大中型水库库区基金收入</t>
  </si>
  <si>
    <t>大中型水库库区基金相关支出</t>
  </si>
  <si>
    <t>大中型水库库区基金</t>
  </si>
  <si>
    <t xml:space="preserve">  中央大中型水库库区基金收入</t>
  </si>
  <si>
    <t xml:space="preserve">  大中型水库库区基金及对应专项债务收入安排的支出</t>
  </si>
  <si>
    <t xml:space="preserve">  中央大中型水库库区基金</t>
  </si>
  <si>
    <t xml:space="preserve">  地方大中型水库库区基金收入</t>
  </si>
  <si>
    <t xml:space="preserve">  地方大中型水库库区基金</t>
  </si>
  <si>
    <t xml:space="preserve">    解决移民遗留问题</t>
  </si>
  <si>
    <t xml:space="preserve">    库区防护工程维护</t>
  </si>
  <si>
    <t xml:space="preserve">    其他大中型水库库区基金支出</t>
  </si>
  <si>
    <t xml:space="preserve">  大中型水库库区基金债务付息支出</t>
  </si>
  <si>
    <t xml:space="preserve">  大中型水库库区基金债务发行费用支出</t>
  </si>
  <si>
    <t>三峡水库库区基金收入</t>
  </si>
  <si>
    <t>三峡水库库区基金支出</t>
  </si>
  <si>
    <t>三峡水库库区基金</t>
  </si>
  <si>
    <t xml:space="preserve">  解决移民遗留问题</t>
  </si>
  <si>
    <t xml:space="preserve">  库区维护和管理</t>
  </si>
  <si>
    <t xml:space="preserve">  其他三峡水库库区基金支出</t>
  </si>
  <si>
    <t>南水北调工程基金收入</t>
  </si>
  <si>
    <t>南水北调工程基金相关支出</t>
  </si>
  <si>
    <t>南水北调工程基金</t>
  </si>
  <si>
    <t xml:space="preserve">  南水北调工程基金及对应专项债务收入安排的支出</t>
  </si>
  <si>
    <t xml:space="preserve">    偿还南水北调工程贷款本息</t>
  </si>
  <si>
    <t xml:space="preserve">  南水北调工程基金债务付息支出</t>
  </si>
  <si>
    <t xml:space="preserve">  南水北调工程基金债务发行费用支出</t>
  </si>
  <si>
    <t>国家重大水利工程建设基金收入</t>
  </si>
  <si>
    <t>国家重大水利工程建设相关支出</t>
  </si>
  <si>
    <t>国家重大水利工程建设基金</t>
  </si>
  <si>
    <t xml:space="preserve">  南水北调工程建设资金</t>
  </si>
  <si>
    <t xml:space="preserve">  国家重大水利工程建设基金及对应专项债务收入安排的支出</t>
  </si>
  <si>
    <t xml:space="preserve">  三峡工程后续工作资金</t>
  </si>
  <si>
    <t xml:space="preserve">  省级重大水利工程建设资金</t>
  </si>
  <si>
    <t xml:space="preserve">    三峡工程后续工作</t>
  </si>
  <si>
    <t xml:space="preserve">    地方重大水利工程建设</t>
  </si>
  <si>
    <t xml:space="preserve">    其他重大水利工程建设基金支出</t>
  </si>
  <si>
    <t xml:space="preserve">  国家重大水利工程建设基金债务付息支出</t>
  </si>
  <si>
    <t xml:space="preserve">  国家重大水利工程建设基金债务发行费用支出</t>
  </si>
  <si>
    <t>海南省高等级公路车辆通行附加费收入</t>
  </si>
  <si>
    <t>海南省高等级公路车辆通行附加费相关支出</t>
  </si>
  <si>
    <t>海南省高等级公路车辆通行附加费</t>
  </si>
  <si>
    <t xml:space="preserve">  海南省高等级公路车辆通行附加费及对应专项债务收入安排的支出</t>
  </si>
  <si>
    <t xml:space="preserve">    公路建设</t>
  </si>
  <si>
    <t xml:space="preserve">    公路还贷</t>
  </si>
  <si>
    <t xml:space="preserve">    其他海南省高等级公路车辆通行附加费安排的支出</t>
  </si>
  <si>
    <t xml:space="preserve">  海南省高等级公路车辆通行附加费债务付息支出</t>
  </si>
  <si>
    <t xml:space="preserve">  海南省高等级公路车辆通行附加费债务发行费用支出</t>
  </si>
  <si>
    <t>车辆通行费</t>
  </si>
  <si>
    <t>车辆通行费相关支出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</si>
  <si>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</si>
  <si>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</si>
  <si>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</si>
  <si>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</si>
  <si>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</si>
  <si>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</si>
  <si>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港口建设费收入</t>
  </si>
  <si>
    <t>港口建设费相关支出</t>
  </si>
  <si>
    <t>港口建设费</t>
  </si>
  <si>
    <t xml:space="preserve">  港口建设费及对应专项债务收入安排的支出</t>
  </si>
  <si>
    <t xml:space="preserve">    航道建设和维护</t>
  </si>
  <si>
    <t xml:space="preserve">    航运保障系统建设</t>
  </si>
  <si>
    <t xml:space="preserve">    其他港口建设费安排的支出</t>
  </si>
  <si>
    <t xml:space="preserve">  港口建设费债务付息支出</t>
  </si>
  <si>
    <t xml:space="preserve">  港口建设费债务发行费用支出</t>
  </si>
  <si>
    <t>铁路建设基金收入</t>
  </si>
  <si>
    <t>铁路建设基金支出</t>
  </si>
  <si>
    <t>铁路建设基金</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</si>
  <si>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</si>
  <si>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</si>
  <si>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</si>
  <si>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</si>
  <si>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</si>
  <si>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</si>
  <si>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</si>
  <si>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</si>
  <si>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船舶油污损害赔偿基金收入</t>
  </si>
  <si>
    <t>船舶油污损害赔偿基金支出</t>
  </si>
  <si>
    <t>船舶油污损害赔偿基金</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</si>
  <si>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</si>
  <si>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</si>
  <si>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</si>
  <si>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</si>
  <si>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</si>
  <si>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</si>
  <si>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t>
  </si>
  <si>
    <t>民航发展基金收入</t>
  </si>
  <si>
    <t>民航发展基金支出</t>
  </si>
  <si>
    <t>民航发展基金</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</si>
  <si>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</si>
  <si>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</si>
  <si>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</si>
  <si>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</si>
  <si>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</si>
  <si>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</si>
  <si>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</si>
  <si>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</si>
  <si>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散装水泥专项资金收入</t>
  </si>
  <si>
    <t>散装水泥专项资金相关支出</t>
  </si>
  <si>
    <t>散装水泥专项资金</t>
  </si>
  <si>
    <t>　　　　　　　　　　　　　　　　　　　　　　　　　　　　　　　　　　　　　　　　</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</si>
  <si>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</si>
  <si>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</si>
  <si>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</si>
  <si>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</si>
  <si>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</si>
  <si>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</si>
  <si>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</si>
  <si>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散装水泥专项资金债务付息支出</t>
  </si>
  <si>
    <t xml:space="preserve">  散装水泥专项资金债务发行费用支出</t>
  </si>
  <si>
    <t>新型墙体材料专项基金收入</t>
  </si>
  <si>
    <t>新型墙体材料专项基金相关支出</t>
  </si>
  <si>
    <t>新型墙体材料专项基金</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</si>
  <si>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</si>
  <si>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</si>
  <si>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</si>
  <si>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</si>
  <si>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</si>
  <si>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</si>
  <si>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</si>
  <si>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</si>
  <si>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农网还贷资金收入</t>
  </si>
  <si>
    <t>农网还贷资金支出</t>
  </si>
  <si>
    <t>农网还贷资金</t>
  </si>
  <si>
    <t xml:space="preserve">  中央农网还贷资金收入</t>
  </si>
  <si>
    <t xml:space="preserve">  中央农网还贷资金支出</t>
  </si>
  <si>
    <t xml:space="preserve">  中央农网还贷资金</t>
  </si>
  <si>
    <t xml:space="preserve">  地方农网还贷资金收入</t>
  </si>
  <si>
    <t xml:space="preserve">  地方农网还贷资金支出</t>
  </si>
  <si>
    <t xml:space="preserve">  地方农网还贷资金</t>
  </si>
  <si>
    <t xml:space="preserve">  其他农网还贷资金支出</t>
  </si>
  <si>
    <t>旅游发展基金收入</t>
  </si>
  <si>
    <t>旅游发展基金支出</t>
  </si>
  <si>
    <t>旅游发展基金</t>
  </si>
  <si>
    <t xml:space="preserve">  宣传促销</t>
  </si>
  <si>
    <t xml:space="preserve">  行业规划</t>
  </si>
  <si>
    <t xml:space="preserve">  旅游事业补助</t>
  </si>
  <si>
    <t xml:space="preserve">  地方旅游开发项目补助</t>
  </si>
  <si>
    <t xml:space="preserve">  其他旅游发展基金支出</t>
  </si>
  <si>
    <t>中央特别国债经营基金收入</t>
  </si>
  <si>
    <t>中央特别国债经营基金支出</t>
  </si>
  <si>
    <t>中央特别国债经营基金</t>
  </si>
  <si>
    <t>中央特别国债经营基金财务收入</t>
  </si>
  <si>
    <t>中央特别国债经营基金财务支出</t>
  </si>
  <si>
    <t>中央特别国债经营基金财务</t>
  </si>
  <si>
    <t>彩票发行机构和彩票销售机构的业务费用</t>
  </si>
  <si>
    <t>彩票发行销售机构业务费安排的支出</t>
  </si>
  <si>
    <t xml:space="preserve">  福利彩票发行机构的业务费用</t>
  </si>
  <si>
    <t xml:space="preserve">  福利彩票发行机构的业务费支出</t>
  </si>
  <si>
    <t xml:space="preserve">  体育彩票发行机构的业务费用</t>
  </si>
  <si>
    <t xml:space="preserve">  体育彩票发行机构的业务费支出</t>
  </si>
  <si>
    <t xml:space="preserve">  福利彩票销售机构的业务费用</t>
  </si>
  <si>
    <t xml:space="preserve">  福利彩票销售机构的业务费支出</t>
  </si>
  <si>
    <t xml:space="preserve">  体育彩票销售机构的业务费用</t>
  </si>
  <si>
    <t xml:space="preserve">  体育彩票销售机构的业务费支出</t>
  </si>
  <si>
    <t xml:space="preserve">  彩票兑奖周转金</t>
  </si>
  <si>
    <t xml:space="preserve">  彩票兑奖周转金支出</t>
  </si>
  <si>
    <t xml:space="preserve">  彩票发行销售风险基金</t>
  </si>
  <si>
    <t xml:space="preserve">  彩票发行销售风险基金支出</t>
  </si>
  <si>
    <t xml:space="preserve">  彩票市场调控资金收入</t>
  </si>
  <si>
    <t xml:space="preserve">  彩票市场调控资金支出</t>
  </si>
  <si>
    <t xml:space="preserve">  彩票市场调控资金</t>
  </si>
  <si>
    <t xml:space="preserve">  其他彩票发行销售机构业务费安排的支出</t>
  </si>
  <si>
    <t>彩票公益金收入</t>
  </si>
  <si>
    <t>彩票公益金相关支出</t>
  </si>
  <si>
    <t>彩票公益金</t>
  </si>
  <si>
    <t xml:space="preserve">  福利彩票公益金收入</t>
  </si>
  <si>
    <t xml:space="preserve">  彩票公益金及对应专项债务收入安排的支出</t>
  </si>
  <si>
    <t xml:space="preserve">  福利彩票公益金</t>
  </si>
  <si>
    <t xml:space="preserve">  体育彩票公益金收入</t>
  </si>
  <si>
    <t xml:space="preserve">    用于补充全国社会保障基金的彩票公益金支出</t>
  </si>
  <si>
    <t xml:space="preserve">  体育彩票公益金</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</si>
  <si>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</si>
  <si>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</si>
  <si>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</si>
  <si>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</si>
  <si>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</si>
  <si>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</si>
  <si>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</si>
  <si>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</si>
  <si>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</si>
  <si>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</si>
  <si>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彩票公益金债务付息支出</t>
  </si>
  <si>
    <t xml:space="preserve">  彩票公益金债务发行费用支出</t>
  </si>
  <si>
    <t>烟草企业上缴专项收入</t>
  </si>
  <si>
    <t>烟草企业上缴专项收入安排的支出</t>
  </si>
  <si>
    <t>烟草企业上缴专项</t>
  </si>
  <si>
    <t>其他政府性基金收入</t>
  </si>
  <si>
    <t>其他政府性基金相关支出</t>
  </si>
  <si>
    <t>其他政府性基金</t>
  </si>
  <si>
    <t xml:space="preserve">  其他政府性基金及对应专项债务收入安排的支出</t>
  </si>
  <si>
    <t xml:space="preserve">  其他政府性基金债务付息支出</t>
  </si>
  <si>
    <t xml:space="preserve">  其他政府性基金债务发行费用支出</t>
  </si>
  <si>
    <t>录入10表</t>
  </si>
  <si>
    <t>预算科目</t>
  </si>
  <si>
    <t>预算数</t>
  </si>
  <si>
    <t>调整预算数</t>
  </si>
  <si>
    <t>国有资本经营收入</t>
  </si>
  <si>
    <t>国有资本经营支出</t>
  </si>
  <si>
    <t xml:space="preserve">    国有资本经营预算补充社保基金支出</t>
  </si>
  <si>
    <t xml:space="preserve">      烟草企业利润收入</t>
  </si>
  <si>
    <t>国有资本经营预算支出</t>
  </si>
  <si>
    <t xml:space="preserve">      石油石化企业利润收入</t>
  </si>
  <si>
    <t>　解决历史遗留问题及改革成本支出</t>
  </si>
  <si>
    <t xml:space="preserve">      电力企业利润收入</t>
  </si>
  <si>
    <t>　　厂办大集体改革支出</t>
  </si>
  <si>
    <t xml:space="preserve">      电信企业利润收入</t>
  </si>
  <si>
    <t>　　"三供一业"移交补助支出</t>
  </si>
  <si>
    <t xml:space="preserve">      煤炭企业利润收入</t>
  </si>
  <si>
    <t>　　国有企业办职教幼教补助支出</t>
  </si>
  <si>
    <t xml:space="preserve">      有色冶金采掘企业利润收入</t>
  </si>
  <si>
    <t>　　国有企业办公共服务机构移交补助支出</t>
  </si>
  <si>
    <t xml:space="preserve">      钢铁企业利润收入</t>
  </si>
  <si>
    <t>　　国有企业退休人员社会化管理补助支出</t>
  </si>
  <si>
    <t xml:space="preserve">      化工企业利润收入</t>
  </si>
  <si>
    <t>　　国有企业棚户区改造支出</t>
  </si>
  <si>
    <t xml:space="preserve">      运输企业利润收入</t>
  </si>
  <si>
    <t>　　国有企业改革成本支出</t>
  </si>
  <si>
    <t xml:space="preserve">      电子企业利润收入</t>
  </si>
  <si>
    <t>　　离休干部医药费补助支出</t>
  </si>
  <si>
    <t xml:space="preserve">      机械企业利润收入</t>
  </si>
  <si>
    <t>　　其他解决历史遗留问题及改革成本支出</t>
  </si>
  <si>
    <t xml:space="preserve">      投资服务企业利润收入</t>
  </si>
  <si>
    <t>　国有企业资本金注入</t>
  </si>
  <si>
    <t xml:space="preserve">      纺织轻工企业利润收入</t>
  </si>
  <si>
    <t>　　国有经济结构调整支出</t>
  </si>
  <si>
    <t xml:space="preserve">      贸易企业利润收入</t>
  </si>
  <si>
    <t>　　公益性设施投资支出</t>
  </si>
  <si>
    <t xml:space="preserve">      建筑施工企业利润收入</t>
  </si>
  <si>
    <t>　　前瞻性战略性产业发展支出</t>
  </si>
  <si>
    <t xml:space="preserve">      房地产企业利润收入</t>
  </si>
  <si>
    <t>　　生态环境保护支出</t>
  </si>
  <si>
    <t xml:space="preserve">      建材企业利润收入</t>
  </si>
  <si>
    <t>　　支持科技进步支出</t>
  </si>
  <si>
    <t xml:space="preserve">      境外企业利润收入</t>
  </si>
  <si>
    <t>　　保障国家经济安全支出</t>
  </si>
  <si>
    <t xml:space="preserve">      对外合作企业利润收入</t>
  </si>
  <si>
    <t>　　对外投资合作支出</t>
  </si>
  <si>
    <t xml:space="preserve">      医药企业利润收入</t>
  </si>
  <si>
    <t>　　其他国有企业资本金注入</t>
  </si>
  <si>
    <t xml:space="preserve">      农林牧渔企业利润收入</t>
  </si>
  <si>
    <t>　国有企业政策性补贴(款)</t>
  </si>
  <si>
    <t xml:space="preserve">      邮政企业利润收入</t>
  </si>
  <si>
    <t>　　国有企业政策性补贴(项)</t>
  </si>
  <si>
    <t xml:space="preserve">      军工企业利润收入</t>
  </si>
  <si>
    <t>　金融国有资本经营预算支出</t>
  </si>
  <si>
    <t xml:space="preserve">      转制科研院所利润收入</t>
  </si>
  <si>
    <t>　　资本性支出</t>
  </si>
  <si>
    <t xml:space="preserve">      地质勘查企业利润收入</t>
  </si>
  <si>
    <t>　　改革性支出</t>
  </si>
  <si>
    <t xml:space="preserve">      卫生体育福利企业利润收入</t>
  </si>
  <si>
    <t>　　其他金融国有资本经营预算支出</t>
  </si>
  <si>
    <t xml:space="preserve">      教育文化广播企业利润收入</t>
  </si>
  <si>
    <t>　其他国有资本经营预算支出(款)</t>
  </si>
  <si>
    <t xml:space="preserve">      科学研究企业利润收入</t>
  </si>
  <si>
    <t>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</si>
  <si>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</si>
  <si>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</si>
  <si>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</si>
  <si>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</si>
  <si>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</si>
  <si>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</si>
  <si>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</si>
  <si>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</si>
  <si>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</si>
  <si>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</si>
  <si>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</si>
  <si>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</si>
  <si>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</si>
  <si>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</si>
  <si>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</si>
  <si>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录入12表</t>
  </si>
  <si>
    <t>合计</t>
  </si>
  <si>
    <t>企业职工基本养老保险基金</t>
  </si>
  <si>
    <t>城乡居民基本养老保险基金</t>
  </si>
  <si>
    <t>机关事业单位基本养老保险基金</t>
  </si>
  <si>
    <t>城镇职工基本医疗保险基金</t>
  </si>
  <si>
    <t>居民基本医疗保险基金</t>
  </si>
  <si>
    <t>工伤保险基金</t>
  </si>
  <si>
    <t>失业保险基金</t>
  </si>
  <si>
    <t xml:space="preserve">生育保险基金 </t>
  </si>
  <si>
    <t>一、收入</t>
  </si>
  <si>
    <t xml:space="preserve">   其中:1.保险费收入</t>
  </si>
  <si>
    <t xml:space="preserve">        2.投资收益</t>
  </si>
  <si>
    <t xml:space="preserve">        3.财政补贴收入</t>
  </si>
  <si>
    <t xml:space="preserve">        4.其他收入</t>
  </si>
  <si>
    <t xml:space="preserve">        5.转移收入</t>
  </si>
  <si>
    <t>二、支出</t>
  </si>
  <si>
    <t xml:space="preserve">   其中:1.社会保险待遇支出</t>
  </si>
  <si>
    <t xml:space="preserve">        2.其他支出</t>
  </si>
  <si>
    <t xml:space="preserve">        3.转移支出</t>
  </si>
  <si>
    <t>三、本年收支结余</t>
  </si>
  <si>
    <t>四、年末滚存结余</t>
  </si>
  <si>
    <t>2016年度新邵县国有资本经营收支决算录入表</t>
    <phoneticPr fontId="1" type="noConversion"/>
  </si>
  <si>
    <t>2016年度新邵县社会保险基金收支决算录入表</t>
    <phoneticPr fontId="1" type="noConversion"/>
  </si>
  <si>
    <t>2016年度新邵县一般公共预算支出决算功能分类录入表</t>
    <phoneticPr fontId="1" type="noConversion"/>
  </si>
  <si>
    <t xml:space="preserve">2016年度新邵县一般公共预算收入决算录入表		</t>
    <phoneticPr fontId="1" type="noConversion"/>
  </si>
  <si>
    <t>2016年度新邵县政府性基金收支及结余情况录入表</t>
    <phoneticPr fontId="1"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</si>
</sst>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sz val="12"/>
      <name val="宋体"/>
      <charset val="134"/>
    </font>
    <font>
      <sz val="10"/>
      <name val="宋体"/>
      <charset val="134"/>
    </font>
    <font>
      <b/>
      <sz val="10"/>
      <name val="宋体"/>
      <charset val="134"/>
    </font>
    <font>
      <b/>
      <sz val="18"/>
      <name val="宋体"/>
      <charset val="134"/>
    </font>
  </fonts>
  <fills count="10">
    <fill>
      <patternFill patternType="none"/>
    </fill>
    <fill>
      <patternFill patternType="gray125"/>
    </fill>
    <fill>
      <patternFill patternType="solid">
        <fgColor indexed="22"/>
      </patternFill>
    </fill>
    <fill>
      <patternFill patternType="mediumGray">
        <fgColor indexed="9"/>
        <bgColor indexed="75"/>
      </patternFill>
    </fill>
    <fill>
      <patternFill patternType="solid">
        <fgColor indexed="44"/>
      </patternFill>
    </fill>
    <fill>
      <patternFill patternType="solid">
        <fgColor indexed="43"/>
      </patternFill>
    </fill>
    <fill>
      <patternFill patternType="solid">
        <fgColor indexed="9"/>
      </patternFill>
    </fill>
    <fill>
      <patternFill patternType="solid">
        <fgColor theme="0"/>
      </patternFill>
    </fill>
    <fill>
      <patternFill patternType="mediumGray">
        <fgColor indexed="9"/>
        <bgColor theme="0"/>
      </patternFill>
    </fill>
    <fill>
      <patternFill patternType="solid">
        <fgColor indexed="4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2" fillId="0" borderId="0" xfId="1"/>
    <xf numFmtId="0" fontId="2" fillId="2" borderId="0" xfId="1" applyFill="1"/>
    <xf numFmtId="3" fontId="2" fillId="3" borderId="1" xfId="1" applyNumberFormat="1" applyFont="1" applyFill="1" applyBorder="1" applyAlignment="1" applyProtection="1">
      <alignment horizontal="right"/>
    </xf>
    <xf numFmtId="0" fontId="2" fillId="2" borderId="1" xfId="1" applyNumberFormat="1" applyFont="1" applyFill="1" applyBorder="1" applyAlignment="1" applyProtection="1"/>
    <xf numFmtId="3" fontId="2" fillId="4" borderId="1" xfId="1" applyNumberFormat="1" applyFont="1" applyFill="1" applyBorder="1" applyAlignment="1" applyProtection="1">
      <alignment horizontal="right"/>
    </xf>
    <xf numFmtId="3" fontId="2" fillId="3" borderId="2" xfId="1" applyNumberFormat="1" applyFont="1" applyFill="1" applyBorder="1" applyAlignment="1" applyProtection="1">
      <alignment horizontal="right"/>
    </xf>
    <xf numFmtId="0" fontId="2" fillId="2" borderId="3" xfId="1" applyNumberFormat="1" applyFont="1" applyFill="1" applyBorder="1" applyAlignment="1" applyProtection="1"/>
    <xf numFmtId="3" fontId="2" fillId="4" borderId="4" xfId="1" applyNumberFormat="1" applyFont="1" applyFill="1" applyBorder="1" applyAlignment="1" applyProtection="1">
      <alignment horizontal="right"/>
    </xf>
    <xf numFmtId="3" fontId="2" fillId="3" borderId="1" xfId="1" applyNumberFormat="1" applyFont="1" applyFill="1" applyBorder="1" applyAlignment="1" applyProtection="1">
      <alignment horizontal="right" vertical="center"/>
    </xf>
    <xf numFmtId="0" fontId="2" fillId="2" borderId="1" xfId="1" applyNumberFormat="1" applyFont="1" applyFill="1" applyBorder="1" applyAlignment="1" applyProtection="1">
      <alignment vertical="center"/>
    </xf>
    <xf numFmtId="3" fontId="2" fillId="4" borderId="1" xfId="1" applyNumberFormat="1" applyFont="1" applyFill="1" applyBorder="1" applyAlignment="1" applyProtection="1">
      <alignment horizontal="right" vertical="center"/>
    </xf>
    <xf numFmtId="3" fontId="2" fillId="3" borderId="2" xfId="1" applyNumberFormat="1" applyFont="1" applyFill="1" applyBorder="1" applyAlignment="1" applyProtection="1">
      <alignment horizontal="right" vertical="center"/>
    </xf>
    <xf numFmtId="0" fontId="2" fillId="2" borderId="3" xfId="1" applyNumberFormat="1" applyFont="1" applyFill="1" applyBorder="1" applyAlignment="1" applyProtection="1">
      <alignment vertical="center"/>
    </xf>
    <xf numFmtId="4" fontId="2" fillId="3" borderId="4" xfId="1" applyNumberFormat="1" applyFont="1" applyFill="1" applyBorder="1" applyAlignment="1" applyProtection="1">
      <alignment horizontal="right" vertical="center"/>
    </xf>
    <xf numFmtId="0" fontId="2" fillId="2" borderId="4" xfId="1" applyNumberFormat="1" applyFont="1" applyFill="1" applyBorder="1" applyAlignment="1" applyProtection="1">
      <alignment vertical="center"/>
    </xf>
    <xf numFmtId="3" fontId="3" fillId="4" borderId="4" xfId="1" applyNumberFormat="1" applyFont="1" applyFill="1" applyBorder="1" applyAlignment="1" applyProtection="1">
      <alignment horizontal="right" vertical="center"/>
    </xf>
    <xf numFmtId="3" fontId="4" fillId="2" borderId="4" xfId="1" applyNumberFormat="1" applyFont="1" applyFill="1" applyBorder="1" applyAlignment="1" applyProtection="1">
      <alignment horizontal="left" vertical="center"/>
    </xf>
    <xf numFmtId="0" fontId="3" fillId="2" borderId="4" xfId="1" applyNumberFormat="1" applyFont="1" applyFill="1" applyBorder="1" applyAlignment="1" applyProtection="1">
      <alignment horizontal="left" vertical="center"/>
    </xf>
    <xf numFmtId="3" fontId="3" fillId="4" borderId="1" xfId="1" applyNumberFormat="1" applyFont="1" applyFill="1" applyBorder="1" applyAlignment="1" applyProtection="1">
      <alignment horizontal="right" vertical="center"/>
    </xf>
    <xf numFmtId="3" fontId="4" fillId="2" borderId="1" xfId="1" applyNumberFormat="1" applyFont="1" applyFill="1" applyBorder="1" applyAlignment="1" applyProtection="1">
      <alignment horizontal="left" vertical="center"/>
    </xf>
    <xf numFmtId="0" fontId="3" fillId="2" borderId="1" xfId="1" applyNumberFormat="1" applyFont="1" applyFill="1" applyBorder="1" applyAlignment="1" applyProtection="1">
      <alignment horizontal="left" vertical="center"/>
    </xf>
    <xf numFmtId="3" fontId="3" fillId="5" borderId="2" xfId="1" applyNumberFormat="1" applyFont="1" applyFill="1" applyBorder="1" applyAlignment="1" applyProtection="1">
      <alignment horizontal="right" vertical="center"/>
    </xf>
    <xf numFmtId="3" fontId="4" fillId="2" borderId="2" xfId="1" applyNumberFormat="1" applyFont="1" applyFill="1" applyBorder="1" applyAlignment="1" applyProtection="1">
      <alignment horizontal="left" vertical="center"/>
    </xf>
    <xf numFmtId="0" fontId="3" fillId="2" borderId="3" xfId="1" applyNumberFormat="1" applyFont="1" applyFill="1" applyBorder="1" applyAlignment="1" applyProtection="1">
      <alignment horizontal="left" vertical="center"/>
    </xf>
    <xf numFmtId="3" fontId="3" fillId="5" borderId="1" xfId="1" applyNumberFormat="1" applyFont="1" applyFill="1" applyBorder="1" applyAlignment="1" applyProtection="1">
      <alignment horizontal="right" vertical="center"/>
    </xf>
    <xf numFmtId="3" fontId="3" fillId="2" borderId="1" xfId="1" applyNumberFormat="1" applyFont="1" applyFill="1" applyBorder="1" applyAlignment="1" applyProtection="1">
      <alignment horizontal="left" vertical="center"/>
    </xf>
    <xf numFmtId="0" fontId="4" fillId="2" borderId="1" xfId="1" applyNumberFormat="1" applyFont="1" applyFill="1" applyBorder="1" applyAlignment="1" applyProtection="1">
      <alignment horizontal="left" vertical="center"/>
    </xf>
    <xf numFmtId="3" fontId="4" fillId="2" borderId="1" xfId="1" applyNumberFormat="1" applyFont="1" applyFill="1" applyBorder="1" applyAlignment="1" applyProtection="1">
      <alignment horizontal="center" vertical="center"/>
    </xf>
    <xf numFmtId="0" fontId="4" fillId="2" borderId="1" xfId="1" applyNumberFormat="1" applyFont="1" applyFill="1" applyBorder="1" applyAlignment="1" applyProtection="1">
      <alignment horizontal="center" vertical="center"/>
    </xf>
    <xf numFmtId="0" fontId="4" fillId="2" borderId="1" xfId="1" applyNumberFormat="1" applyFont="1" applyFill="1" applyBorder="1" applyAlignment="1" applyProtection="1">
      <alignment vertical="center"/>
    </xf>
    <xf numFmtId="0" fontId="3" fillId="2" borderId="1" xfId="1" applyNumberFormat="1" applyFont="1" applyFill="1" applyBorder="1" applyAlignment="1" applyProtection="1">
      <alignment vertical="center"/>
    </xf>
    <xf numFmtId="0" fontId="3" fillId="7" borderId="1" xfId="1" applyNumberFormat="1" applyFont="1" applyFill="1" applyBorder="1" applyAlignment="1" applyProtection="1">
      <alignment horizontal="left" vertical="center"/>
    </xf>
    <xf numFmtId="0" fontId="4" fillId="7" borderId="1" xfId="1" applyNumberFormat="1" applyFont="1" applyFill="1" applyBorder="1" applyAlignment="1" applyProtection="1">
      <alignment horizontal="center" vertical="center" shrinkToFit="1"/>
    </xf>
    <xf numFmtId="3" fontId="3" fillId="7" borderId="1" xfId="1" applyNumberFormat="1" applyFont="1" applyFill="1" applyBorder="1" applyAlignment="1" applyProtection="1">
      <alignment horizontal="right" vertical="center"/>
    </xf>
    <xf numFmtId="3" fontId="3" fillId="7" borderId="1" xfId="1" applyNumberFormat="1" applyFont="1" applyFill="1" applyBorder="1" applyAlignment="1" applyProtection="1">
      <alignment horizontal="right" vertical="center" wrapText="1"/>
    </xf>
    <xf numFmtId="1" fontId="3" fillId="7" borderId="1" xfId="1" applyNumberFormat="1" applyFont="1" applyFill="1" applyBorder="1" applyAlignment="1" applyProtection="1">
      <alignment horizontal="left" vertical="center"/>
    </xf>
    <xf numFmtId="0" fontId="4" fillId="7" borderId="1" xfId="1" applyNumberFormat="1" applyFont="1" applyFill="1" applyBorder="1" applyAlignment="1" applyProtection="1">
      <alignment horizontal="center" vertical="center" wrapText="1"/>
    </xf>
    <xf numFmtId="0" fontId="3" fillId="7" borderId="1" xfId="1" applyNumberFormat="1" applyFont="1" applyFill="1" applyBorder="1" applyAlignment="1" applyProtection="1">
      <alignment horizontal="left" vertical="center" shrinkToFit="1"/>
    </xf>
    <xf numFmtId="0" fontId="4" fillId="7" borderId="1" xfId="1" applyNumberFormat="1" applyFont="1" applyFill="1" applyBorder="1" applyAlignment="1" applyProtection="1">
      <alignment horizontal="left" vertical="center" shrinkToFit="1"/>
    </xf>
    <xf numFmtId="3" fontId="3" fillId="8" borderId="1" xfId="1" applyNumberFormat="1" applyFont="1" applyFill="1" applyBorder="1" applyAlignment="1" applyProtection="1">
      <alignment horizontal="right" vertical="center"/>
    </xf>
    <xf numFmtId="3" fontId="3" fillId="8" borderId="1" xfId="1" applyNumberFormat="1" applyFont="1" applyFill="1" applyBorder="1" applyAlignment="1" applyProtection="1">
      <alignment horizontal="right" vertical="center" wrapText="1"/>
    </xf>
    <xf numFmtId="0" fontId="2" fillId="7" borderId="1" xfId="1" applyNumberFormat="1" applyFont="1" applyFill="1" applyBorder="1" applyAlignment="1" applyProtection="1">
      <alignment horizontal="right" vertical="center"/>
    </xf>
    <xf numFmtId="0" fontId="3" fillId="7" borderId="1" xfId="1" applyNumberFormat="1" applyFont="1" applyFill="1" applyBorder="1" applyAlignment="1" applyProtection="1">
      <alignment horizontal="right" vertical="center"/>
    </xf>
    <xf numFmtId="0" fontId="2" fillId="7" borderId="1" xfId="1" applyNumberFormat="1" applyFont="1" applyFill="1" applyBorder="1" applyAlignment="1" applyProtection="1">
      <alignment vertical="center" shrinkToFit="1"/>
    </xf>
    <xf numFmtId="0" fontId="2" fillId="7" borderId="1" xfId="1" applyNumberFormat="1" applyFont="1" applyFill="1" applyBorder="1" applyAlignment="1" applyProtection="1">
      <alignment horizontal="left" vertical="center"/>
    </xf>
    <xf numFmtId="0" fontId="2" fillId="7" borderId="1" xfId="1" applyNumberFormat="1" applyFont="1" applyFill="1" applyBorder="1" applyAlignment="1" applyProtection="1">
      <alignment horizontal="left" vertical="center" shrinkToFit="1"/>
    </xf>
    <xf numFmtId="3" fontId="4" fillId="7" borderId="1" xfId="1" applyNumberFormat="1" applyFont="1" applyFill="1" applyBorder="1" applyAlignment="1" applyProtection="1">
      <alignment horizontal="right" vertical="center" wrapText="1"/>
    </xf>
    <xf numFmtId="1" fontId="4" fillId="7" borderId="1" xfId="1" applyNumberFormat="1" applyFont="1" applyFill="1" applyBorder="1" applyAlignment="1" applyProtection="1">
      <alignment horizontal="left" vertical="center"/>
    </xf>
    <xf numFmtId="0" fontId="2" fillId="9" borderId="0" xfId="1" applyFill="1"/>
    <xf numFmtId="0" fontId="4" fillId="7" borderId="6" xfId="1" applyNumberFormat="1" applyFont="1" applyFill="1" applyBorder="1" applyAlignment="1" applyProtection="1">
      <alignment horizontal="center" vertical="center" shrinkToFit="1"/>
    </xf>
    <xf numFmtId="0" fontId="3" fillId="7" borderId="7" xfId="1" applyNumberFormat="1" applyFont="1" applyFill="1" applyBorder="1" applyAlignment="1" applyProtection="1">
      <alignment vertical="center" shrinkToFit="1"/>
    </xf>
    <xf numFmtId="3" fontId="3" fillId="7" borderId="1" xfId="1" applyNumberFormat="1" applyFont="1" applyFill="1" applyBorder="1" applyAlignment="1" applyProtection="1">
      <alignment horizontal="right" vertical="center" shrinkToFit="1"/>
    </xf>
    <xf numFmtId="3" fontId="4" fillId="7" borderId="1" xfId="1" applyNumberFormat="1" applyFont="1" applyFill="1" applyBorder="1" applyAlignment="1" applyProtection="1">
      <alignment horizontal="center" vertical="center" shrinkToFit="1"/>
    </xf>
    <xf numFmtId="0" fontId="3" fillId="7" borderId="3" xfId="1" applyNumberFormat="1" applyFont="1" applyFill="1" applyBorder="1" applyAlignment="1" applyProtection="1">
      <alignment horizontal="left" vertical="center" shrinkToFit="1"/>
    </xf>
    <xf numFmtId="0" fontId="4" fillId="7" borderId="1" xfId="1" applyNumberFormat="1" applyFont="1" applyFill="1" applyBorder="1" applyAlignment="1" applyProtection="1">
      <alignment vertical="center" shrinkToFit="1"/>
    </xf>
    <xf numFmtId="3" fontId="4" fillId="7" borderId="1" xfId="1" applyNumberFormat="1" applyFont="1" applyFill="1" applyBorder="1" applyAlignment="1" applyProtection="1">
      <alignment horizontal="left" vertical="center" shrinkToFit="1"/>
    </xf>
    <xf numFmtId="3" fontId="3" fillId="7" borderId="1" xfId="1" applyNumberFormat="1" applyFont="1" applyFill="1" applyBorder="1" applyAlignment="1" applyProtection="1">
      <alignment horizontal="left" vertical="center" shrinkToFit="1"/>
    </xf>
    <xf numFmtId="3" fontId="3" fillId="8" borderId="1" xfId="1" applyNumberFormat="1" applyFont="1" applyFill="1" applyBorder="1" applyAlignment="1" applyProtection="1">
      <alignment horizontal="right" vertical="center" shrinkToFit="1"/>
    </xf>
    <xf numFmtId="0" fontId="3" fillId="7" borderId="1" xfId="1" applyNumberFormat="1" applyFont="1" applyFill="1" applyBorder="1" applyAlignment="1" applyProtection="1">
      <alignment vertical="center" shrinkToFit="1"/>
    </xf>
    <xf numFmtId="3" fontId="4" fillId="7" borderId="1" xfId="1" applyNumberFormat="1" applyFont="1" applyFill="1" applyBorder="1" applyAlignment="1" applyProtection="1">
      <alignment vertical="center" shrinkToFit="1"/>
    </xf>
    <xf numFmtId="3" fontId="3" fillId="7" borderId="1" xfId="1" applyNumberFormat="1" applyFont="1" applyFill="1" applyBorder="1" applyAlignment="1" applyProtection="1">
      <alignment vertical="center" shrinkToFit="1"/>
    </xf>
    <xf numFmtId="0" fontId="2" fillId="0" borderId="0" xfId="1" applyNumberFormat="1" applyFont="1" applyAlignment="1" applyProtection="1"/>
    <xf numFmtId="0" fontId="2" fillId="5" borderId="0" xfId="1" applyFill="1"/>
    <xf numFmtId="0" fontId="3" fillId="7" borderId="1" xfId="1" applyNumberFormat="1" applyFont="1" applyFill="1" applyBorder="1" applyAlignment="1" applyProtection="1">
      <alignment horizontal="center" vertical="center"/>
    </xf>
    <xf numFmtId="0" fontId="3" fillId="7" borderId="4" xfId="1" applyNumberFormat="1" applyFont="1" applyFill="1" applyBorder="1" applyAlignment="1" applyProtection="1">
      <alignment horizontal="center" vertical="center" wrapText="1"/>
    </xf>
    <xf numFmtId="0" fontId="3" fillId="7" borderId="1" xfId="1" applyNumberFormat="1" applyFont="1" applyFill="1" applyBorder="1" applyAlignment="1" applyProtection="1">
      <alignment horizontal="center" vertical="center" wrapText="1"/>
    </xf>
    <xf numFmtId="0" fontId="4" fillId="7" borderId="1" xfId="1" applyNumberFormat="1" applyFont="1" applyFill="1" applyBorder="1" applyAlignment="1" applyProtection="1">
      <alignment vertical="center"/>
    </xf>
    <xf numFmtId="3" fontId="3" fillId="7" borderId="3" xfId="1" applyNumberFormat="1" applyFont="1" applyFill="1" applyBorder="1" applyAlignment="1" applyProtection="1">
      <alignment horizontal="right" vertical="center"/>
    </xf>
    <xf numFmtId="3" fontId="3" fillId="8" borderId="6" xfId="1" applyNumberFormat="1" applyFont="1" applyFill="1" applyBorder="1" applyAlignment="1" applyProtection="1">
      <alignment horizontal="right" vertical="center"/>
    </xf>
    <xf numFmtId="0" fontId="3" fillId="7" borderId="1" xfId="1" applyNumberFormat="1" applyFont="1" applyFill="1" applyBorder="1" applyAlignment="1" applyProtection="1">
      <alignment vertical="center"/>
    </xf>
    <xf numFmtId="3" fontId="3" fillId="8" borderId="2" xfId="1" applyNumberFormat="1" applyFont="1" applyFill="1" applyBorder="1" applyAlignment="1" applyProtection="1">
      <alignment horizontal="right" vertical="center"/>
    </xf>
    <xf numFmtId="0" fontId="4" fillId="7" borderId="1" xfId="1" applyNumberFormat="1" applyFont="1" applyFill="1" applyBorder="1" applyAlignment="1" applyProtection="1">
      <alignment horizontal="left" vertical="center"/>
    </xf>
    <xf numFmtId="0" fontId="5" fillId="0" borderId="0" xfId="1" applyNumberFormat="1" applyFont="1" applyFill="1" applyAlignment="1" applyProtection="1">
      <alignment horizontal="center" vertical="center"/>
    </xf>
    <xf numFmtId="0" fontId="3" fillId="0" borderId="0" xfId="1" applyNumberFormat="1" applyFont="1" applyFill="1" applyAlignment="1" applyProtection="1">
      <alignment horizontal="right" vertical="center"/>
    </xf>
    <xf numFmtId="0" fontId="5" fillId="6" borderId="0" xfId="1" applyNumberFormat="1" applyFont="1" applyFill="1" applyAlignment="1" applyProtection="1">
      <alignment horizontal="center" vertical="center"/>
    </xf>
    <xf numFmtId="0" fontId="3" fillId="6" borderId="0" xfId="1" applyNumberFormat="1" applyFont="1" applyFill="1" applyAlignment="1" applyProtection="1">
      <alignment horizontal="right" vertical="center"/>
    </xf>
    <xf numFmtId="0" fontId="4" fillId="7" borderId="2" xfId="1" applyNumberFormat="1" applyFont="1" applyFill="1" applyBorder="1" applyAlignment="1" applyProtection="1">
      <alignment horizontal="center" vertical="center" wrapText="1"/>
    </xf>
    <xf numFmtId="0" fontId="4" fillId="7" borderId="4" xfId="1" applyNumberFormat="1" applyFont="1" applyFill="1" applyBorder="1" applyAlignment="1" applyProtection="1">
      <alignment horizontal="center" vertical="center" wrapText="1"/>
    </xf>
    <xf numFmtId="0" fontId="4" fillId="7" borderId="2" xfId="1" applyNumberFormat="1" applyFont="1" applyFill="1" applyBorder="1" applyAlignment="1" applyProtection="1">
      <alignment horizontal="center" vertical="center"/>
    </xf>
    <xf numFmtId="0" fontId="4" fillId="7" borderId="4" xfId="1" applyNumberFormat="1" applyFont="1" applyFill="1" applyBorder="1" applyAlignment="1" applyProtection="1">
      <alignment horizontal="center" vertical="center"/>
    </xf>
    <xf numFmtId="0" fontId="3" fillId="6" borderId="5" xfId="1" applyNumberFormat="1" applyFont="1" applyFill="1" applyBorder="1" applyAlignment="1" applyProtection="1">
      <alignment horizontal="right" vertical="center"/>
    </xf>
    <xf numFmtId="0" fontId="2" fillId="2" borderId="4" xfId="1" applyNumberFormat="1" applyFont="1" applyFill="1" applyBorder="1" applyAlignment="1" applyProtection="1">
      <alignment horizontal="lef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845"/>
  <sheetViews>
    <sheetView showGridLines="0" showZeros="0" workbookViewId="0">
      <selection activeCell="B28" sqref="B28"/>
    </sheetView>
  </sheetViews>
  <sheetFormatPr defaultColWidth="9.125" defaultRowHeight="14.25"/>
  <cols>
    <col min="1" max="1" width="9.5" style="1" customWidth="1"/>
    <col min="2" max="2" width="51.5" style="2" customWidth="1"/>
    <col min="3" max="3" width="10.875" style="1" customWidth="1"/>
    <col min="4" max="16384" width="9.125" style="1"/>
  </cols>
  <sheetData>
    <row r="1" spans="1:3" ht="33.950000000000003" customHeight="1">
      <c r="A1" s="73" t="s">
        <v>2358</v>
      </c>
      <c r="B1" s="73"/>
      <c r="C1" s="73"/>
    </row>
    <row r="2" spans="1:3" ht="17.100000000000001" customHeight="1">
      <c r="A2" s="74" t="s">
        <v>799</v>
      </c>
      <c r="B2" s="74"/>
      <c r="C2" s="74"/>
    </row>
    <row r="3" spans="1:3" ht="17.100000000000001" customHeight="1">
      <c r="A3" s="74" t="s">
        <v>798</v>
      </c>
      <c r="B3" s="74"/>
      <c r="C3" s="74"/>
    </row>
    <row r="4" spans="1:3" ht="16.899999999999999" customHeight="1">
      <c r="A4" s="29" t="s">
        <v>797</v>
      </c>
      <c r="B4" s="29" t="s">
        <v>796</v>
      </c>
      <c r="C4" s="29" t="s">
        <v>795</v>
      </c>
    </row>
    <row r="5" spans="1:3" ht="16.899999999999999" customHeight="1">
      <c r="A5" s="29"/>
      <c r="B5" s="28" t="s">
        <v>794</v>
      </c>
      <c r="C5" s="25">
        <f>SUM(C6,C358)</f>
        <v>82087</v>
      </c>
    </row>
    <row r="6" spans="1:3" ht="16.899999999999999" customHeight="1">
      <c r="A6" s="21">
        <v>101</v>
      </c>
      <c r="B6" s="20" t="s">
        <v>793</v>
      </c>
      <c r="C6" s="25">
        <f>C7+C54+C74+C86+C207+C270+C276+C280+C294+C303+C309+C318+C327+C330+C333+C336+C347+C351+C354+C357</f>
        <v>28776</v>
      </c>
    </row>
    <row r="7" spans="1:3" ht="16.899999999999999" customHeight="1">
      <c r="A7" s="21">
        <v>10101</v>
      </c>
      <c r="B7" s="20" t="s">
        <v>792</v>
      </c>
      <c r="C7" s="25">
        <f>SUM(C8,C33,C37,C40,C51)</f>
        <v>8173</v>
      </c>
    </row>
    <row r="8" spans="1:3" ht="16.899999999999999" customHeight="1">
      <c r="A8" s="21">
        <v>1010101</v>
      </c>
      <c r="B8" s="20" t="s">
        <v>791</v>
      </c>
      <c r="C8" s="25">
        <f>SUM(C9:C32)</f>
        <v>5291</v>
      </c>
    </row>
    <row r="9" spans="1:3" ht="16.899999999999999" customHeight="1">
      <c r="A9" s="21">
        <v>101010101</v>
      </c>
      <c r="B9" s="26" t="s">
        <v>790</v>
      </c>
      <c r="C9" s="19">
        <v>952</v>
      </c>
    </row>
    <row r="10" spans="1:3" ht="16.899999999999999" customHeight="1">
      <c r="A10" s="21">
        <v>101010102</v>
      </c>
      <c r="B10" s="26" t="s">
        <v>789</v>
      </c>
      <c r="C10" s="19">
        <v>0</v>
      </c>
    </row>
    <row r="11" spans="1:3" ht="16.899999999999999" customHeight="1">
      <c r="A11" s="21">
        <v>101010103</v>
      </c>
      <c r="B11" s="26" t="s">
        <v>788</v>
      </c>
      <c r="C11" s="19">
        <v>2596</v>
      </c>
    </row>
    <row r="12" spans="1:3" ht="16.899999999999999" customHeight="1">
      <c r="A12" s="21">
        <v>101010104</v>
      </c>
      <c r="B12" s="26" t="s">
        <v>787</v>
      </c>
      <c r="C12" s="19">
        <v>0</v>
      </c>
    </row>
    <row r="13" spans="1:3" ht="16.899999999999999" customHeight="1">
      <c r="A13" s="21">
        <v>101010105</v>
      </c>
      <c r="B13" s="26" t="s">
        <v>786</v>
      </c>
      <c r="C13" s="19">
        <v>45</v>
      </c>
    </row>
    <row r="14" spans="1:3" ht="16.899999999999999" customHeight="1">
      <c r="A14" s="21">
        <v>101010106</v>
      </c>
      <c r="B14" s="26" t="s">
        <v>785</v>
      </c>
      <c r="C14" s="19">
        <v>1076</v>
      </c>
    </row>
    <row r="15" spans="1:3" ht="16.899999999999999" customHeight="1">
      <c r="A15" s="21">
        <v>101010119</v>
      </c>
      <c r="B15" s="26" t="s">
        <v>784</v>
      </c>
      <c r="C15" s="19">
        <v>491</v>
      </c>
    </row>
    <row r="16" spans="1:3" ht="16.899999999999999" customHeight="1">
      <c r="A16" s="21">
        <v>101010120</v>
      </c>
      <c r="B16" s="26" t="s">
        <v>783</v>
      </c>
      <c r="C16" s="19">
        <v>21</v>
      </c>
    </row>
    <row r="17" spans="1:3" ht="16.899999999999999" customHeight="1">
      <c r="A17" s="21">
        <v>101010121</v>
      </c>
      <c r="B17" s="26" t="s">
        <v>782</v>
      </c>
      <c r="C17" s="19">
        <v>-176</v>
      </c>
    </row>
    <row r="18" spans="1:3" ht="16.899999999999999" customHeight="1">
      <c r="A18" s="21">
        <v>101010122</v>
      </c>
      <c r="B18" s="26" t="s">
        <v>781</v>
      </c>
      <c r="C18" s="19">
        <v>0</v>
      </c>
    </row>
    <row r="19" spans="1:3" ht="16.899999999999999" customHeight="1">
      <c r="A19" s="21">
        <v>101010125</v>
      </c>
      <c r="B19" s="26" t="s">
        <v>780</v>
      </c>
      <c r="C19" s="19">
        <v>0</v>
      </c>
    </row>
    <row r="20" spans="1:3" ht="16.899999999999999" customHeight="1">
      <c r="A20" s="21">
        <v>101010126</v>
      </c>
      <c r="B20" s="26" t="s">
        <v>779</v>
      </c>
      <c r="C20" s="19">
        <v>0</v>
      </c>
    </row>
    <row r="21" spans="1:3" ht="16.899999999999999" customHeight="1">
      <c r="A21" s="21">
        <v>101010127</v>
      </c>
      <c r="B21" s="26" t="s">
        <v>778</v>
      </c>
      <c r="C21" s="19">
        <v>0</v>
      </c>
    </row>
    <row r="22" spans="1:3" ht="16.899999999999999" customHeight="1">
      <c r="A22" s="21">
        <v>101010128</v>
      </c>
      <c r="B22" s="26" t="s">
        <v>777</v>
      </c>
      <c r="C22" s="19">
        <v>0</v>
      </c>
    </row>
    <row r="23" spans="1:3" ht="16.899999999999999" customHeight="1">
      <c r="A23" s="21">
        <v>101010129</v>
      </c>
      <c r="B23" s="26" t="s">
        <v>776</v>
      </c>
      <c r="C23" s="19">
        <v>-20</v>
      </c>
    </row>
    <row r="24" spans="1:3" ht="16.899999999999999" customHeight="1">
      <c r="A24" s="21">
        <v>101010130</v>
      </c>
      <c r="B24" s="26" t="s">
        <v>775</v>
      </c>
      <c r="C24" s="19">
        <v>0</v>
      </c>
    </row>
    <row r="25" spans="1:3" ht="16.899999999999999" customHeight="1">
      <c r="A25" s="21">
        <v>101010150</v>
      </c>
      <c r="B25" s="26" t="s">
        <v>774</v>
      </c>
      <c r="C25" s="19">
        <v>0</v>
      </c>
    </row>
    <row r="26" spans="1:3" ht="16.899999999999999" customHeight="1">
      <c r="A26" s="21">
        <v>101010151</v>
      </c>
      <c r="B26" s="26" t="s">
        <v>773</v>
      </c>
      <c r="C26" s="19">
        <v>24</v>
      </c>
    </row>
    <row r="27" spans="1:3" ht="16.899999999999999" customHeight="1">
      <c r="A27" s="21">
        <v>101010152</v>
      </c>
      <c r="B27" s="26" t="s">
        <v>772</v>
      </c>
      <c r="C27" s="19">
        <v>0</v>
      </c>
    </row>
    <row r="28" spans="1:3" ht="16.899999999999999" customHeight="1">
      <c r="A28" s="21">
        <v>101010153</v>
      </c>
      <c r="B28" s="26" t="s">
        <v>771</v>
      </c>
      <c r="C28" s="19">
        <v>0</v>
      </c>
    </row>
    <row r="29" spans="1:3" ht="17.25" customHeight="1">
      <c r="A29" s="21">
        <v>101010162</v>
      </c>
      <c r="B29" s="26" t="s">
        <v>770</v>
      </c>
      <c r="C29" s="19">
        <v>0</v>
      </c>
    </row>
    <row r="30" spans="1:3" ht="17.25" customHeight="1">
      <c r="A30" s="21">
        <v>101010163</v>
      </c>
      <c r="B30" s="26" t="s">
        <v>769</v>
      </c>
      <c r="C30" s="19">
        <v>0</v>
      </c>
    </row>
    <row r="31" spans="1:3" ht="17.25" customHeight="1">
      <c r="A31" s="21">
        <v>101010164</v>
      </c>
      <c r="B31" s="26" t="s">
        <v>768</v>
      </c>
      <c r="C31" s="19">
        <v>0</v>
      </c>
    </row>
    <row r="32" spans="1:3" ht="17.25" customHeight="1">
      <c r="A32" s="21">
        <v>101010165</v>
      </c>
      <c r="B32" s="26" t="s">
        <v>767</v>
      </c>
      <c r="C32" s="19">
        <v>282</v>
      </c>
    </row>
    <row r="33" spans="1:3" ht="17.25" customHeight="1">
      <c r="A33" s="21">
        <v>1010102</v>
      </c>
      <c r="B33" s="20" t="s">
        <v>766</v>
      </c>
      <c r="C33" s="25">
        <f>SUM(C34:C36)</f>
        <v>0</v>
      </c>
    </row>
    <row r="34" spans="1:3" ht="17.25" customHeight="1">
      <c r="A34" s="21">
        <v>101010201</v>
      </c>
      <c r="B34" s="26" t="s">
        <v>765</v>
      </c>
      <c r="C34" s="19">
        <v>0</v>
      </c>
    </row>
    <row r="35" spans="1:3" ht="16.899999999999999" customHeight="1">
      <c r="A35" s="21">
        <v>101010220</v>
      </c>
      <c r="B35" s="26" t="s">
        <v>764</v>
      </c>
      <c r="C35" s="19">
        <v>0</v>
      </c>
    </row>
    <row r="36" spans="1:3" ht="16.899999999999999" customHeight="1">
      <c r="A36" s="21">
        <v>101010221</v>
      </c>
      <c r="B36" s="26" t="s">
        <v>763</v>
      </c>
      <c r="C36" s="19">
        <v>0</v>
      </c>
    </row>
    <row r="37" spans="1:3" ht="16.899999999999999" customHeight="1">
      <c r="A37" s="21">
        <v>1010103</v>
      </c>
      <c r="B37" s="20" t="s">
        <v>762</v>
      </c>
      <c r="C37" s="25">
        <f>C38+C39</f>
        <v>0</v>
      </c>
    </row>
    <row r="38" spans="1:3" ht="16.899999999999999" customHeight="1">
      <c r="A38" s="21">
        <v>101010301</v>
      </c>
      <c r="B38" s="26" t="s">
        <v>761</v>
      </c>
      <c r="C38" s="19">
        <v>0</v>
      </c>
    </row>
    <row r="39" spans="1:3" ht="16.899999999999999" customHeight="1">
      <c r="A39" s="21">
        <v>101010302</v>
      </c>
      <c r="B39" s="26" t="s">
        <v>760</v>
      </c>
      <c r="C39" s="19">
        <v>0</v>
      </c>
    </row>
    <row r="40" spans="1:3" ht="16.899999999999999" customHeight="1">
      <c r="A40" s="21">
        <v>1010104</v>
      </c>
      <c r="B40" s="20" t="s">
        <v>759</v>
      </c>
      <c r="C40" s="25">
        <f>SUM(C41:C50)</f>
        <v>2882</v>
      </c>
    </row>
    <row r="41" spans="1:3" ht="16.899999999999999" customHeight="1">
      <c r="A41" s="21">
        <v>101010401</v>
      </c>
      <c r="B41" s="26" t="s">
        <v>758</v>
      </c>
      <c r="C41" s="19">
        <v>2939</v>
      </c>
    </row>
    <row r="42" spans="1:3" ht="16.899999999999999" customHeight="1">
      <c r="A42" s="21">
        <v>101010402</v>
      </c>
      <c r="B42" s="26" t="s">
        <v>757</v>
      </c>
      <c r="C42" s="19">
        <v>0</v>
      </c>
    </row>
    <row r="43" spans="1:3" ht="16.899999999999999" customHeight="1">
      <c r="A43" s="21">
        <v>101010403</v>
      </c>
      <c r="B43" s="26" t="s">
        <v>756</v>
      </c>
      <c r="C43" s="19">
        <v>0</v>
      </c>
    </row>
    <row r="44" spans="1:3" ht="16.899999999999999" customHeight="1">
      <c r="A44" s="21">
        <v>101010420</v>
      </c>
      <c r="B44" s="26" t="s">
        <v>755</v>
      </c>
      <c r="C44" s="19">
        <v>1</v>
      </c>
    </row>
    <row r="45" spans="1:3" ht="16.899999999999999" customHeight="1">
      <c r="A45" s="21">
        <v>101010429</v>
      </c>
      <c r="B45" s="26" t="s">
        <v>754</v>
      </c>
      <c r="C45" s="19">
        <v>0</v>
      </c>
    </row>
    <row r="46" spans="1:3" ht="16.899999999999999" customHeight="1">
      <c r="A46" s="21">
        <v>101010461</v>
      </c>
      <c r="B46" s="26" t="s">
        <v>753</v>
      </c>
      <c r="C46" s="19">
        <v>0</v>
      </c>
    </row>
    <row r="47" spans="1:3" ht="17.25" customHeight="1">
      <c r="A47" s="21">
        <v>101010462</v>
      </c>
      <c r="B47" s="26" t="s">
        <v>752</v>
      </c>
      <c r="C47" s="19">
        <v>0</v>
      </c>
    </row>
    <row r="48" spans="1:3" ht="17.25" customHeight="1">
      <c r="A48" s="21">
        <v>101010463</v>
      </c>
      <c r="B48" s="26" t="s">
        <v>751</v>
      </c>
      <c r="C48" s="19">
        <v>0</v>
      </c>
    </row>
    <row r="49" spans="1:3" ht="17.25" customHeight="1">
      <c r="A49" s="21">
        <v>101010464</v>
      </c>
      <c r="B49" s="26" t="s">
        <v>750</v>
      </c>
      <c r="C49" s="19">
        <v>-58</v>
      </c>
    </row>
    <row r="50" spans="1:3" ht="17.25" customHeight="1">
      <c r="A50" s="21">
        <v>101010465</v>
      </c>
      <c r="B50" s="26" t="s">
        <v>749</v>
      </c>
      <c r="C50" s="19">
        <v>0</v>
      </c>
    </row>
    <row r="51" spans="1:3" ht="17.25" customHeight="1">
      <c r="A51" s="21">
        <v>1010105</v>
      </c>
      <c r="B51" s="20" t="s">
        <v>748</v>
      </c>
      <c r="C51" s="25">
        <f>SUM(C52:C53)</f>
        <v>0</v>
      </c>
    </row>
    <row r="52" spans="1:3" ht="16.899999999999999" customHeight="1">
      <c r="A52" s="21">
        <v>101010501</v>
      </c>
      <c r="B52" s="26" t="s">
        <v>747</v>
      </c>
      <c r="C52" s="19">
        <v>0</v>
      </c>
    </row>
    <row r="53" spans="1:3" ht="16.899999999999999" customHeight="1">
      <c r="A53" s="21">
        <v>101010502</v>
      </c>
      <c r="B53" s="26" t="s">
        <v>746</v>
      </c>
      <c r="C53" s="19">
        <v>0</v>
      </c>
    </row>
    <row r="54" spans="1:3" ht="16.899999999999999" customHeight="1">
      <c r="A54" s="21">
        <v>10102</v>
      </c>
      <c r="B54" s="20" t="s">
        <v>745</v>
      </c>
      <c r="C54" s="25">
        <f>SUM(C55,C67,C73)</f>
        <v>0</v>
      </c>
    </row>
    <row r="55" spans="1:3" ht="16.899999999999999" customHeight="1">
      <c r="A55" s="21">
        <v>1010201</v>
      </c>
      <c r="B55" s="20" t="s">
        <v>744</v>
      </c>
      <c r="C55" s="25">
        <f>SUM(C56:C66)</f>
        <v>0</v>
      </c>
    </row>
    <row r="56" spans="1:3" ht="16.899999999999999" customHeight="1">
      <c r="A56" s="21">
        <v>101020101</v>
      </c>
      <c r="B56" s="26" t="s">
        <v>743</v>
      </c>
      <c r="C56" s="19">
        <v>0</v>
      </c>
    </row>
    <row r="57" spans="1:3" ht="16.899999999999999" customHeight="1">
      <c r="A57" s="21">
        <v>101020102</v>
      </c>
      <c r="B57" s="26" t="s">
        <v>742</v>
      </c>
      <c r="C57" s="19">
        <v>0</v>
      </c>
    </row>
    <row r="58" spans="1:3" ht="16.899999999999999" customHeight="1">
      <c r="A58" s="21">
        <v>101020103</v>
      </c>
      <c r="B58" s="26" t="s">
        <v>741</v>
      </c>
      <c r="C58" s="19">
        <v>0</v>
      </c>
    </row>
    <row r="59" spans="1:3" ht="16.899999999999999" customHeight="1">
      <c r="A59" s="21">
        <v>101020104</v>
      </c>
      <c r="B59" s="26" t="s">
        <v>740</v>
      </c>
      <c r="C59" s="19">
        <v>0</v>
      </c>
    </row>
    <row r="60" spans="1:3" ht="16.899999999999999" customHeight="1">
      <c r="A60" s="21">
        <v>101020105</v>
      </c>
      <c r="B60" s="26" t="s">
        <v>739</v>
      </c>
      <c r="C60" s="19">
        <v>0</v>
      </c>
    </row>
    <row r="61" spans="1:3" ht="16.899999999999999" customHeight="1">
      <c r="A61" s="21">
        <v>101020106</v>
      </c>
      <c r="B61" s="26" t="s">
        <v>738</v>
      </c>
      <c r="C61" s="19">
        <v>0</v>
      </c>
    </row>
    <row r="62" spans="1:3" ht="16.899999999999999" customHeight="1">
      <c r="A62" s="21">
        <v>101020107</v>
      </c>
      <c r="B62" s="26" t="s">
        <v>737</v>
      </c>
      <c r="C62" s="19">
        <v>0</v>
      </c>
    </row>
    <row r="63" spans="1:3" ht="16.899999999999999" customHeight="1">
      <c r="A63" s="21">
        <v>101020119</v>
      </c>
      <c r="B63" s="26" t="s">
        <v>736</v>
      </c>
      <c r="C63" s="19">
        <v>0</v>
      </c>
    </row>
    <row r="64" spans="1:3" ht="16.899999999999999" customHeight="1">
      <c r="A64" s="21">
        <v>101020120</v>
      </c>
      <c r="B64" s="26" t="s">
        <v>735</v>
      </c>
      <c r="C64" s="19">
        <v>0</v>
      </c>
    </row>
    <row r="65" spans="1:3" ht="16.899999999999999" customHeight="1">
      <c r="A65" s="21">
        <v>101020121</v>
      </c>
      <c r="B65" s="26" t="s">
        <v>734</v>
      </c>
      <c r="C65" s="19">
        <v>0</v>
      </c>
    </row>
    <row r="66" spans="1:3" ht="16.899999999999999" customHeight="1">
      <c r="A66" s="21">
        <v>101020129</v>
      </c>
      <c r="B66" s="26" t="s">
        <v>733</v>
      </c>
      <c r="C66" s="19">
        <v>0</v>
      </c>
    </row>
    <row r="67" spans="1:3" ht="16.899999999999999" customHeight="1">
      <c r="A67" s="21">
        <v>1010202</v>
      </c>
      <c r="B67" s="20" t="s">
        <v>732</v>
      </c>
      <c r="C67" s="25">
        <f>SUM(C68:C72)</f>
        <v>0</v>
      </c>
    </row>
    <row r="68" spans="1:3" ht="16.899999999999999" customHeight="1">
      <c r="A68" s="21">
        <v>101020202</v>
      </c>
      <c r="B68" s="26" t="s">
        <v>731</v>
      </c>
      <c r="C68" s="19">
        <v>0</v>
      </c>
    </row>
    <row r="69" spans="1:3" ht="16.899999999999999" customHeight="1">
      <c r="A69" s="21">
        <v>101020209</v>
      </c>
      <c r="B69" s="26" t="s">
        <v>730</v>
      </c>
      <c r="C69" s="19">
        <v>0</v>
      </c>
    </row>
    <row r="70" spans="1:3" ht="16.899999999999999" customHeight="1">
      <c r="A70" s="21">
        <v>101020220</v>
      </c>
      <c r="B70" s="26" t="s">
        <v>729</v>
      </c>
      <c r="C70" s="19">
        <v>0</v>
      </c>
    </row>
    <row r="71" spans="1:3" ht="16.899999999999999" customHeight="1">
      <c r="A71" s="21">
        <v>101020221</v>
      </c>
      <c r="B71" s="26" t="s">
        <v>728</v>
      </c>
      <c r="C71" s="19">
        <v>0</v>
      </c>
    </row>
    <row r="72" spans="1:3" ht="16.899999999999999" customHeight="1">
      <c r="A72" s="21">
        <v>101020229</v>
      </c>
      <c r="B72" s="26" t="s">
        <v>727</v>
      </c>
      <c r="C72" s="19">
        <v>0</v>
      </c>
    </row>
    <row r="73" spans="1:3" ht="16.899999999999999" customHeight="1">
      <c r="A73" s="21">
        <v>1010203</v>
      </c>
      <c r="B73" s="20" t="s">
        <v>726</v>
      </c>
      <c r="C73" s="19">
        <v>0</v>
      </c>
    </row>
    <row r="74" spans="1:3" ht="16.899999999999999" customHeight="1">
      <c r="A74" s="21">
        <v>10103</v>
      </c>
      <c r="B74" s="20" t="s">
        <v>725</v>
      </c>
      <c r="C74" s="25">
        <f>SUM(C75,C76,C79:C85)</f>
        <v>4332</v>
      </c>
    </row>
    <row r="75" spans="1:3" ht="16.899999999999999" customHeight="1">
      <c r="A75" s="21">
        <v>1010302</v>
      </c>
      <c r="B75" s="20" t="s">
        <v>724</v>
      </c>
      <c r="C75" s="19">
        <v>0</v>
      </c>
    </row>
    <row r="76" spans="1:3" ht="16.899999999999999" customHeight="1">
      <c r="A76" s="21">
        <v>1010303</v>
      </c>
      <c r="B76" s="20" t="s">
        <v>723</v>
      </c>
      <c r="C76" s="25">
        <f>SUM(C77:C78)</f>
        <v>911</v>
      </c>
    </row>
    <row r="77" spans="1:3" ht="16.899999999999999" customHeight="1">
      <c r="A77" s="21">
        <v>101030301</v>
      </c>
      <c r="B77" s="26" t="s">
        <v>722</v>
      </c>
      <c r="C77" s="19">
        <v>0</v>
      </c>
    </row>
    <row r="78" spans="1:3" ht="16.899999999999999" customHeight="1">
      <c r="A78" s="21">
        <v>101030399</v>
      </c>
      <c r="B78" s="26" t="s">
        <v>721</v>
      </c>
      <c r="C78" s="19">
        <v>911</v>
      </c>
    </row>
    <row r="79" spans="1:3" ht="16.899999999999999" customHeight="1">
      <c r="A79" s="21">
        <v>1010304</v>
      </c>
      <c r="B79" s="20" t="s">
        <v>720</v>
      </c>
      <c r="C79" s="19">
        <v>3637</v>
      </c>
    </row>
    <row r="80" spans="1:3" ht="16.899999999999999" customHeight="1">
      <c r="A80" s="21">
        <v>1010320</v>
      </c>
      <c r="B80" s="20" t="s">
        <v>719</v>
      </c>
      <c r="C80" s="19">
        <v>21</v>
      </c>
    </row>
    <row r="81" spans="1:3" ht="16.899999999999999" customHeight="1">
      <c r="A81" s="21">
        <v>1010329</v>
      </c>
      <c r="B81" s="20" t="s">
        <v>718</v>
      </c>
      <c r="C81" s="19">
        <v>0</v>
      </c>
    </row>
    <row r="82" spans="1:3" ht="17.25" customHeight="1">
      <c r="A82" s="21">
        <v>1010330</v>
      </c>
      <c r="B82" s="20" t="s">
        <v>717</v>
      </c>
      <c r="C82" s="19">
        <v>0</v>
      </c>
    </row>
    <row r="83" spans="1:3" ht="17.25" customHeight="1">
      <c r="A83" s="21">
        <v>1010331</v>
      </c>
      <c r="B83" s="20" t="s">
        <v>716</v>
      </c>
      <c r="C83" s="19">
        <v>0</v>
      </c>
    </row>
    <row r="84" spans="1:3" ht="17.25" customHeight="1">
      <c r="A84" s="21">
        <v>1010332</v>
      </c>
      <c r="B84" s="20" t="s">
        <v>715</v>
      </c>
      <c r="C84" s="19">
        <v>-237</v>
      </c>
    </row>
    <row r="85" spans="1:3" ht="17.25" customHeight="1">
      <c r="A85" s="21">
        <v>1010333</v>
      </c>
      <c r="B85" s="20" t="s">
        <v>714</v>
      </c>
      <c r="C85" s="19">
        <v>0</v>
      </c>
    </row>
    <row r="86" spans="1:3" ht="17.25" customHeight="1">
      <c r="A86" s="21">
        <v>10104</v>
      </c>
      <c r="B86" s="20" t="s">
        <v>713</v>
      </c>
      <c r="C86" s="25">
        <f>SUM(C87:C103,C107:C112,C116,C121:C122,C126:C132,C147:C148,C151:C153,C158,C163,C168,C173,C178,C183,C188,C193,C198,C203)</f>
        <v>2532</v>
      </c>
    </row>
    <row r="87" spans="1:3" ht="16.899999999999999" customHeight="1">
      <c r="A87" s="21">
        <v>1010401</v>
      </c>
      <c r="B87" s="20" t="s">
        <v>712</v>
      </c>
      <c r="C87" s="19">
        <v>0</v>
      </c>
    </row>
    <row r="88" spans="1:3" ht="16.899999999999999" customHeight="1">
      <c r="A88" s="21">
        <v>1010402</v>
      </c>
      <c r="B88" s="20" t="s">
        <v>711</v>
      </c>
      <c r="C88" s="19">
        <v>0</v>
      </c>
    </row>
    <row r="89" spans="1:3" ht="16.899999999999999" customHeight="1">
      <c r="A89" s="21">
        <v>1010403</v>
      </c>
      <c r="B89" s="20" t="s">
        <v>710</v>
      </c>
      <c r="C89" s="19">
        <v>0</v>
      </c>
    </row>
    <row r="90" spans="1:3" ht="16.899999999999999" customHeight="1">
      <c r="A90" s="21">
        <v>1010404</v>
      </c>
      <c r="B90" s="20" t="s">
        <v>709</v>
      </c>
      <c r="C90" s="19">
        <v>0</v>
      </c>
    </row>
    <row r="91" spans="1:3" ht="16.899999999999999" customHeight="1">
      <c r="A91" s="21">
        <v>1010405</v>
      </c>
      <c r="B91" s="20" t="s">
        <v>708</v>
      </c>
      <c r="C91" s="19">
        <v>0</v>
      </c>
    </row>
    <row r="92" spans="1:3" ht="16.899999999999999" customHeight="1">
      <c r="A92" s="21">
        <v>1010406</v>
      </c>
      <c r="B92" s="20" t="s">
        <v>707</v>
      </c>
      <c r="C92" s="19">
        <v>0</v>
      </c>
    </row>
    <row r="93" spans="1:3" ht="16.899999999999999" customHeight="1">
      <c r="A93" s="21">
        <v>1010407</v>
      </c>
      <c r="B93" s="20" t="s">
        <v>706</v>
      </c>
      <c r="C93" s="19">
        <v>0</v>
      </c>
    </row>
    <row r="94" spans="1:3" ht="16.899999999999999" customHeight="1">
      <c r="A94" s="21">
        <v>1010408</v>
      </c>
      <c r="B94" s="20" t="s">
        <v>705</v>
      </c>
      <c r="C94" s="19">
        <v>0</v>
      </c>
    </row>
    <row r="95" spans="1:3" ht="16.899999999999999" customHeight="1">
      <c r="A95" s="21">
        <v>1010409</v>
      </c>
      <c r="B95" s="20" t="s">
        <v>704</v>
      </c>
      <c r="C95" s="19">
        <v>0</v>
      </c>
    </row>
    <row r="96" spans="1:3" ht="16.899999999999999" customHeight="1">
      <c r="A96" s="21">
        <v>1010410</v>
      </c>
      <c r="B96" s="20" t="s">
        <v>703</v>
      </c>
      <c r="C96" s="19">
        <v>0</v>
      </c>
    </row>
    <row r="97" spans="1:3" ht="16.899999999999999" customHeight="1">
      <c r="A97" s="21">
        <v>1010411</v>
      </c>
      <c r="B97" s="20" t="s">
        <v>702</v>
      </c>
      <c r="C97" s="19">
        <v>0</v>
      </c>
    </row>
    <row r="98" spans="1:3" ht="16.899999999999999" customHeight="1">
      <c r="A98" s="21">
        <v>1010412</v>
      </c>
      <c r="B98" s="20" t="s">
        <v>701</v>
      </c>
      <c r="C98" s="19">
        <v>0</v>
      </c>
    </row>
    <row r="99" spans="1:3" ht="16.899999999999999" customHeight="1">
      <c r="A99" s="21">
        <v>1010413</v>
      </c>
      <c r="B99" s="20" t="s">
        <v>700</v>
      </c>
      <c r="C99" s="19">
        <v>0</v>
      </c>
    </row>
    <row r="100" spans="1:3" ht="16.899999999999999" customHeight="1">
      <c r="A100" s="21">
        <v>1010414</v>
      </c>
      <c r="B100" s="20" t="s">
        <v>699</v>
      </c>
      <c r="C100" s="19">
        <v>0</v>
      </c>
    </row>
    <row r="101" spans="1:3" ht="16.899999999999999" customHeight="1">
      <c r="A101" s="21">
        <v>1010415</v>
      </c>
      <c r="B101" s="20" t="s">
        <v>698</v>
      </c>
      <c r="C101" s="19">
        <v>0</v>
      </c>
    </row>
    <row r="102" spans="1:3" ht="16.899999999999999" customHeight="1">
      <c r="A102" s="21">
        <v>1010416</v>
      </c>
      <c r="B102" s="20" t="s">
        <v>697</v>
      </c>
      <c r="C102" s="19">
        <v>0</v>
      </c>
    </row>
    <row r="103" spans="1:3" ht="16.899999999999999" customHeight="1">
      <c r="A103" s="21">
        <v>1010417</v>
      </c>
      <c r="B103" s="20" t="s">
        <v>696</v>
      </c>
      <c r="C103" s="25">
        <f>SUM(C104:C106)</f>
        <v>0</v>
      </c>
    </row>
    <row r="104" spans="1:3" ht="16.899999999999999" customHeight="1">
      <c r="A104" s="21">
        <v>101041701</v>
      </c>
      <c r="B104" s="26" t="s">
        <v>695</v>
      </c>
      <c r="C104" s="19">
        <v>0</v>
      </c>
    </row>
    <row r="105" spans="1:3" ht="16.899999999999999" customHeight="1">
      <c r="A105" s="21">
        <v>101041702</v>
      </c>
      <c r="B105" s="26" t="s">
        <v>694</v>
      </c>
      <c r="C105" s="19">
        <v>0</v>
      </c>
    </row>
    <row r="106" spans="1:3" ht="16.899999999999999" customHeight="1">
      <c r="A106" s="21">
        <v>101041709</v>
      </c>
      <c r="B106" s="26" t="s">
        <v>693</v>
      </c>
      <c r="C106" s="19">
        <v>0</v>
      </c>
    </row>
    <row r="107" spans="1:3" ht="16.899999999999999" customHeight="1">
      <c r="A107" s="21">
        <v>1010418</v>
      </c>
      <c r="B107" s="20" t="s">
        <v>692</v>
      </c>
      <c r="C107" s="19">
        <v>0</v>
      </c>
    </row>
    <row r="108" spans="1:3" ht="16.899999999999999" customHeight="1">
      <c r="A108" s="21">
        <v>1010419</v>
      </c>
      <c r="B108" s="20" t="s">
        <v>691</v>
      </c>
      <c r="C108" s="19">
        <v>0</v>
      </c>
    </row>
    <row r="109" spans="1:3" ht="16.899999999999999" customHeight="1">
      <c r="A109" s="21">
        <v>1010420</v>
      </c>
      <c r="B109" s="20" t="s">
        <v>690</v>
      </c>
      <c r="C109" s="19">
        <v>0</v>
      </c>
    </row>
    <row r="110" spans="1:3" ht="16.899999999999999" customHeight="1">
      <c r="A110" s="21">
        <v>1010421</v>
      </c>
      <c r="B110" s="20" t="s">
        <v>689</v>
      </c>
      <c r="C110" s="19">
        <v>0</v>
      </c>
    </row>
    <row r="111" spans="1:3" ht="16.899999999999999" customHeight="1">
      <c r="A111" s="21">
        <v>1010422</v>
      </c>
      <c r="B111" s="20" t="s">
        <v>688</v>
      </c>
      <c r="C111" s="19">
        <v>0</v>
      </c>
    </row>
    <row r="112" spans="1:3" ht="16.899999999999999" customHeight="1">
      <c r="A112" s="21">
        <v>1010423</v>
      </c>
      <c r="B112" s="20" t="s">
        <v>687</v>
      </c>
      <c r="C112" s="25">
        <f>SUM(C113:C115)</f>
        <v>0</v>
      </c>
    </row>
    <row r="113" spans="1:3" ht="16.899999999999999" customHeight="1">
      <c r="A113" s="21">
        <v>101042303</v>
      </c>
      <c r="B113" s="26" t="s">
        <v>686</v>
      </c>
      <c r="C113" s="19">
        <v>0</v>
      </c>
    </row>
    <row r="114" spans="1:3" ht="16.899999999999999" customHeight="1">
      <c r="A114" s="21">
        <v>101042304</v>
      </c>
      <c r="B114" s="26" t="s">
        <v>685</v>
      </c>
      <c r="C114" s="19">
        <v>0</v>
      </c>
    </row>
    <row r="115" spans="1:3" ht="16.899999999999999" customHeight="1">
      <c r="A115" s="21">
        <v>101042309</v>
      </c>
      <c r="B115" s="26" t="s">
        <v>684</v>
      </c>
      <c r="C115" s="19">
        <v>0</v>
      </c>
    </row>
    <row r="116" spans="1:3" ht="16.899999999999999" customHeight="1">
      <c r="A116" s="21">
        <v>1010424</v>
      </c>
      <c r="B116" s="20" t="s">
        <v>683</v>
      </c>
      <c r="C116" s="25">
        <f>SUM(C117:C120)</f>
        <v>0</v>
      </c>
    </row>
    <row r="117" spans="1:3" ht="16.899999999999999" customHeight="1">
      <c r="A117" s="21">
        <v>101042402</v>
      </c>
      <c r="B117" s="26" t="s">
        <v>682</v>
      </c>
      <c r="C117" s="19">
        <v>0</v>
      </c>
    </row>
    <row r="118" spans="1:3" ht="16.899999999999999" customHeight="1">
      <c r="A118" s="21">
        <v>101042403</v>
      </c>
      <c r="B118" s="26" t="s">
        <v>681</v>
      </c>
      <c r="C118" s="19">
        <v>0</v>
      </c>
    </row>
    <row r="119" spans="1:3" ht="16.899999999999999" customHeight="1">
      <c r="A119" s="21">
        <v>101042404</v>
      </c>
      <c r="B119" s="26" t="s">
        <v>680</v>
      </c>
      <c r="C119" s="19">
        <v>0</v>
      </c>
    </row>
    <row r="120" spans="1:3" ht="16.899999999999999" customHeight="1">
      <c r="A120" s="21">
        <v>101042409</v>
      </c>
      <c r="B120" s="26" t="s">
        <v>679</v>
      </c>
      <c r="C120" s="19">
        <v>0</v>
      </c>
    </row>
    <row r="121" spans="1:3" ht="16.899999999999999" customHeight="1">
      <c r="A121" s="21">
        <v>1010425</v>
      </c>
      <c r="B121" s="20" t="s">
        <v>678</v>
      </c>
      <c r="C121" s="19">
        <v>0</v>
      </c>
    </row>
    <row r="122" spans="1:3" ht="16.899999999999999" customHeight="1">
      <c r="A122" s="21">
        <v>1010426</v>
      </c>
      <c r="B122" s="20" t="s">
        <v>677</v>
      </c>
      <c r="C122" s="25">
        <f>SUM(C123:C125)</f>
        <v>0</v>
      </c>
    </row>
    <row r="123" spans="1:3" ht="16.899999999999999" customHeight="1">
      <c r="A123" s="21">
        <v>101042601</v>
      </c>
      <c r="B123" s="26" t="s">
        <v>676</v>
      </c>
      <c r="C123" s="19">
        <v>0</v>
      </c>
    </row>
    <row r="124" spans="1:3" ht="16.899999999999999" customHeight="1">
      <c r="A124" s="21">
        <v>101042602</v>
      </c>
      <c r="B124" s="26" t="s">
        <v>675</v>
      </c>
      <c r="C124" s="19">
        <v>0</v>
      </c>
    </row>
    <row r="125" spans="1:3" ht="16.899999999999999" customHeight="1">
      <c r="A125" s="21">
        <v>101042609</v>
      </c>
      <c r="B125" s="26" t="s">
        <v>674</v>
      </c>
      <c r="C125" s="19">
        <v>0</v>
      </c>
    </row>
    <row r="126" spans="1:3" ht="16.899999999999999" customHeight="1">
      <c r="A126" s="21">
        <v>1010427</v>
      </c>
      <c r="B126" s="20" t="s">
        <v>673</v>
      </c>
      <c r="C126" s="19">
        <v>0</v>
      </c>
    </row>
    <row r="127" spans="1:3" ht="16.899999999999999" customHeight="1">
      <c r="A127" s="21">
        <v>1010428</v>
      </c>
      <c r="B127" s="20" t="s">
        <v>672</v>
      </c>
      <c r="C127" s="19">
        <v>0</v>
      </c>
    </row>
    <row r="128" spans="1:3" ht="16.899999999999999" customHeight="1">
      <c r="A128" s="21">
        <v>1010429</v>
      </c>
      <c r="B128" s="20" t="s">
        <v>671</v>
      </c>
      <c r="C128" s="19">
        <v>0</v>
      </c>
    </row>
    <row r="129" spans="1:3" ht="16.899999999999999" customHeight="1">
      <c r="A129" s="21">
        <v>1010430</v>
      </c>
      <c r="B129" s="20" t="s">
        <v>670</v>
      </c>
      <c r="C129" s="19">
        <v>0</v>
      </c>
    </row>
    <row r="130" spans="1:3" ht="16.899999999999999" customHeight="1">
      <c r="A130" s="21">
        <v>1010431</v>
      </c>
      <c r="B130" s="20" t="s">
        <v>669</v>
      </c>
      <c r="C130" s="19">
        <v>42</v>
      </c>
    </row>
    <row r="131" spans="1:3" ht="16.899999999999999" customHeight="1">
      <c r="A131" s="21">
        <v>1010432</v>
      </c>
      <c r="B131" s="20" t="s">
        <v>668</v>
      </c>
      <c r="C131" s="19">
        <v>553</v>
      </c>
    </row>
    <row r="132" spans="1:3" ht="16.899999999999999" customHeight="1">
      <c r="A132" s="21">
        <v>1010433</v>
      </c>
      <c r="B132" s="20" t="s">
        <v>667</v>
      </c>
      <c r="C132" s="25">
        <f>SUM(C133:C146)</f>
        <v>1288</v>
      </c>
    </row>
    <row r="133" spans="1:3" ht="16.899999999999999" customHeight="1">
      <c r="A133" s="21">
        <v>101043302</v>
      </c>
      <c r="B133" s="26" t="s">
        <v>666</v>
      </c>
      <c r="C133" s="19">
        <v>0</v>
      </c>
    </row>
    <row r="134" spans="1:3" ht="16.899999999999999" customHeight="1">
      <c r="A134" s="21">
        <v>101043303</v>
      </c>
      <c r="B134" s="26" t="s">
        <v>665</v>
      </c>
      <c r="C134" s="19">
        <v>0</v>
      </c>
    </row>
    <row r="135" spans="1:3" ht="16.899999999999999" customHeight="1">
      <c r="A135" s="21">
        <v>101043304</v>
      </c>
      <c r="B135" s="26" t="s">
        <v>664</v>
      </c>
      <c r="C135" s="19">
        <v>0</v>
      </c>
    </row>
    <row r="136" spans="1:3" ht="16.899999999999999" customHeight="1">
      <c r="A136" s="21">
        <v>101043308</v>
      </c>
      <c r="B136" s="26" t="s">
        <v>663</v>
      </c>
      <c r="C136" s="19">
        <v>0</v>
      </c>
    </row>
    <row r="137" spans="1:3" ht="16.899999999999999" customHeight="1">
      <c r="A137" s="21">
        <v>101043309</v>
      </c>
      <c r="B137" s="26" t="s">
        <v>662</v>
      </c>
      <c r="C137" s="19">
        <v>0</v>
      </c>
    </row>
    <row r="138" spans="1:3" ht="16.899999999999999" customHeight="1">
      <c r="A138" s="21">
        <v>101043310</v>
      </c>
      <c r="B138" s="26" t="s">
        <v>661</v>
      </c>
      <c r="C138" s="19">
        <v>0</v>
      </c>
    </row>
    <row r="139" spans="1:3" ht="16.899999999999999" customHeight="1">
      <c r="A139" s="21">
        <v>101043312</v>
      </c>
      <c r="B139" s="26" t="s">
        <v>660</v>
      </c>
      <c r="C139" s="19">
        <v>0</v>
      </c>
    </row>
    <row r="140" spans="1:3" ht="16.899999999999999" customHeight="1">
      <c r="A140" s="21">
        <v>101043313</v>
      </c>
      <c r="B140" s="26" t="s">
        <v>659</v>
      </c>
      <c r="C140" s="19">
        <v>0</v>
      </c>
    </row>
    <row r="141" spans="1:3" ht="16.899999999999999" customHeight="1">
      <c r="A141" s="21">
        <v>101043314</v>
      </c>
      <c r="B141" s="26" t="s">
        <v>658</v>
      </c>
      <c r="C141" s="19">
        <v>0</v>
      </c>
    </row>
    <row r="142" spans="1:3" ht="16.899999999999999" customHeight="1">
      <c r="A142" s="21">
        <v>101043315</v>
      </c>
      <c r="B142" s="26" t="s">
        <v>657</v>
      </c>
      <c r="C142" s="19">
        <v>0</v>
      </c>
    </row>
    <row r="143" spans="1:3" ht="16.899999999999999" customHeight="1">
      <c r="A143" s="21">
        <v>101043316</v>
      </c>
      <c r="B143" s="26" t="s">
        <v>656</v>
      </c>
      <c r="C143" s="19">
        <v>0</v>
      </c>
    </row>
    <row r="144" spans="1:3" ht="16.899999999999999" customHeight="1">
      <c r="A144" s="21">
        <v>101043317</v>
      </c>
      <c r="B144" s="26" t="s">
        <v>655</v>
      </c>
      <c r="C144" s="19">
        <v>0</v>
      </c>
    </row>
    <row r="145" spans="1:3" ht="16.899999999999999" customHeight="1">
      <c r="A145" s="21">
        <v>101043318</v>
      </c>
      <c r="B145" s="26" t="s">
        <v>654</v>
      </c>
      <c r="C145" s="19">
        <v>0</v>
      </c>
    </row>
    <row r="146" spans="1:3" ht="16.899999999999999" customHeight="1">
      <c r="A146" s="21">
        <v>101043399</v>
      </c>
      <c r="B146" s="26" t="s">
        <v>653</v>
      </c>
      <c r="C146" s="19">
        <v>1288</v>
      </c>
    </row>
    <row r="147" spans="1:3" ht="16.899999999999999" customHeight="1">
      <c r="A147" s="21">
        <v>1010434</v>
      </c>
      <c r="B147" s="20" t="s">
        <v>652</v>
      </c>
      <c r="C147" s="19">
        <v>0</v>
      </c>
    </row>
    <row r="148" spans="1:3" ht="16.899999999999999" customHeight="1">
      <c r="A148" s="21">
        <v>1010435</v>
      </c>
      <c r="B148" s="20" t="s">
        <v>651</v>
      </c>
      <c r="C148" s="25">
        <f>C149+C150</f>
        <v>2</v>
      </c>
    </row>
    <row r="149" spans="1:3" ht="16.899999999999999" customHeight="1">
      <c r="A149" s="21">
        <v>101043501</v>
      </c>
      <c r="B149" s="26" t="s">
        <v>650</v>
      </c>
      <c r="C149" s="19">
        <v>0</v>
      </c>
    </row>
    <row r="150" spans="1:3" ht="16.899999999999999" customHeight="1">
      <c r="A150" s="21">
        <v>101043509</v>
      </c>
      <c r="B150" s="26" t="s">
        <v>649</v>
      </c>
      <c r="C150" s="19">
        <v>2</v>
      </c>
    </row>
    <row r="151" spans="1:3" ht="16.899999999999999" customHeight="1">
      <c r="A151" s="21">
        <v>1010436</v>
      </c>
      <c r="B151" s="20" t="s">
        <v>648</v>
      </c>
      <c r="C151" s="19">
        <v>594</v>
      </c>
    </row>
    <row r="152" spans="1:3" ht="16.899999999999999" customHeight="1">
      <c r="A152" s="21">
        <v>1010439</v>
      </c>
      <c r="B152" s="20" t="s">
        <v>647</v>
      </c>
      <c r="C152" s="19">
        <v>32</v>
      </c>
    </row>
    <row r="153" spans="1:3" ht="16.899999999999999" customHeight="1">
      <c r="A153" s="21">
        <v>1010440</v>
      </c>
      <c r="B153" s="20" t="s">
        <v>646</v>
      </c>
      <c r="C153" s="25">
        <f>SUM(C154:C157)</f>
        <v>0</v>
      </c>
    </row>
    <row r="154" spans="1:3" ht="16.899999999999999" customHeight="1">
      <c r="A154" s="21">
        <v>101044001</v>
      </c>
      <c r="B154" s="26" t="s">
        <v>641</v>
      </c>
      <c r="C154" s="19">
        <v>0</v>
      </c>
    </row>
    <row r="155" spans="1:3" ht="16.899999999999999" customHeight="1">
      <c r="A155" s="21">
        <v>101044002</v>
      </c>
      <c r="B155" s="26" t="s">
        <v>640</v>
      </c>
      <c r="C155" s="19">
        <v>0</v>
      </c>
    </row>
    <row r="156" spans="1:3" ht="16.899999999999999" customHeight="1">
      <c r="A156" s="21">
        <v>101044003</v>
      </c>
      <c r="B156" s="26" t="s">
        <v>639</v>
      </c>
      <c r="C156" s="19">
        <v>0</v>
      </c>
    </row>
    <row r="157" spans="1:3" ht="16.899999999999999" customHeight="1">
      <c r="A157" s="21">
        <v>101044099</v>
      </c>
      <c r="B157" s="26" t="s">
        <v>638</v>
      </c>
      <c r="C157" s="19">
        <v>0</v>
      </c>
    </row>
    <row r="158" spans="1:3" ht="16.899999999999999" customHeight="1">
      <c r="A158" s="21">
        <v>1010441</v>
      </c>
      <c r="B158" s="20" t="s">
        <v>645</v>
      </c>
      <c r="C158" s="25">
        <f>SUM(C159:C162)</f>
        <v>0</v>
      </c>
    </row>
    <row r="159" spans="1:3" ht="16.899999999999999" customHeight="1">
      <c r="A159" s="21">
        <v>101044101</v>
      </c>
      <c r="B159" s="26" t="s">
        <v>636</v>
      </c>
      <c r="C159" s="19">
        <v>0</v>
      </c>
    </row>
    <row r="160" spans="1:3" ht="16.899999999999999" customHeight="1">
      <c r="A160" s="21">
        <v>101044102</v>
      </c>
      <c r="B160" s="26" t="s">
        <v>635</v>
      </c>
      <c r="C160" s="19">
        <v>0</v>
      </c>
    </row>
    <row r="161" spans="1:3" ht="16.899999999999999" customHeight="1">
      <c r="A161" s="21">
        <v>101044103</v>
      </c>
      <c r="B161" s="26" t="s">
        <v>634</v>
      </c>
      <c r="C161" s="19">
        <v>0</v>
      </c>
    </row>
    <row r="162" spans="1:3" ht="16.899999999999999" customHeight="1">
      <c r="A162" s="21">
        <v>101044199</v>
      </c>
      <c r="B162" s="26" t="s">
        <v>633</v>
      </c>
      <c r="C162" s="19">
        <v>0</v>
      </c>
    </row>
    <row r="163" spans="1:3" ht="16.899999999999999" customHeight="1">
      <c r="A163" s="21">
        <v>1010442</v>
      </c>
      <c r="B163" s="20" t="s">
        <v>644</v>
      </c>
      <c r="C163" s="25">
        <f>SUM(C164:C167)</f>
        <v>0</v>
      </c>
    </row>
    <row r="164" spans="1:3" ht="16.899999999999999" customHeight="1">
      <c r="A164" s="21">
        <v>101044201</v>
      </c>
      <c r="B164" s="26" t="s">
        <v>631</v>
      </c>
      <c r="C164" s="19">
        <v>0</v>
      </c>
    </row>
    <row r="165" spans="1:3" ht="16.899999999999999" customHeight="1">
      <c r="A165" s="21">
        <v>101044202</v>
      </c>
      <c r="B165" s="26" t="s">
        <v>630</v>
      </c>
      <c r="C165" s="19">
        <v>0</v>
      </c>
    </row>
    <row r="166" spans="1:3" ht="16.899999999999999" customHeight="1">
      <c r="A166" s="21">
        <v>101044203</v>
      </c>
      <c r="B166" s="26" t="s">
        <v>629</v>
      </c>
      <c r="C166" s="19">
        <v>0</v>
      </c>
    </row>
    <row r="167" spans="1:3" ht="16.899999999999999" customHeight="1">
      <c r="A167" s="21">
        <v>101044299</v>
      </c>
      <c r="B167" s="26" t="s">
        <v>628</v>
      </c>
      <c r="C167" s="19">
        <v>0</v>
      </c>
    </row>
    <row r="168" spans="1:3" ht="16.899999999999999" customHeight="1">
      <c r="A168" s="21">
        <v>1010443</v>
      </c>
      <c r="B168" s="20" t="s">
        <v>643</v>
      </c>
      <c r="C168" s="25">
        <f>SUM(C169:C172)</f>
        <v>0</v>
      </c>
    </row>
    <row r="169" spans="1:3" ht="16.899999999999999" customHeight="1">
      <c r="A169" s="21">
        <v>101044301</v>
      </c>
      <c r="B169" s="26" t="s">
        <v>626</v>
      </c>
      <c r="C169" s="19">
        <v>0</v>
      </c>
    </row>
    <row r="170" spans="1:3" ht="16.899999999999999" customHeight="1">
      <c r="A170" s="21">
        <v>101044302</v>
      </c>
      <c r="B170" s="26" t="s">
        <v>625</v>
      </c>
      <c r="C170" s="19">
        <v>0</v>
      </c>
    </row>
    <row r="171" spans="1:3" ht="16.899999999999999" customHeight="1">
      <c r="A171" s="21">
        <v>101044303</v>
      </c>
      <c r="B171" s="26" t="s">
        <v>624</v>
      </c>
      <c r="C171" s="19">
        <v>0</v>
      </c>
    </row>
    <row r="172" spans="1:3" ht="16.899999999999999" customHeight="1">
      <c r="A172" s="21">
        <v>101044399</v>
      </c>
      <c r="B172" s="26" t="s">
        <v>623</v>
      </c>
      <c r="C172" s="19">
        <v>0</v>
      </c>
    </row>
    <row r="173" spans="1:3" ht="16.899999999999999" customHeight="1">
      <c r="A173" s="21">
        <v>1010444</v>
      </c>
      <c r="B173" s="20" t="s">
        <v>642</v>
      </c>
      <c r="C173" s="25">
        <f>SUM(C174:C177)</f>
        <v>0</v>
      </c>
    </row>
    <row r="174" spans="1:3" ht="16.899999999999999" customHeight="1">
      <c r="A174" s="21">
        <v>101044401</v>
      </c>
      <c r="B174" s="26" t="s">
        <v>641</v>
      </c>
      <c r="C174" s="19">
        <v>0</v>
      </c>
    </row>
    <row r="175" spans="1:3" ht="16.899999999999999" customHeight="1">
      <c r="A175" s="21">
        <v>101044402</v>
      </c>
      <c r="B175" s="26" t="s">
        <v>640</v>
      </c>
      <c r="C175" s="19">
        <v>0</v>
      </c>
    </row>
    <row r="176" spans="1:3" ht="16.899999999999999" customHeight="1">
      <c r="A176" s="21">
        <v>101044403</v>
      </c>
      <c r="B176" s="26" t="s">
        <v>639</v>
      </c>
      <c r="C176" s="19">
        <v>0</v>
      </c>
    </row>
    <row r="177" spans="1:3" ht="16.899999999999999" customHeight="1">
      <c r="A177" s="21">
        <v>101044499</v>
      </c>
      <c r="B177" s="26" t="s">
        <v>638</v>
      </c>
      <c r="C177" s="19">
        <v>0</v>
      </c>
    </row>
    <row r="178" spans="1:3" ht="16.899999999999999" customHeight="1">
      <c r="A178" s="21">
        <v>1010445</v>
      </c>
      <c r="B178" s="20" t="s">
        <v>637</v>
      </c>
      <c r="C178" s="25">
        <f>SUM(C179:C182)</f>
        <v>0</v>
      </c>
    </row>
    <row r="179" spans="1:3" ht="16.899999999999999" customHeight="1">
      <c r="A179" s="21">
        <v>101044501</v>
      </c>
      <c r="B179" s="26" t="s">
        <v>636</v>
      </c>
      <c r="C179" s="19">
        <v>0</v>
      </c>
    </row>
    <row r="180" spans="1:3" ht="16.899999999999999" customHeight="1">
      <c r="A180" s="21">
        <v>101044502</v>
      </c>
      <c r="B180" s="26" t="s">
        <v>635</v>
      </c>
      <c r="C180" s="19">
        <v>0</v>
      </c>
    </row>
    <row r="181" spans="1:3" ht="16.899999999999999" customHeight="1">
      <c r="A181" s="21">
        <v>101044503</v>
      </c>
      <c r="B181" s="26" t="s">
        <v>634</v>
      </c>
      <c r="C181" s="19">
        <v>0</v>
      </c>
    </row>
    <row r="182" spans="1:3" ht="16.899999999999999" customHeight="1">
      <c r="A182" s="21">
        <v>101044599</v>
      </c>
      <c r="B182" s="26" t="s">
        <v>633</v>
      </c>
      <c r="C182" s="19">
        <v>0</v>
      </c>
    </row>
    <row r="183" spans="1:3" ht="16.899999999999999" customHeight="1">
      <c r="A183" s="21">
        <v>1010446</v>
      </c>
      <c r="B183" s="20" t="s">
        <v>632</v>
      </c>
      <c r="C183" s="25">
        <f>SUM(C184:C187)</f>
        <v>0</v>
      </c>
    </row>
    <row r="184" spans="1:3" ht="16.899999999999999" customHeight="1">
      <c r="A184" s="21">
        <v>101044601</v>
      </c>
      <c r="B184" s="26" t="s">
        <v>631</v>
      </c>
      <c r="C184" s="19">
        <v>0</v>
      </c>
    </row>
    <row r="185" spans="1:3" ht="16.899999999999999" customHeight="1">
      <c r="A185" s="21">
        <v>101044602</v>
      </c>
      <c r="B185" s="26" t="s">
        <v>630</v>
      </c>
      <c r="C185" s="19">
        <v>0</v>
      </c>
    </row>
    <row r="186" spans="1:3" ht="16.899999999999999" customHeight="1">
      <c r="A186" s="21">
        <v>101044603</v>
      </c>
      <c r="B186" s="26" t="s">
        <v>629</v>
      </c>
      <c r="C186" s="19">
        <v>0</v>
      </c>
    </row>
    <row r="187" spans="1:3" ht="16.899999999999999" customHeight="1">
      <c r="A187" s="21">
        <v>101044699</v>
      </c>
      <c r="B187" s="26" t="s">
        <v>628</v>
      </c>
      <c r="C187" s="19">
        <v>0</v>
      </c>
    </row>
    <row r="188" spans="1:3" ht="16.899999999999999" customHeight="1">
      <c r="A188" s="21">
        <v>1010447</v>
      </c>
      <c r="B188" s="20" t="s">
        <v>627</v>
      </c>
      <c r="C188" s="25">
        <f>SUM(C189:C192)</f>
        <v>0</v>
      </c>
    </row>
    <row r="189" spans="1:3" ht="16.899999999999999" customHeight="1">
      <c r="A189" s="21">
        <v>101044701</v>
      </c>
      <c r="B189" s="26" t="s">
        <v>626</v>
      </c>
      <c r="C189" s="19">
        <v>0</v>
      </c>
    </row>
    <row r="190" spans="1:3" ht="16.899999999999999" customHeight="1">
      <c r="A190" s="21">
        <v>101044702</v>
      </c>
      <c r="B190" s="26" t="s">
        <v>625</v>
      </c>
      <c r="C190" s="19">
        <v>0</v>
      </c>
    </row>
    <row r="191" spans="1:3" ht="16.899999999999999" customHeight="1">
      <c r="A191" s="21">
        <v>101044703</v>
      </c>
      <c r="B191" s="26" t="s">
        <v>624</v>
      </c>
      <c r="C191" s="19">
        <v>0</v>
      </c>
    </row>
    <row r="192" spans="1:3" ht="16.899999999999999" customHeight="1">
      <c r="A192" s="21">
        <v>101044799</v>
      </c>
      <c r="B192" s="26" t="s">
        <v>623</v>
      </c>
      <c r="C192" s="19">
        <v>0</v>
      </c>
    </row>
    <row r="193" spans="1:3" ht="16.899999999999999" customHeight="1">
      <c r="A193" s="21">
        <v>1010448</v>
      </c>
      <c r="B193" s="20" t="s">
        <v>622</v>
      </c>
      <c r="C193" s="25">
        <f>SUM(C194:C197)</f>
        <v>0</v>
      </c>
    </row>
    <row r="194" spans="1:3" ht="16.899999999999999" customHeight="1">
      <c r="A194" s="21">
        <v>101044801</v>
      </c>
      <c r="B194" s="26" t="s">
        <v>620</v>
      </c>
      <c r="C194" s="19">
        <v>0</v>
      </c>
    </row>
    <row r="195" spans="1:3" ht="16.899999999999999" customHeight="1">
      <c r="A195" s="21">
        <v>101044802</v>
      </c>
      <c r="B195" s="26" t="s">
        <v>619</v>
      </c>
      <c r="C195" s="19">
        <v>0</v>
      </c>
    </row>
    <row r="196" spans="1:3" ht="16.899999999999999" customHeight="1">
      <c r="A196" s="21">
        <v>101044803</v>
      </c>
      <c r="B196" s="26" t="s">
        <v>618</v>
      </c>
      <c r="C196" s="19">
        <v>0</v>
      </c>
    </row>
    <row r="197" spans="1:3" ht="16.899999999999999" customHeight="1">
      <c r="A197" s="21">
        <v>101044899</v>
      </c>
      <c r="B197" s="26" t="s">
        <v>617</v>
      </c>
      <c r="C197" s="19">
        <v>0</v>
      </c>
    </row>
    <row r="198" spans="1:3" ht="16.899999999999999" customHeight="1">
      <c r="A198" s="21">
        <v>1010449</v>
      </c>
      <c r="B198" s="20" t="s">
        <v>621</v>
      </c>
      <c r="C198" s="25">
        <f>SUM(C199:C202)</f>
        <v>0</v>
      </c>
    </row>
    <row r="199" spans="1:3" ht="16.899999999999999" customHeight="1">
      <c r="A199" s="21">
        <v>101044901</v>
      </c>
      <c r="B199" s="26" t="s">
        <v>620</v>
      </c>
      <c r="C199" s="19">
        <v>0</v>
      </c>
    </row>
    <row r="200" spans="1:3" ht="16.899999999999999" customHeight="1">
      <c r="A200" s="21">
        <v>101044902</v>
      </c>
      <c r="B200" s="26" t="s">
        <v>619</v>
      </c>
      <c r="C200" s="19">
        <v>0</v>
      </c>
    </row>
    <row r="201" spans="1:3" ht="16.899999999999999" customHeight="1">
      <c r="A201" s="21">
        <v>101044903</v>
      </c>
      <c r="B201" s="26" t="s">
        <v>618</v>
      </c>
      <c r="C201" s="19">
        <v>0</v>
      </c>
    </row>
    <row r="202" spans="1:3" ht="16.899999999999999" customHeight="1">
      <c r="A202" s="21">
        <v>101044999</v>
      </c>
      <c r="B202" s="26" t="s">
        <v>617</v>
      </c>
      <c r="C202" s="19">
        <v>0</v>
      </c>
    </row>
    <row r="203" spans="1:3" ht="16.899999999999999" customHeight="1">
      <c r="A203" s="21">
        <v>1010450</v>
      </c>
      <c r="B203" s="20" t="s">
        <v>616</v>
      </c>
      <c r="C203" s="25">
        <f>SUM(C204:C206)</f>
        <v>21</v>
      </c>
    </row>
    <row r="204" spans="1:3" ht="16.899999999999999" customHeight="1">
      <c r="A204" s="21">
        <v>101045001</v>
      </c>
      <c r="B204" s="26" t="s">
        <v>615</v>
      </c>
      <c r="C204" s="19">
        <v>21</v>
      </c>
    </row>
    <row r="205" spans="1:3" ht="16.899999999999999" customHeight="1">
      <c r="A205" s="21">
        <v>101045002</v>
      </c>
      <c r="B205" s="26" t="s">
        <v>614</v>
      </c>
      <c r="C205" s="19">
        <v>0</v>
      </c>
    </row>
    <row r="206" spans="1:3" ht="16.899999999999999" customHeight="1">
      <c r="A206" s="21">
        <v>101045003</v>
      </c>
      <c r="B206" s="26" t="s">
        <v>613</v>
      </c>
      <c r="C206" s="19">
        <v>0</v>
      </c>
    </row>
    <row r="207" spans="1:3" ht="16.899999999999999" customHeight="1">
      <c r="A207" s="21">
        <v>10105</v>
      </c>
      <c r="B207" s="20" t="s">
        <v>612</v>
      </c>
      <c r="C207" s="25">
        <f>SUM(C208:C230,C234,C237,C238,C242:C247,C257:C259,C264,C269)</f>
        <v>0</v>
      </c>
    </row>
    <row r="208" spans="1:3" ht="16.899999999999999" customHeight="1">
      <c r="A208" s="21">
        <v>1010501</v>
      </c>
      <c r="B208" s="20" t="s">
        <v>611</v>
      </c>
      <c r="C208" s="19">
        <v>0</v>
      </c>
    </row>
    <row r="209" spans="1:3" ht="16.899999999999999" customHeight="1">
      <c r="A209" s="21">
        <v>1010502</v>
      </c>
      <c r="B209" s="20" t="s">
        <v>610</v>
      </c>
      <c r="C209" s="19">
        <v>0</v>
      </c>
    </row>
    <row r="210" spans="1:3" ht="16.899999999999999" customHeight="1">
      <c r="A210" s="21">
        <v>1010503</v>
      </c>
      <c r="B210" s="20" t="s">
        <v>609</v>
      </c>
      <c r="C210" s="19">
        <v>0</v>
      </c>
    </row>
    <row r="211" spans="1:3" ht="16.899999999999999" customHeight="1">
      <c r="A211" s="21">
        <v>1010504</v>
      </c>
      <c r="B211" s="20" t="s">
        <v>608</v>
      </c>
      <c r="C211" s="19">
        <v>0</v>
      </c>
    </row>
    <row r="212" spans="1:3" ht="16.899999999999999" customHeight="1">
      <c r="A212" s="21">
        <v>1010505</v>
      </c>
      <c r="B212" s="20" t="s">
        <v>607</v>
      </c>
      <c r="C212" s="19">
        <v>0</v>
      </c>
    </row>
    <row r="213" spans="1:3" ht="16.899999999999999" customHeight="1">
      <c r="A213" s="21">
        <v>1010506</v>
      </c>
      <c r="B213" s="20" t="s">
        <v>606</v>
      </c>
      <c r="C213" s="19">
        <v>0</v>
      </c>
    </row>
    <row r="214" spans="1:3" ht="16.899999999999999" customHeight="1">
      <c r="A214" s="21">
        <v>1010507</v>
      </c>
      <c r="B214" s="20" t="s">
        <v>605</v>
      </c>
      <c r="C214" s="19">
        <v>0</v>
      </c>
    </row>
    <row r="215" spans="1:3" ht="16.899999999999999" customHeight="1">
      <c r="A215" s="21">
        <v>1010508</v>
      </c>
      <c r="B215" s="20" t="s">
        <v>604</v>
      </c>
      <c r="C215" s="19">
        <v>0</v>
      </c>
    </row>
    <row r="216" spans="1:3" ht="16.899999999999999" customHeight="1">
      <c r="A216" s="21">
        <v>1010509</v>
      </c>
      <c r="B216" s="20" t="s">
        <v>603</v>
      </c>
      <c r="C216" s="19">
        <v>0</v>
      </c>
    </row>
    <row r="217" spans="1:3" ht="16.899999999999999" customHeight="1">
      <c r="A217" s="21">
        <v>1010510</v>
      </c>
      <c r="B217" s="20" t="s">
        <v>602</v>
      </c>
      <c r="C217" s="19">
        <v>0</v>
      </c>
    </row>
    <row r="218" spans="1:3" ht="16.899999999999999" customHeight="1">
      <c r="A218" s="21">
        <v>1010511</v>
      </c>
      <c r="B218" s="20" t="s">
        <v>601</v>
      </c>
      <c r="C218" s="19">
        <v>0</v>
      </c>
    </row>
    <row r="219" spans="1:3" ht="16.899999999999999" customHeight="1">
      <c r="A219" s="21">
        <v>1010512</v>
      </c>
      <c r="B219" s="20" t="s">
        <v>600</v>
      </c>
      <c r="C219" s="19">
        <v>0</v>
      </c>
    </row>
    <row r="220" spans="1:3" ht="16.899999999999999" customHeight="1">
      <c r="A220" s="21">
        <v>1010513</v>
      </c>
      <c r="B220" s="20" t="s">
        <v>599</v>
      </c>
      <c r="C220" s="19">
        <v>0</v>
      </c>
    </row>
    <row r="221" spans="1:3" ht="16.899999999999999" customHeight="1">
      <c r="A221" s="21">
        <v>1010514</v>
      </c>
      <c r="B221" s="20" t="s">
        <v>598</v>
      </c>
      <c r="C221" s="19">
        <v>0</v>
      </c>
    </row>
    <row r="222" spans="1:3" ht="16.899999999999999" customHeight="1">
      <c r="A222" s="21">
        <v>1010515</v>
      </c>
      <c r="B222" s="20" t="s">
        <v>597</v>
      </c>
      <c r="C222" s="19">
        <v>0</v>
      </c>
    </row>
    <row r="223" spans="1:3" ht="16.899999999999999" customHeight="1">
      <c r="A223" s="21">
        <v>1010516</v>
      </c>
      <c r="B223" s="20" t="s">
        <v>596</v>
      </c>
      <c r="C223" s="19">
        <v>0</v>
      </c>
    </row>
    <row r="224" spans="1:3" ht="16.899999999999999" customHeight="1">
      <c r="A224" s="21">
        <v>1010517</v>
      </c>
      <c r="B224" s="20" t="s">
        <v>595</v>
      </c>
      <c r="C224" s="19">
        <v>0</v>
      </c>
    </row>
    <row r="225" spans="1:3" ht="16.899999999999999" customHeight="1">
      <c r="A225" s="21">
        <v>1010518</v>
      </c>
      <c r="B225" s="20" t="s">
        <v>594</v>
      </c>
      <c r="C225" s="19">
        <v>0</v>
      </c>
    </row>
    <row r="226" spans="1:3" ht="16.899999999999999" customHeight="1">
      <c r="A226" s="21">
        <v>1010519</v>
      </c>
      <c r="B226" s="20" t="s">
        <v>593</v>
      </c>
      <c r="C226" s="19">
        <v>0</v>
      </c>
    </row>
    <row r="227" spans="1:3" ht="16.899999999999999" customHeight="1">
      <c r="A227" s="21">
        <v>1010520</v>
      </c>
      <c r="B227" s="20" t="s">
        <v>592</v>
      </c>
      <c r="C227" s="19">
        <v>0</v>
      </c>
    </row>
    <row r="228" spans="1:3" ht="16.899999999999999" customHeight="1">
      <c r="A228" s="21">
        <v>1010521</v>
      </c>
      <c r="B228" s="20" t="s">
        <v>591</v>
      </c>
      <c r="C228" s="19">
        <v>0</v>
      </c>
    </row>
    <row r="229" spans="1:3" ht="16.899999999999999" customHeight="1">
      <c r="A229" s="21">
        <v>1010522</v>
      </c>
      <c r="B229" s="20" t="s">
        <v>590</v>
      </c>
      <c r="C229" s="19">
        <v>0</v>
      </c>
    </row>
    <row r="230" spans="1:3" ht="16.899999999999999" customHeight="1">
      <c r="A230" s="21">
        <v>1010523</v>
      </c>
      <c r="B230" s="20" t="s">
        <v>589</v>
      </c>
      <c r="C230" s="25">
        <f>SUM(C231:C233)</f>
        <v>0</v>
      </c>
    </row>
    <row r="231" spans="1:3" ht="16.899999999999999" customHeight="1">
      <c r="A231" s="21">
        <v>101052303</v>
      </c>
      <c r="B231" s="26" t="s">
        <v>588</v>
      </c>
      <c r="C231" s="19">
        <v>0</v>
      </c>
    </row>
    <row r="232" spans="1:3" ht="16.899999999999999" customHeight="1">
      <c r="A232" s="21">
        <v>101052304</v>
      </c>
      <c r="B232" s="26" t="s">
        <v>587</v>
      </c>
      <c r="C232" s="19">
        <v>0</v>
      </c>
    </row>
    <row r="233" spans="1:3" ht="16.899999999999999" customHeight="1">
      <c r="A233" s="21">
        <v>101052309</v>
      </c>
      <c r="B233" s="26" t="s">
        <v>586</v>
      </c>
      <c r="C233" s="19">
        <v>0</v>
      </c>
    </row>
    <row r="234" spans="1:3" ht="16.899999999999999" customHeight="1">
      <c r="A234" s="21">
        <v>1010524</v>
      </c>
      <c r="B234" s="20" t="s">
        <v>585</v>
      </c>
      <c r="C234" s="25">
        <f>SUM(C235:C236)</f>
        <v>0</v>
      </c>
    </row>
    <row r="235" spans="1:3" ht="16.899999999999999" customHeight="1">
      <c r="A235" s="21">
        <v>101052401</v>
      </c>
      <c r="B235" s="26" t="s">
        <v>584</v>
      </c>
      <c r="C235" s="19">
        <v>0</v>
      </c>
    </row>
    <row r="236" spans="1:3" ht="16.899999999999999" customHeight="1">
      <c r="A236" s="21">
        <v>101052409</v>
      </c>
      <c r="B236" s="26" t="s">
        <v>583</v>
      </c>
      <c r="C236" s="19">
        <v>0</v>
      </c>
    </row>
    <row r="237" spans="1:3" ht="16.899999999999999" customHeight="1">
      <c r="A237" s="21">
        <v>1010525</v>
      </c>
      <c r="B237" s="20" t="s">
        <v>582</v>
      </c>
      <c r="C237" s="19">
        <v>0</v>
      </c>
    </row>
    <row r="238" spans="1:3" ht="16.899999999999999" customHeight="1">
      <c r="A238" s="21">
        <v>1010526</v>
      </c>
      <c r="B238" s="20" t="s">
        <v>581</v>
      </c>
      <c r="C238" s="25">
        <f>SUM(C239:C241)</f>
        <v>0</v>
      </c>
    </row>
    <row r="239" spans="1:3" ht="16.899999999999999" customHeight="1">
      <c r="A239" s="21">
        <v>101052601</v>
      </c>
      <c r="B239" s="26" t="s">
        <v>580</v>
      </c>
      <c r="C239" s="19">
        <v>0</v>
      </c>
    </row>
    <row r="240" spans="1:3" ht="16.899999999999999" customHeight="1">
      <c r="A240" s="21">
        <v>101052602</v>
      </c>
      <c r="B240" s="26" t="s">
        <v>579</v>
      </c>
      <c r="C240" s="19">
        <v>0</v>
      </c>
    </row>
    <row r="241" spans="1:3" ht="16.899999999999999" customHeight="1">
      <c r="A241" s="21">
        <v>101052609</v>
      </c>
      <c r="B241" s="26" t="s">
        <v>578</v>
      </c>
      <c r="C241" s="19">
        <v>0</v>
      </c>
    </row>
    <row r="242" spans="1:3" ht="16.899999999999999" customHeight="1">
      <c r="A242" s="21">
        <v>1010527</v>
      </c>
      <c r="B242" s="20" t="s">
        <v>577</v>
      </c>
      <c r="C242" s="19">
        <v>0</v>
      </c>
    </row>
    <row r="243" spans="1:3" ht="16.899999999999999" customHeight="1">
      <c r="A243" s="21">
        <v>1010528</v>
      </c>
      <c r="B243" s="20" t="s">
        <v>576</v>
      </c>
      <c r="C243" s="19">
        <v>0</v>
      </c>
    </row>
    <row r="244" spans="1:3" ht="16.899999999999999" customHeight="1">
      <c r="A244" s="21">
        <v>1010529</v>
      </c>
      <c r="B244" s="20" t="s">
        <v>575</v>
      </c>
      <c r="C244" s="19">
        <v>0</v>
      </c>
    </row>
    <row r="245" spans="1:3" ht="16.899999999999999" customHeight="1">
      <c r="A245" s="21">
        <v>1010530</v>
      </c>
      <c r="B245" s="20" t="s">
        <v>574</v>
      </c>
      <c r="C245" s="19">
        <v>0</v>
      </c>
    </row>
    <row r="246" spans="1:3" ht="16.899999999999999" customHeight="1">
      <c r="A246" s="21">
        <v>1010531</v>
      </c>
      <c r="B246" s="20" t="s">
        <v>573</v>
      </c>
      <c r="C246" s="19">
        <v>0</v>
      </c>
    </row>
    <row r="247" spans="1:3" ht="16.899999999999999" customHeight="1">
      <c r="A247" s="21">
        <v>1010532</v>
      </c>
      <c r="B247" s="20" t="s">
        <v>572</v>
      </c>
      <c r="C247" s="25">
        <f>SUM(C248:C256)</f>
        <v>0</v>
      </c>
    </row>
    <row r="248" spans="1:3" ht="16.899999999999999" customHeight="1">
      <c r="A248" s="21">
        <v>101053201</v>
      </c>
      <c r="B248" s="26" t="s">
        <v>571</v>
      </c>
      <c r="C248" s="19">
        <v>0</v>
      </c>
    </row>
    <row r="249" spans="1:3" ht="16.899999999999999" customHeight="1">
      <c r="A249" s="21">
        <v>101053202</v>
      </c>
      <c r="B249" s="26" t="s">
        <v>570</v>
      </c>
      <c r="C249" s="19">
        <v>0</v>
      </c>
    </row>
    <row r="250" spans="1:3" ht="16.899999999999999" customHeight="1">
      <c r="A250" s="21">
        <v>101053203</v>
      </c>
      <c r="B250" s="26" t="s">
        <v>569</v>
      </c>
      <c r="C250" s="19">
        <v>0</v>
      </c>
    </row>
    <row r="251" spans="1:3" ht="16.899999999999999" customHeight="1">
      <c r="A251" s="21">
        <v>101053205</v>
      </c>
      <c r="B251" s="26" t="s">
        <v>568</v>
      </c>
      <c r="C251" s="19">
        <v>0</v>
      </c>
    </row>
    <row r="252" spans="1:3" ht="16.899999999999999" customHeight="1">
      <c r="A252" s="21">
        <v>101053206</v>
      </c>
      <c r="B252" s="26" t="s">
        <v>567</v>
      </c>
      <c r="C252" s="19">
        <v>0</v>
      </c>
    </row>
    <row r="253" spans="1:3" ht="16.899999999999999" customHeight="1">
      <c r="A253" s="21">
        <v>101053215</v>
      </c>
      <c r="B253" s="26" t="s">
        <v>566</v>
      </c>
      <c r="C253" s="19">
        <v>0</v>
      </c>
    </row>
    <row r="254" spans="1:3" ht="16.899999999999999" customHeight="1">
      <c r="A254" s="21">
        <v>101053216</v>
      </c>
      <c r="B254" s="26" t="s">
        <v>565</v>
      </c>
      <c r="C254" s="19">
        <v>0</v>
      </c>
    </row>
    <row r="255" spans="1:3" ht="16.899999999999999" customHeight="1">
      <c r="A255" s="21">
        <v>101053218</v>
      </c>
      <c r="B255" s="26" t="s">
        <v>564</v>
      </c>
      <c r="C255" s="19">
        <v>0</v>
      </c>
    </row>
    <row r="256" spans="1:3" ht="16.899999999999999" customHeight="1">
      <c r="A256" s="21">
        <v>101053299</v>
      </c>
      <c r="B256" s="26" t="s">
        <v>563</v>
      </c>
      <c r="C256" s="19">
        <v>0</v>
      </c>
    </row>
    <row r="257" spans="1:3" ht="16.899999999999999" customHeight="1">
      <c r="A257" s="21">
        <v>1010533</v>
      </c>
      <c r="B257" s="20" t="s">
        <v>562</v>
      </c>
      <c r="C257" s="19">
        <v>0</v>
      </c>
    </row>
    <row r="258" spans="1:3" ht="16.899999999999999" customHeight="1">
      <c r="A258" s="21">
        <v>1010534</v>
      </c>
      <c r="B258" s="20" t="s">
        <v>561</v>
      </c>
      <c r="C258" s="19">
        <v>0</v>
      </c>
    </row>
    <row r="259" spans="1:3" ht="16.899999999999999" customHeight="1">
      <c r="A259" s="21">
        <v>1010535</v>
      </c>
      <c r="B259" s="20" t="s">
        <v>560</v>
      </c>
      <c r="C259" s="25">
        <f>SUM(C260:C263)</f>
        <v>0</v>
      </c>
    </row>
    <row r="260" spans="1:3" ht="16.899999999999999" customHeight="1">
      <c r="A260" s="21">
        <v>101053501</v>
      </c>
      <c r="B260" s="26" t="s">
        <v>559</v>
      </c>
      <c r="C260" s="19">
        <v>0</v>
      </c>
    </row>
    <row r="261" spans="1:3" ht="16.899999999999999" customHeight="1">
      <c r="A261" s="21">
        <v>101053502</v>
      </c>
      <c r="B261" s="26" t="s">
        <v>558</v>
      </c>
      <c r="C261" s="19">
        <v>0</v>
      </c>
    </row>
    <row r="262" spans="1:3" ht="16.899999999999999" customHeight="1">
      <c r="A262" s="21">
        <v>101053503</v>
      </c>
      <c r="B262" s="26" t="s">
        <v>557</v>
      </c>
      <c r="C262" s="19">
        <v>0</v>
      </c>
    </row>
    <row r="263" spans="1:3" ht="16.899999999999999" customHeight="1">
      <c r="A263" s="21">
        <v>101053599</v>
      </c>
      <c r="B263" s="26" t="s">
        <v>556</v>
      </c>
      <c r="C263" s="19">
        <v>0</v>
      </c>
    </row>
    <row r="264" spans="1:3" ht="16.899999999999999" customHeight="1">
      <c r="A264" s="21">
        <v>1010536</v>
      </c>
      <c r="B264" s="20" t="s">
        <v>555</v>
      </c>
      <c r="C264" s="25">
        <f>SUM(C265:C268)</f>
        <v>0</v>
      </c>
    </row>
    <row r="265" spans="1:3" ht="16.899999999999999" customHeight="1">
      <c r="A265" s="21">
        <v>101053601</v>
      </c>
      <c r="B265" s="26" t="s">
        <v>554</v>
      </c>
      <c r="C265" s="19">
        <v>0</v>
      </c>
    </row>
    <row r="266" spans="1:3" ht="16.899999999999999" customHeight="1">
      <c r="A266" s="21">
        <v>101053602</v>
      </c>
      <c r="B266" s="26" t="s">
        <v>553</v>
      </c>
      <c r="C266" s="19">
        <v>0</v>
      </c>
    </row>
    <row r="267" spans="1:3" ht="16.899999999999999" customHeight="1">
      <c r="A267" s="21">
        <v>101053603</v>
      </c>
      <c r="B267" s="26" t="s">
        <v>552</v>
      </c>
      <c r="C267" s="19">
        <v>0</v>
      </c>
    </row>
    <row r="268" spans="1:3" ht="16.899999999999999" customHeight="1">
      <c r="A268" s="21">
        <v>101053699</v>
      </c>
      <c r="B268" s="26" t="s">
        <v>551</v>
      </c>
      <c r="C268" s="19">
        <v>0</v>
      </c>
    </row>
    <row r="269" spans="1:3" ht="16.899999999999999" customHeight="1">
      <c r="A269" s="21">
        <v>1010599</v>
      </c>
      <c r="B269" s="20" t="s">
        <v>550</v>
      </c>
      <c r="C269" s="19">
        <v>0</v>
      </c>
    </row>
    <row r="270" spans="1:3" ht="16.899999999999999" customHeight="1">
      <c r="A270" s="21">
        <v>10106</v>
      </c>
      <c r="B270" s="20" t="s">
        <v>549</v>
      </c>
      <c r="C270" s="25">
        <f>SUM(C271,C275)</f>
        <v>937</v>
      </c>
    </row>
    <row r="271" spans="1:3" ht="16.899999999999999" customHeight="1">
      <c r="A271" s="21">
        <v>1010601</v>
      </c>
      <c r="B271" s="20" t="s">
        <v>548</v>
      </c>
      <c r="C271" s="25">
        <f>SUM(C272:C274)</f>
        <v>936</v>
      </c>
    </row>
    <row r="272" spans="1:3" ht="16.899999999999999" customHeight="1">
      <c r="A272" s="21">
        <v>101060101</v>
      </c>
      <c r="B272" s="26" t="s">
        <v>547</v>
      </c>
      <c r="C272" s="19">
        <v>0</v>
      </c>
    </row>
    <row r="273" spans="1:3" ht="16.899999999999999" customHeight="1">
      <c r="A273" s="21">
        <v>101060102</v>
      </c>
      <c r="B273" s="26" t="s">
        <v>546</v>
      </c>
      <c r="C273" s="19">
        <v>0</v>
      </c>
    </row>
    <row r="274" spans="1:3" ht="16.899999999999999" customHeight="1">
      <c r="A274" s="21">
        <v>101060109</v>
      </c>
      <c r="B274" s="26" t="s">
        <v>545</v>
      </c>
      <c r="C274" s="19">
        <v>936</v>
      </c>
    </row>
    <row r="275" spans="1:3" ht="16.899999999999999" customHeight="1">
      <c r="A275" s="21">
        <v>1010620</v>
      </c>
      <c r="B275" s="20" t="s">
        <v>544</v>
      </c>
      <c r="C275" s="19">
        <v>1</v>
      </c>
    </row>
    <row r="276" spans="1:3" ht="16.899999999999999" customHeight="1">
      <c r="A276" s="21">
        <v>10107</v>
      </c>
      <c r="B276" s="20" t="s">
        <v>543</v>
      </c>
      <c r="C276" s="25">
        <f>SUM(C277:C279)</f>
        <v>315</v>
      </c>
    </row>
    <row r="277" spans="1:3" ht="16.899999999999999" customHeight="1">
      <c r="A277" s="21">
        <v>1010701</v>
      </c>
      <c r="B277" s="20" t="s">
        <v>542</v>
      </c>
      <c r="C277" s="19">
        <v>0</v>
      </c>
    </row>
    <row r="278" spans="1:3" ht="16.899999999999999" customHeight="1">
      <c r="A278" s="21">
        <v>1010719</v>
      </c>
      <c r="B278" s="20" t="s">
        <v>541</v>
      </c>
      <c r="C278" s="19">
        <v>315</v>
      </c>
    </row>
    <row r="279" spans="1:3" ht="17.25" customHeight="1">
      <c r="A279" s="21">
        <v>1010720</v>
      </c>
      <c r="B279" s="20" t="s">
        <v>540</v>
      </c>
      <c r="C279" s="19">
        <v>0</v>
      </c>
    </row>
    <row r="280" spans="1:3" ht="16.899999999999999" customHeight="1">
      <c r="A280" s="21">
        <v>10109</v>
      </c>
      <c r="B280" s="20" t="s">
        <v>539</v>
      </c>
      <c r="C280" s="25">
        <f>SUM(C281,C284:C293)</f>
        <v>1612</v>
      </c>
    </row>
    <row r="281" spans="1:3" ht="16.899999999999999" customHeight="1">
      <c r="A281" s="21">
        <v>1010901</v>
      </c>
      <c r="B281" s="20" t="s">
        <v>538</v>
      </c>
      <c r="C281" s="25">
        <f>SUM(C282:C283)</f>
        <v>444</v>
      </c>
    </row>
    <row r="282" spans="1:3" ht="16.899999999999999" customHeight="1">
      <c r="A282" s="21">
        <v>101090101</v>
      </c>
      <c r="B282" s="26" t="s">
        <v>537</v>
      </c>
      <c r="C282" s="19">
        <v>0</v>
      </c>
    </row>
    <row r="283" spans="1:3" ht="16.899999999999999" customHeight="1">
      <c r="A283" s="21">
        <v>101090109</v>
      </c>
      <c r="B283" s="26" t="s">
        <v>536</v>
      </c>
      <c r="C283" s="19">
        <v>444</v>
      </c>
    </row>
    <row r="284" spans="1:3" ht="16.899999999999999" customHeight="1">
      <c r="A284" s="21">
        <v>1010902</v>
      </c>
      <c r="B284" s="20" t="s">
        <v>535</v>
      </c>
      <c r="C284" s="19">
        <v>38</v>
      </c>
    </row>
    <row r="285" spans="1:3" ht="16.899999999999999" customHeight="1">
      <c r="A285" s="21">
        <v>1010903</v>
      </c>
      <c r="B285" s="20" t="s">
        <v>534</v>
      </c>
      <c r="C285" s="19">
        <v>686</v>
      </c>
    </row>
    <row r="286" spans="1:3" ht="16.899999999999999" customHeight="1">
      <c r="A286" s="21">
        <v>1010904</v>
      </c>
      <c r="B286" s="20" t="s">
        <v>533</v>
      </c>
      <c r="C286" s="19">
        <v>0</v>
      </c>
    </row>
    <row r="287" spans="1:3" ht="16.899999999999999" customHeight="1">
      <c r="A287" s="21">
        <v>1010905</v>
      </c>
      <c r="B287" s="20" t="s">
        <v>532</v>
      </c>
      <c r="C287" s="19">
        <v>16</v>
      </c>
    </row>
    <row r="288" spans="1:3" ht="16.899999999999999" customHeight="1">
      <c r="A288" s="21">
        <v>1010906</v>
      </c>
      <c r="B288" s="20" t="s">
        <v>531</v>
      </c>
      <c r="C288" s="19">
        <v>255</v>
      </c>
    </row>
    <row r="289" spans="1:3" ht="16.899999999999999" customHeight="1">
      <c r="A289" s="21">
        <v>1010918</v>
      </c>
      <c r="B289" s="20" t="s">
        <v>530</v>
      </c>
      <c r="C289" s="19">
        <v>0</v>
      </c>
    </row>
    <row r="290" spans="1:3" ht="16.899999999999999" customHeight="1">
      <c r="A290" s="21">
        <v>1010919</v>
      </c>
      <c r="B290" s="20" t="s">
        <v>529</v>
      </c>
      <c r="C290" s="19">
        <v>171</v>
      </c>
    </row>
    <row r="291" spans="1:3" ht="16.899999999999999" customHeight="1">
      <c r="A291" s="21">
        <v>1010920</v>
      </c>
      <c r="B291" s="20" t="s">
        <v>528</v>
      </c>
      <c r="C291" s="19">
        <v>2</v>
      </c>
    </row>
    <row r="292" spans="1:3" ht="16.899999999999999" customHeight="1">
      <c r="A292" s="21">
        <v>1010921</v>
      </c>
      <c r="B292" s="20" t="s">
        <v>527</v>
      </c>
      <c r="C292" s="19">
        <v>0</v>
      </c>
    </row>
    <row r="293" spans="1:3" ht="16.899999999999999" customHeight="1">
      <c r="A293" s="21">
        <v>1010922</v>
      </c>
      <c r="B293" s="20" t="s">
        <v>526</v>
      </c>
      <c r="C293" s="19">
        <v>0</v>
      </c>
    </row>
    <row r="294" spans="1:3" ht="16.899999999999999" customHeight="1">
      <c r="A294" s="21">
        <v>10110</v>
      </c>
      <c r="B294" s="20" t="s">
        <v>525</v>
      </c>
      <c r="C294" s="25">
        <f>SUM(C295:C302)</f>
        <v>971</v>
      </c>
    </row>
    <row r="295" spans="1:3" ht="16.899999999999999" customHeight="1">
      <c r="A295" s="21">
        <v>1011001</v>
      </c>
      <c r="B295" s="20" t="s">
        <v>524</v>
      </c>
      <c r="C295" s="19">
        <v>94</v>
      </c>
    </row>
    <row r="296" spans="1:3" ht="16.899999999999999" customHeight="1">
      <c r="A296" s="21">
        <v>1011002</v>
      </c>
      <c r="B296" s="20" t="s">
        <v>523</v>
      </c>
      <c r="C296" s="19">
        <v>20</v>
      </c>
    </row>
    <row r="297" spans="1:3" ht="16.899999999999999" customHeight="1">
      <c r="A297" s="21">
        <v>1011003</v>
      </c>
      <c r="B297" s="20" t="s">
        <v>522</v>
      </c>
      <c r="C297" s="19">
        <v>659</v>
      </c>
    </row>
    <row r="298" spans="1:3" ht="16.899999999999999" customHeight="1">
      <c r="A298" s="21">
        <v>1011004</v>
      </c>
      <c r="B298" s="20" t="s">
        <v>521</v>
      </c>
      <c r="C298" s="19">
        <v>0</v>
      </c>
    </row>
    <row r="299" spans="1:3" ht="16.899999999999999" customHeight="1">
      <c r="A299" s="21">
        <v>1011005</v>
      </c>
      <c r="B299" s="20" t="s">
        <v>520</v>
      </c>
      <c r="C299" s="19">
        <v>5</v>
      </c>
    </row>
    <row r="300" spans="1:3" ht="16.899999999999999" customHeight="1">
      <c r="A300" s="21">
        <v>1011006</v>
      </c>
      <c r="B300" s="20" t="s">
        <v>519</v>
      </c>
      <c r="C300" s="19">
        <v>63</v>
      </c>
    </row>
    <row r="301" spans="1:3" ht="16.899999999999999" customHeight="1">
      <c r="A301" s="21">
        <v>1011019</v>
      </c>
      <c r="B301" s="20" t="s">
        <v>518</v>
      </c>
      <c r="C301" s="19">
        <v>87</v>
      </c>
    </row>
    <row r="302" spans="1:3" ht="16.899999999999999" customHeight="1">
      <c r="A302" s="21">
        <v>1011020</v>
      </c>
      <c r="B302" s="20" t="s">
        <v>517</v>
      </c>
      <c r="C302" s="19">
        <v>43</v>
      </c>
    </row>
    <row r="303" spans="1:3" ht="16.899999999999999" customHeight="1">
      <c r="A303" s="21">
        <v>10111</v>
      </c>
      <c r="B303" s="20" t="s">
        <v>516</v>
      </c>
      <c r="C303" s="25">
        <f>SUM(C304,C307:C308)</f>
        <v>304</v>
      </c>
    </row>
    <row r="304" spans="1:3" ht="16.899999999999999" customHeight="1">
      <c r="A304" s="21">
        <v>1011101</v>
      </c>
      <c r="B304" s="20" t="s">
        <v>515</v>
      </c>
      <c r="C304" s="25">
        <f>SUM(C305:C306)</f>
        <v>0</v>
      </c>
    </row>
    <row r="305" spans="1:3" ht="16.899999999999999" customHeight="1">
      <c r="A305" s="21">
        <v>101110101</v>
      </c>
      <c r="B305" s="26" t="s">
        <v>514</v>
      </c>
      <c r="C305" s="19">
        <v>0</v>
      </c>
    </row>
    <row r="306" spans="1:3" ht="16.899999999999999" customHeight="1">
      <c r="A306" s="21">
        <v>101110109</v>
      </c>
      <c r="B306" s="26" t="s">
        <v>513</v>
      </c>
      <c r="C306" s="19">
        <v>0</v>
      </c>
    </row>
    <row r="307" spans="1:3" ht="16.899999999999999" customHeight="1">
      <c r="A307" s="21">
        <v>1011119</v>
      </c>
      <c r="B307" s="20" t="s">
        <v>512</v>
      </c>
      <c r="C307" s="19">
        <v>297</v>
      </c>
    </row>
    <row r="308" spans="1:3" ht="16.899999999999999" customHeight="1">
      <c r="A308" s="21">
        <v>1011120</v>
      </c>
      <c r="B308" s="20" t="s">
        <v>511</v>
      </c>
      <c r="C308" s="19">
        <v>7</v>
      </c>
    </row>
    <row r="309" spans="1:3" ht="16.899999999999999" customHeight="1">
      <c r="A309" s="21">
        <v>10112</v>
      </c>
      <c r="B309" s="20" t="s">
        <v>510</v>
      </c>
      <c r="C309" s="25">
        <f>SUM(C310:C317)</f>
        <v>404</v>
      </c>
    </row>
    <row r="310" spans="1:3" ht="16.899999999999999" customHeight="1">
      <c r="A310" s="21">
        <v>1011201</v>
      </c>
      <c r="B310" s="20" t="s">
        <v>509</v>
      </c>
      <c r="C310" s="19">
        <v>37</v>
      </c>
    </row>
    <row r="311" spans="1:3" ht="16.899999999999999" customHeight="1">
      <c r="A311" s="21">
        <v>1011202</v>
      </c>
      <c r="B311" s="20" t="s">
        <v>508</v>
      </c>
      <c r="C311" s="19">
        <v>7</v>
      </c>
    </row>
    <row r="312" spans="1:3" ht="16.899999999999999" customHeight="1">
      <c r="A312" s="21">
        <v>1011203</v>
      </c>
      <c r="B312" s="20" t="s">
        <v>507</v>
      </c>
      <c r="C312" s="19">
        <v>234</v>
      </c>
    </row>
    <row r="313" spans="1:3" ht="16.899999999999999" customHeight="1">
      <c r="A313" s="21">
        <v>1011204</v>
      </c>
      <c r="B313" s="20" t="s">
        <v>506</v>
      </c>
      <c r="C313" s="19">
        <v>0</v>
      </c>
    </row>
    <row r="314" spans="1:3" ht="16.899999999999999" customHeight="1">
      <c r="A314" s="21">
        <v>1011205</v>
      </c>
      <c r="B314" s="20" t="s">
        <v>505</v>
      </c>
      <c r="C314" s="19">
        <v>121</v>
      </c>
    </row>
    <row r="315" spans="1:3" ht="16.899999999999999" customHeight="1">
      <c r="A315" s="21">
        <v>1011206</v>
      </c>
      <c r="B315" s="20" t="s">
        <v>504</v>
      </c>
      <c r="C315" s="19">
        <v>0</v>
      </c>
    </row>
    <row r="316" spans="1:3" ht="16.899999999999999" customHeight="1">
      <c r="A316" s="21">
        <v>1011219</v>
      </c>
      <c r="B316" s="20" t="s">
        <v>503</v>
      </c>
      <c r="C316" s="19">
        <v>2</v>
      </c>
    </row>
    <row r="317" spans="1:3" ht="16.899999999999999" customHeight="1">
      <c r="A317" s="21">
        <v>1011220</v>
      </c>
      <c r="B317" s="20" t="s">
        <v>502</v>
      </c>
      <c r="C317" s="19">
        <v>3</v>
      </c>
    </row>
    <row r="318" spans="1:3" ht="16.899999999999999" customHeight="1">
      <c r="A318" s="21">
        <v>10113</v>
      </c>
      <c r="B318" s="20" t="s">
        <v>501</v>
      </c>
      <c r="C318" s="25">
        <f>SUM(C319:C326)</f>
        <v>2909</v>
      </c>
    </row>
    <row r="319" spans="1:3" ht="16.899999999999999" customHeight="1">
      <c r="A319" s="21">
        <v>1011301</v>
      </c>
      <c r="B319" s="20" t="s">
        <v>500</v>
      </c>
      <c r="C319" s="19">
        <v>0</v>
      </c>
    </row>
    <row r="320" spans="1:3" ht="16.899999999999999" customHeight="1">
      <c r="A320" s="21">
        <v>1011302</v>
      </c>
      <c r="B320" s="20" t="s">
        <v>499</v>
      </c>
      <c r="C320" s="19">
        <v>0</v>
      </c>
    </row>
    <row r="321" spans="1:3" ht="16.899999999999999" customHeight="1">
      <c r="A321" s="21">
        <v>1011303</v>
      </c>
      <c r="B321" s="20" t="s">
        <v>498</v>
      </c>
      <c r="C321" s="19">
        <v>1031</v>
      </c>
    </row>
    <row r="322" spans="1:3" ht="16.899999999999999" customHeight="1">
      <c r="A322" s="21">
        <v>1011304</v>
      </c>
      <c r="B322" s="20" t="s">
        <v>497</v>
      </c>
      <c r="C322" s="19">
        <v>0</v>
      </c>
    </row>
    <row r="323" spans="1:3" ht="16.899999999999999" customHeight="1">
      <c r="A323" s="21">
        <v>1011305</v>
      </c>
      <c r="B323" s="20" t="s">
        <v>496</v>
      </c>
      <c r="C323" s="19">
        <v>0</v>
      </c>
    </row>
    <row r="324" spans="1:3" ht="16.899999999999999" customHeight="1">
      <c r="A324" s="21">
        <v>1011306</v>
      </c>
      <c r="B324" s="20" t="s">
        <v>495</v>
      </c>
      <c r="C324" s="19">
        <v>261</v>
      </c>
    </row>
    <row r="325" spans="1:3" ht="16.899999999999999" customHeight="1">
      <c r="A325" s="21">
        <v>1011319</v>
      </c>
      <c r="B325" s="20" t="s">
        <v>494</v>
      </c>
      <c r="C325" s="19">
        <v>1612</v>
      </c>
    </row>
    <row r="326" spans="1:3" ht="16.899999999999999" customHeight="1">
      <c r="A326" s="21">
        <v>1011320</v>
      </c>
      <c r="B326" s="20" t="s">
        <v>493</v>
      </c>
      <c r="C326" s="19">
        <v>5</v>
      </c>
    </row>
    <row r="327" spans="1:3" ht="16.899999999999999" customHeight="1">
      <c r="A327" s="21">
        <v>10114</v>
      </c>
      <c r="B327" s="20" t="s">
        <v>492</v>
      </c>
      <c r="C327" s="25">
        <f>SUM(C328:C329)</f>
        <v>528</v>
      </c>
    </row>
    <row r="328" spans="1:3" ht="16.899999999999999" customHeight="1">
      <c r="A328" s="21">
        <v>1011401</v>
      </c>
      <c r="B328" s="20" t="s">
        <v>491</v>
      </c>
      <c r="C328" s="19">
        <v>528</v>
      </c>
    </row>
    <row r="329" spans="1:3" ht="16.899999999999999" customHeight="1">
      <c r="A329" s="21">
        <v>1011420</v>
      </c>
      <c r="B329" s="20" t="s">
        <v>490</v>
      </c>
      <c r="C329" s="19">
        <v>0</v>
      </c>
    </row>
    <row r="330" spans="1:3" ht="16.899999999999999" customHeight="1">
      <c r="A330" s="21">
        <v>10115</v>
      </c>
      <c r="B330" s="20" t="s">
        <v>489</v>
      </c>
      <c r="C330" s="25">
        <f>SUM(C331:C332)</f>
        <v>0</v>
      </c>
    </row>
    <row r="331" spans="1:3" ht="16.899999999999999" customHeight="1">
      <c r="A331" s="21">
        <v>1011501</v>
      </c>
      <c r="B331" s="20" t="s">
        <v>488</v>
      </c>
      <c r="C331" s="19">
        <v>0</v>
      </c>
    </row>
    <row r="332" spans="1:3" ht="17.25" customHeight="1">
      <c r="A332" s="21">
        <v>1011520</v>
      </c>
      <c r="B332" s="20" t="s">
        <v>487</v>
      </c>
      <c r="C332" s="19">
        <v>0</v>
      </c>
    </row>
    <row r="333" spans="1:3" ht="16.899999999999999" customHeight="1">
      <c r="A333" s="21">
        <v>10116</v>
      </c>
      <c r="B333" s="20" t="s">
        <v>486</v>
      </c>
      <c r="C333" s="25">
        <f>SUM(C334:C335)</f>
        <v>0</v>
      </c>
    </row>
    <row r="334" spans="1:3" ht="16.899999999999999" customHeight="1">
      <c r="A334" s="21">
        <v>1011601</v>
      </c>
      <c r="B334" s="20" t="s">
        <v>485</v>
      </c>
      <c r="C334" s="19">
        <v>0</v>
      </c>
    </row>
    <row r="335" spans="1:3" ht="17.25" customHeight="1">
      <c r="A335" s="21">
        <v>1011620</v>
      </c>
      <c r="B335" s="20" t="s">
        <v>484</v>
      </c>
      <c r="C335" s="19">
        <v>0</v>
      </c>
    </row>
    <row r="336" spans="1:3" ht="17.25" customHeight="1">
      <c r="A336" s="21">
        <v>10117</v>
      </c>
      <c r="B336" s="20" t="s">
        <v>483</v>
      </c>
      <c r="C336" s="25">
        <f>SUM(C337,C341,C345:C346)</f>
        <v>0</v>
      </c>
    </row>
    <row r="337" spans="1:3" ht="16.899999999999999" customHeight="1">
      <c r="A337" s="21">
        <v>1011701</v>
      </c>
      <c r="B337" s="20" t="s">
        <v>482</v>
      </c>
      <c r="C337" s="25">
        <f>SUM(C338:C340)</f>
        <v>0</v>
      </c>
    </row>
    <row r="338" spans="1:3" ht="16.899999999999999" customHeight="1">
      <c r="A338" s="21">
        <v>101170101</v>
      </c>
      <c r="B338" s="26" t="s">
        <v>481</v>
      </c>
      <c r="C338" s="19">
        <v>0</v>
      </c>
    </row>
    <row r="339" spans="1:3" ht="16.899999999999999" customHeight="1">
      <c r="A339" s="21">
        <v>101170102</v>
      </c>
      <c r="B339" s="26" t="s">
        <v>480</v>
      </c>
      <c r="C339" s="19">
        <v>0</v>
      </c>
    </row>
    <row r="340" spans="1:3" ht="16.899999999999999" customHeight="1">
      <c r="A340" s="21">
        <v>101170103</v>
      </c>
      <c r="B340" s="26" t="s">
        <v>479</v>
      </c>
      <c r="C340" s="19">
        <v>0</v>
      </c>
    </row>
    <row r="341" spans="1:3" ht="16.899999999999999" customHeight="1">
      <c r="A341" s="21">
        <v>1011703</v>
      </c>
      <c r="B341" s="20" t="s">
        <v>478</v>
      </c>
      <c r="C341" s="25">
        <f>SUM(C342:C344)</f>
        <v>0</v>
      </c>
    </row>
    <row r="342" spans="1:3" ht="16.899999999999999" customHeight="1">
      <c r="A342" s="21">
        <v>101170301</v>
      </c>
      <c r="B342" s="26" t="s">
        <v>477</v>
      </c>
      <c r="C342" s="19">
        <v>0</v>
      </c>
    </row>
    <row r="343" spans="1:3" ht="16.899999999999999" customHeight="1">
      <c r="A343" s="21">
        <v>101170302</v>
      </c>
      <c r="B343" s="26" t="s">
        <v>476</v>
      </c>
      <c r="C343" s="19">
        <v>0</v>
      </c>
    </row>
    <row r="344" spans="1:3" ht="16.899999999999999" customHeight="1">
      <c r="A344" s="21">
        <v>101170303</v>
      </c>
      <c r="B344" s="26" t="s">
        <v>475</v>
      </c>
      <c r="C344" s="19">
        <v>0</v>
      </c>
    </row>
    <row r="345" spans="1:3" ht="16.899999999999999" customHeight="1">
      <c r="A345" s="21">
        <v>1011720</v>
      </c>
      <c r="B345" s="20" t="s">
        <v>474</v>
      </c>
      <c r="C345" s="19">
        <v>0</v>
      </c>
    </row>
    <row r="346" spans="1:3" ht="16.899999999999999" customHeight="1">
      <c r="A346" s="21">
        <v>1011721</v>
      </c>
      <c r="B346" s="20" t="s">
        <v>473</v>
      </c>
      <c r="C346" s="19">
        <v>0</v>
      </c>
    </row>
    <row r="347" spans="1:3" ht="16.899999999999999" customHeight="1">
      <c r="A347" s="21">
        <v>10118</v>
      </c>
      <c r="B347" s="20" t="s">
        <v>472</v>
      </c>
      <c r="C347" s="25">
        <f>SUM(C348:C350)</f>
        <v>2128</v>
      </c>
    </row>
    <row r="348" spans="1:3" ht="16.899999999999999" customHeight="1">
      <c r="A348" s="21">
        <v>1011801</v>
      </c>
      <c r="B348" s="20" t="s">
        <v>471</v>
      </c>
      <c r="C348" s="19">
        <v>2128</v>
      </c>
    </row>
    <row r="349" spans="1:3" ht="16.899999999999999" customHeight="1">
      <c r="A349" s="21">
        <v>1011802</v>
      </c>
      <c r="B349" s="20" t="s">
        <v>470</v>
      </c>
      <c r="C349" s="19">
        <v>0</v>
      </c>
    </row>
    <row r="350" spans="1:3" ht="16.899999999999999" customHeight="1">
      <c r="A350" s="21">
        <v>1011820</v>
      </c>
      <c r="B350" s="20" t="s">
        <v>469</v>
      </c>
      <c r="C350" s="19">
        <v>0</v>
      </c>
    </row>
    <row r="351" spans="1:3" ht="16.899999999999999" customHeight="1">
      <c r="A351" s="21">
        <v>10119</v>
      </c>
      <c r="B351" s="20" t="s">
        <v>468</v>
      </c>
      <c r="C351" s="25">
        <f>SUM(C352:C353)</f>
        <v>3631</v>
      </c>
    </row>
    <row r="352" spans="1:3" ht="16.899999999999999" customHeight="1">
      <c r="A352" s="21">
        <v>1011901</v>
      </c>
      <c r="B352" s="20" t="s">
        <v>467</v>
      </c>
      <c r="C352" s="19">
        <v>3614</v>
      </c>
    </row>
    <row r="353" spans="1:3" ht="16.899999999999999" customHeight="1">
      <c r="A353" s="21">
        <v>1011920</v>
      </c>
      <c r="B353" s="20" t="s">
        <v>466</v>
      </c>
      <c r="C353" s="19">
        <v>17</v>
      </c>
    </row>
    <row r="354" spans="1:3" ht="16.899999999999999" customHeight="1">
      <c r="A354" s="21">
        <v>10120</v>
      </c>
      <c r="B354" s="20" t="s">
        <v>465</v>
      </c>
      <c r="C354" s="25">
        <f>SUM(C355:C356)</f>
        <v>0</v>
      </c>
    </row>
    <row r="355" spans="1:3" ht="16.899999999999999" customHeight="1">
      <c r="A355" s="21">
        <v>1012001</v>
      </c>
      <c r="B355" s="20" t="s">
        <v>464</v>
      </c>
      <c r="C355" s="19">
        <v>0</v>
      </c>
    </row>
    <row r="356" spans="1:3" ht="16.899999999999999" customHeight="1">
      <c r="A356" s="21">
        <v>1012020</v>
      </c>
      <c r="B356" s="20" t="s">
        <v>463</v>
      </c>
      <c r="C356" s="19">
        <v>0</v>
      </c>
    </row>
    <row r="357" spans="1:3" ht="16.899999999999999" customHeight="1">
      <c r="A357" s="21">
        <v>10199</v>
      </c>
      <c r="B357" s="20" t="s">
        <v>462</v>
      </c>
      <c r="C357" s="19">
        <v>0</v>
      </c>
    </row>
    <row r="358" spans="1:3" ht="16.899999999999999" customHeight="1">
      <c r="A358" s="21">
        <v>103</v>
      </c>
      <c r="B358" s="20" t="s">
        <v>461</v>
      </c>
      <c r="C358" s="25">
        <f>SUM(C359,C388,C693,C726,C744,C784,C787,C793)</f>
        <v>53311</v>
      </c>
    </row>
    <row r="359" spans="1:3" ht="16.899999999999999" customHeight="1">
      <c r="A359" s="21">
        <v>10302</v>
      </c>
      <c r="B359" s="20" t="s">
        <v>460</v>
      </c>
      <c r="C359" s="25">
        <f>SUM(C360,C363,C366,C373:C385)</f>
        <v>3147</v>
      </c>
    </row>
    <row r="360" spans="1:3" ht="16.899999999999999" customHeight="1">
      <c r="A360" s="21">
        <v>1030201</v>
      </c>
      <c r="B360" s="20" t="s">
        <v>459</v>
      </c>
      <c r="C360" s="25">
        <f>SUM(C361:C362)</f>
        <v>136</v>
      </c>
    </row>
    <row r="361" spans="1:3" ht="16.899999999999999" customHeight="1">
      <c r="A361" s="21">
        <v>103020101</v>
      </c>
      <c r="B361" s="26" t="s">
        <v>458</v>
      </c>
      <c r="C361" s="19">
        <v>136</v>
      </c>
    </row>
    <row r="362" spans="1:3" ht="16.899999999999999" customHeight="1">
      <c r="A362" s="21">
        <v>103020102</v>
      </c>
      <c r="B362" s="26" t="s">
        <v>457</v>
      </c>
      <c r="C362" s="19">
        <v>0</v>
      </c>
    </row>
    <row r="363" spans="1:3" ht="16.899999999999999" customHeight="1">
      <c r="A363" s="21">
        <v>1030202</v>
      </c>
      <c r="B363" s="20" t="s">
        <v>456</v>
      </c>
      <c r="C363" s="25">
        <f>C364+C365</f>
        <v>30</v>
      </c>
    </row>
    <row r="364" spans="1:3" ht="16.899999999999999" customHeight="1">
      <c r="A364" s="21">
        <v>103020201</v>
      </c>
      <c r="B364" s="26" t="s">
        <v>455</v>
      </c>
      <c r="C364" s="19">
        <v>0</v>
      </c>
    </row>
    <row r="365" spans="1:3" ht="16.899999999999999" customHeight="1">
      <c r="A365" s="21">
        <v>103020299</v>
      </c>
      <c r="B365" s="26" t="s">
        <v>454</v>
      </c>
      <c r="C365" s="19">
        <v>30</v>
      </c>
    </row>
    <row r="366" spans="1:3" ht="16.899999999999999" customHeight="1">
      <c r="A366" s="21">
        <v>1030203</v>
      </c>
      <c r="B366" s="20" t="s">
        <v>453</v>
      </c>
      <c r="C366" s="25">
        <f>SUM(C367:C372)</f>
        <v>967</v>
      </c>
    </row>
    <row r="367" spans="1:3" ht="16.899999999999999" customHeight="1">
      <c r="A367" s="21">
        <v>103020301</v>
      </c>
      <c r="B367" s="26" t="s">
        <v>452</v>
      </c>
      <c r="C367" s="19">
        <v>967</v>
      </c>
    </row>
    <row r="368" spans="1:3" ht="16.899999999999999" customHeight="1">
      <c r="A368" s="21">
        <v>103020302</v>
      </c>
      <c r="B368" s="26" t="s">
        <v>451</v>
      </c>
      <c r="C368" s="19">
        <v>0</v>
      </c>
    </row>
    <row r="369" spans="1:3" ht="16.899999999999999" customHeight="1">
      <c r="A369" s="21">
        <v>103020303</v>
      </c>
      <c r="B369" s="26" t="s">
        <v>450</v>
      </c>
      <c r="C369" s="19">
        <v>0</v>
      </c>
    </row>
    <row r="370" spans="1:3" ht="16.899999999999999" customHeight="1">
      <c r="A370" s="21">
        <v>103020304</v>
      </c>
      <c r="B370" s="26" t="s">
        <v>449</v>
      </c>
      <c r="C370" s="19">
        <v>0</v>
      </c>
    </row>
    <row r="371" spans="1:3" ht="16.899999999999999" customHeight="1">
      <c r="A371" s="21">
        <v>103020305</v>
      </c>
      <c r="B371" s="26" t="s">
        <v>448</v>
      </c>
      <c r="C371" s="19">
        <v>0</v>
      </c>
    </row>
    <row r="372" spans="1:3" ht="16.899999999999999" customHeight="1">
      <c r="A372" s="21">
        <v>103020399</v>
      </c>
      <c r="B372" s="26" t="s">
        <v>447</v>
      </c>
      <c r="C372" s="19">
        <v>0</v>
      </c>
    </row>
    <row r="373" spans="1:3" ht="16.899999999999999" customHeight="1">
      <c r="A373" s="21">
        <v>1030205</v>
      </c>
      <c r="B373" s="20" t="s">
        <v>446</v>
      </c>
      <c r="C373" s="19">
        <v>0</v>
      </c>
    </row>
    <row r="374" spans="1:3" ht="16.899999999999999" customHeight="1">
      <c r="A374" s="21">
        <v>1030210</v>
      </c>
      <c r="B374" s="20" t="s">
        <v>445</v>
      </c>
      <c r="C374" s="19">
        <v>0</v>
      </c>
    </row>
    <row r="375" spans="1:3" ht="16.899999999999999" customHeight="1">
      <c r="A375" s="21">
        <v>1030211</v>
      </c>
      <c r="B375" s="20" t="s">
        <v>444</v>
      </c>
      <c r="C375" s="19">
        <v>0</v>
      </c>
    </row>
    <row r="376" spans="1:3" ht="16.899999999999999" customHeight="1">
      <c r="A376" s="21">
        <v>1030212</v>
      </c>
      <c r="B376" s="20" t="s">
        <v>443</v>
      </c>
      <c r="C376" s="19">
        <v>0</v>
      </c>
    </row>
    <row r="377" spans="1:3" ht="16.899999999999999" customHeight="1">
      <c r="A377" s="21">
        <v>1030216</v>
      </c>
      <c r="B377" s="20" t="s">
        <v>442</v>
      </c>
      <c r="C377" s="19">
        <v>643</v>
      </c>
    </row>
    <row r="378" spans="1:3" ht="16.899999999999999" customHeight="1">
      <c r="A378" s="21">
        <v>1030217</v>
      </c>
      <c r="B378" s="20" t="s">
        <v>441</v>
      </c>
      <c r="C378" s="19">
        <v>0</v>
      </c>
    </row>
    <row r="379" spans="1:3" ht="16.899999999999999" customHeight="1">
      <c r="A379" s="21">
        <v>1030218</v>
      </c>
      <c r="B379" s="20" t="s">
        <v>440</v>
      </c>
      <c r="C379" s="19">
        <v>216</v>
      </c>
    </row>
    <row r="380" spans="1:3" ht="16.899999999999999" customHeight="1">
      <c r="A380" s="21">
        <v>1030219</v>
      </c>
      <c r="B380" s="20" t="s">
        <v>439</v>
      </c>
      <c r="C380" s="19">
        <v>0</v>
      </c>
    </row>
    <row r="381" spans="1:3" ht="16.899999999999999" customHeight="1">
      <c r="A381" s="21">
        <v>1030220</v>
      </c>
      <c r="B381" s="20" t="s">
        <v>438</v>
      </c>
      <c r="C381" s="19">
        <v>0</v>
      </c>
    </row>
    <row r="382" spans="1:3" ht="16.899999999999999" customHeight="1">
      <c r="A382" s="21">
        <v>1030221</v>
      </c>
      <c r="B382" s="20" t="s">
        <v>437</v>
      </c>
      <c r="C382" s="19">
        <v>0</v>
      </c>
    </row>
    <row r="383" spans="1:3" ht="16.899999999999999" customHeight="1">
      <c r="A383" s="21">
        <v>1030222</v>
      </c>
      <c r="B383" s="20" t="s">
        <v>436</v>
      </c>
      <c r="C383" s="19">
        <v>481</v>
      </c>
    </row>
    <row r="384" spans="1:3" ht="16.899999999999999" customHeight="1">
      <c r="A384" s="21">
        <v>1030223</v>
      </c>
      <c r="B384" s="20" t="s">
        <v>435</v>
      </c>
      <c r="C384" s="19">
        <v>544</v>
      </c>
    </row>
    <row r="385" spans="1:3" ht="16.899999999999999" customHeight="1">
      <c r="A385" s="21">
        <v>1030299</v>
      </c>
      <c r="B385" s="20" t="s">
        <v>434</v>
      </c>
      <c r="C385" s="25">
        <f>C386+C387</f>
        <v>130</v>
      </c>
    </row>
    <row r="386" spans="1:3" ht="16.899999999999999" customHeight="1">
      <c r="A386" s="21">
        <v>103029901</v>
      </c>
      <c r="B386" s="26" t="s">
        <v>433</v>
      </c>
      <c r="C386" s="19">
        <v>130</v>
      </c>
    </row>
    <row r="387" spans="1:3" ht="16.899999999999999" customHeight="1">
      <c r="A387" s="21">
        <v>103029999</v>
      </c>
      <c r="B387" s="26" t="s">
        <v>432</v>
      </c>
      <c r="C387" s="19">
        <v>0</v>
      </c>
    </row>
    <row r="388" spans="1:3" ht="16.899999999999999" customHeight="1">
      <c r="A388" s="21">
        <v>10304</v>
      </c>
      <c r="B388" s="20" t="s">
        <v>431</v>
      </c>
      <c r="C388" s="25">
        <f>C389+C409+C413+C417+C423+C426+C429+C433+C435+C438+C441+C444+C448+C451+C453+C471+C474+C476+C478+C480+C482+C485+C488+C496+C498+C504+C506+C511+C514+C517+C524+C533+C538+C546+C549+C552+C557+C560+C571+C577+C610+C615+C622+C634+C645+C652+C656+C661+C665+C669+C671+C674+C676+C678+C683+C686+C688+C691</f>
        <v>4963</v>
      </c>
    </row>
    <row r="389" spans="1:3" ht="16.899999999999999" customHeight="1">
      <c r="A389" s="21">
        <v>1030401</v>
      </c>
      <c r="B389" s="20" t="s">
        <v>430</v>
      </c>
      <c r="C389" s="25">
        <f>SUM(C390:C408)</f>
        <v>84</v>
      </c>
    </row>
    <row r="390" spans="1:3" ht="16.899999999999999" customHeight="1">
      <c r="A390" s="21">
        <v>103040101</v>
      </c>
      <c r="B390" s="26" t="s">
        <v>429</v>
      </c>
      <c r="C390" s="19">
        <v>0</v>
      </c>
    </row>
    <row r="391" spans="1:3" ht="16.899999999999999" customHeight="1">
      <c r="A391" s="21">
        <v>103040102</v>
      </c>
      <c r="B391" s="26" t="s">
        <v>428</v>
      </c>
      <c r="C391" s="19">
        <v>0</v>
      </c>
    </row>
    <row r="392" spans="1:3" ht="16.899999999999999" customHeight="1">
      <c r="A392" s="21">
        <v>103040103</v>
      </c>
      <c r="B392" s="26" t="s">
        <v>427</v>
      </c>
      <c r="C392" s="19">
        <v>0</v>
      </c>
    </row>
    <row r="393" spans="1:3" ht="16.899999999999999" customHeight="1">
      <c r="A393" s="21">
        <v>103040104</v>
      </c>
      <c r="B393" s="26" t="s">
        <v>426</v>
      </c>
      <c r="C393" s="19">
        <v>0</v>
      </c>
    </row>
    <row r="394" spans="1:3" ht="16.899999999999999" customHeight="1">
      <c r="A394" s="21">
        <v>103040106</v>
      </c>
      <c r="B394" s="26" t="s">
        <v>425</v>
      </c>
      <c r="C394" s="19">
        <v>0</v>
      </c>
    </row>
    <row r="395" spans="1:3" ht="16.899999999999999" customHeight="1">
      <c r="A395" s="21">
        <v>103040109</v>
      </c>
      <c r="B395" s="26" t="s">
        <v>424</v>
      </c>
      <c r="C395" s="19">
        <v>12</v>
      </c>
    </row>
    <row r="396" spans="1:3" ht="16.899999999999999" customHeight="1">
      <c r="A396" s="21">
        <v>103040110</v>
      </c>
      <c r="B396" s="26" t="s">
        <v>423</v>
      </c>
      <c r="C396" s="19">
        <v>0</v>
      </c>
    </row>
    <row r="397" spans="1:3" ht="16.899999999999999" customHeight="1">
      <c r="A397" s="21">
        <v>103040111</v>
      </c>
      <c r="B397" s="26" t="s">
        <v>422</v>
      </c>
      <c r="C397" s="19">
        <v>29</v>
      </c>
    </row>
    <row r="398" spans="1:3" ht="16.899999999999999" customHeight="1">
      <c r="A398" s="21">
        <v>103040112</v>
      </c>
      <c r="B398" s="26" t="s">
        <v>421</v>
      </c>
      <c r="C398" s="19">
        <v>6</v>
      </c>
    </row>
    <row r="399" spans="1:3" ht="16.899999999999999" customHeight="1">
      <c r="A399" s="21">
        <v>103040113</v>
      </c>
      <c r="B399" s="26" t="s">
        <v>420</v>
      </c>
      <c r="C399" s="19">
        <v>3</v>
      </c>
    </row>
    <row r="400" spans="1:3" ht="16.899999999999999" customHeight="1">
      <c r="A400" s="21">
        <v>103040114</v>
      </c>
      <c r="B400" s="26" t="s">
        <v>419</v>
      </c>
      <c r="C400" s="19">
        <v>0</v>
      </c>
    </row>
    <row r="401" spans="1:3" ht="16.899999999999999" customHeight="1">
      <c r="A401" s="21">
        <v>103040115</v>
      </c>
      <c r="B401" s="26" t="s">
        <v>418</v>
      </c>
      <c r="C401" s="19">
        <v>0</v>
      </c>
    </row>
    <row r="402" spans="1:3" ht="16.899999999999999" customHeight="1">
      <c r="A402" s="21">
        <v>103040116</v>
      </c>
      <c r="B402" s="26" t="s">
        <v>417</v>
      </c>
      <c r="C402" s="19">
        <v>10</v>
      </c>
    </row>
    <row r="403" spans="1:3" ht="16.899999999999999" customHeight="1">
      <c r="A403" s="21">
        <v>103040117</v>
      </c>
      <c r="B403" s="26" t="s">
        <v>416</v>
      </c>
      <c r="C403" s="19">
        <v>13</v>
      </c>
    </row>
    <row r="404" spans="1:3" ht="16.899999999999999" customHeight="1">
      <c r="A404" s="21">
        <v>103040120</v>
      </c>
      <c r="B404" s="26" t="s">
        <v>415</v>
      </c>
      <c r="C404" s="19">
        <v>0</v>
      </c>
    </row>
    <row r="405" spans="1:3" ht="16.899999999999999" customHeight="1">
      <c r="A405" s="21">
        <v>103040121</v>
      </c>
      <c r="B405" s="26" t="s">
        <v>414</v>
      </c>
      <c r="C405" s="19">
        <v>0</v>
      </c>
    </row>
    <row r="406" spans="1:3" ht="16.899999999999999" customHeight="1">
      <c r="A406" s="21">
        <v>103040122</v>
      </c>
      <c r="B406" s="26" t="s">
        <v>413</v>
      </c>
      <c r="C406" s="19">
        <v>0</v>
      </c>
    </row>
    <row r="407" spans="1:3" ht="16.899999999999999" customHeight="1">
      <c r="A407" s="21">
        <v>103040123</v>
      </c>
      <c r="B407" s="26" t="s">
        <v>412</v>
      </c>
      <c r="C407" s="19">
        <v>0</v>
      </c>
    </row>
    <row r="408" spans="1:3" ht="16.899999999999999" customHeight="1">
      <c r="A408" s="21">
        <v>103040150</v>
      </c>
      <c r="B408" s="26" t="s">
        <v>411</v>
      </c>
      <c r="C408" s="19">
        <v>11</v>
      </c>
    </row>
    <row r="409" spans="1:3" ht="17.25" customHeight="1">
      <c r="A409" s="21">
        <v>1030402</v>
      </c>
      <c r="B409" s="20" t="s">
        <v>410</v>
      </c>
      <c r="C409" s="25">
        <f>SUM(C410:C412)</f>
        <v>289</v>
      </c>
    </row>
    <row r="410" spans="1:3" ht="16.899999999999999" customHeight="1">
      <c r="A410" s="21">
        <v>103040201</v>
      </c>
      <c r="B410" s="26" t="s">
        <v>409</v>
      </c>
      <c r="C410" s="19">
        <v>289</v>
      </c>
    </row>
    <row r="411" spans="1:3" ht="16.899999999999999" customHeight="1">
      <c r="A411" s="21">
        <v>103040202</v>
      </c>
      <c r="B411" s="26" t="s">
        <v>408</v>
      </c>
      <c r="C411" s="19">
        <v>0</v>
      </c>
    </row>
    <row r="412" spans="1:3" ht="16.899999999999999" customHeight="1">
      <c r="A412" s="21">
        <v>103040250</v>
      </c>
      <c r="B412" s="26" t="s">
        <v>407</v>
      </c>
      <c r="C412" s="19">
        <v>0</v>
      </c>
    </row>
    <row r="413" spans="1:3" ht="16.899999999999999" customHeight="1">
      <c r="A413" s="21">
        <v>1030403</v>
      </c>
      <c r="B413" s="20" t="s">
        <v>406</v>
      </c>
      <c r="C413" s="25">
        <f>SUM(C414:C416)</f>
        <v>0</v>
      </c>
    </row>
    <row r="414" spans="1:3" ht="16.899999999999999" customHeight="1">
      <c r="A414" s="21">
        <v>103040303</v>
      </c>
      <c r="B414" s="26" t="s">
        <v>405</v>
      </c>
      <c r="C414" s="19">
        <v>0</v>
      </c>
    </row>
    <row r="415" spans="1:3" ht="16.899999999999999" customHeight="1">
      <c r="A415" s="21">
        <v>103040305</v>
      </c>
      <c r="B415" s="26" t="s">
        <v>404</v>
      </c>
      <c r="C415" s="19">
        <v>0</v>
      </c>
    </row>
    <row r="416" spans="1:3" ht="16.899999999999999" customHeight="1">
      <c r="A416" s="21">
        <v>103040350</v>
      </c>
      <c r="B416" s="26" t="s">
        <v>403</v>
      </c>
      <c r="C416" s="19">
        <v>0</v>
      </c>
    </row>
    <row r="417" spans="1:3" ht="16.899999999999999" customHeight="1">
      <c r="A417" s="21">
        <v>1030404</v>
      </c>
      <c r="B417" s="20" t="s">
        <v>402</v>
      </c>
      <c r="C417" s="25">
        <f>SUM(C418:C422)</f>
        <v>0</v>
      </c>
    </row>
    <row r="418" spans="1:3" ht="16.899999999999999" customHeight="1">
      <c r="A418" s="21">
        <v>103040401</v>
      </c>
      <c r="B418" s="26" t="s">
        <v>401</v>
      </c>
      <c r="C418" s="19">
        <v>0</v>
      </c>
    </row>
    <row r="419" spans="1:3" ht="16.899999999999999" customHeight="1">
      <c r="A419" s="21">
        <v>103040402</v>
      </c>
      <c r="B419" s="26" t="s">
        <v>400</v>
      </c>
      <c r="C419" s="19">
        <v>0</v>
      </c>
    </row>
    <row r="420" spans="1:3" ht="16.899999999999999" customHeight="1">
      <c r="A420" s="21">
        <v>103040403</v>
      </c>
      <c r="B420" s="26" t="s">
        <v>399</v>
      </c>
      <c r="C420" s="19">
        <v>0</v>
      </c>
    </row>
    <row r="421" spans="1:3" ht="16.899999999999999" customHeight="1">
      <c r="A421" s="21">
        <v>103040404</v>
      </c>
      <c r="B421" s="26" t="s">
        <v>398</v>
      </c>
      <c r="C421" s="19">
        <v>0</v>
      </c>
    </row>
    <row r="422" spans="1:3" ht="16.899999999999999" customHeight="1">
      <c r="A422" s="21">
        <v>103040450</v>
      </c>
      <c r="B422" s="26" t="s">
        <v>397</v>
      </c>
      <c r="C422" s="19">
        <v>0</v>
      </c>
    </row>
    <row r="423" spans="1:3" ht="16.899999999999999" customHeight="1">
      <c r="A423" s="21">
        <v>1030405</v>
      </c>
      <c r="B423" s="20" t="s">
        <v>396</v>
      </c>
      <c r="C423" s="25">
        <f>SUM(C424:C425)</f>
        <v>22</v>
      </c>
    </row>
    <row r="424" spans="1:3" ht="16.899999999999999" customHeight="1">
      <c r="A424" s="21">
        <v>103040506</v>
      </c>
      <c r="B424" s="26" t="s">
        <v>395</v>
      </c>
      <c r="C424" s="19">
        <v>0</v>
      </c>
    </row>
    <row r="425" spans="1:3" ht="16.899999999999999" customHeight="1">
      <c r="A425" s="21">
        <v>103040550</v>
      </c>
      <c r="B425" s="26" t="s">
        <v>394</v>
      </c>
      <c r="C425" s="19">
        <v>22</v>
      </c>
    </row>
    <row r="426" spans="1:3" ht="16.899999999999999" customHeight="1">
      <c r="A426" s="21">
        <v>1030406</v>
      </c>
      <c r="B426" s="20" t="s">
        <v>393</v>
      </c>
      <c r="C426" s="25">
        <f>SUM(C427:C428)</f>
        <v>0</v>
      </c>
    </row>
    <row r="427" spans="1:3" ht="16.899999999999999" customHeight="1">
      <c r="A427" s="21">
        <v>103040601</v>
      </c>
      <c r="B427" s="26" t="s">
        <v>270</v>
      </c>
      <c r="C427" s="19">
        <v>0</v>
      </c>
    </row>
    <row r="428" spans="1:3" ht="16.899999999999999" customHeight="1">
      <c r="A428" s="21">
        <v>103040650</v>
      </c>
      <c r="B428" s="26" t="s">
        <v>392</v>
      </c>
      <c r="C428" s="19">
        <v>0</v>
      </c>
    </row>
    <row r="429" spans="1:3" ht="16.899999999999999" customHeight="1">
      <c r="A429" s="21">
        <v>1030407</v>
      </c>
      <c r="B429" s="20" t="s">
        <v>391</v>
      </c>
      <c r="C429" s="25">
        <f>SUM(C430:C432)</f>
        <v>0</v>
      </c>
    </row>
    <row r="430" spans="1:3" ht="16.899999999999999" customHeight="1">
      <c r="A430" s="21">
        <v>103040701</v>
      </c>
      <c r="B430" s="26" t="s">
        <v>270</v>
      </c>
      <c r="C430" s="19">
        <v>0</v>
      </c>
    </row>
    <row r="431" spans="1:3" ht="16.899999999999999" customHeight="1">
      <c r="A431" s="21">
        <v>103040702</v>
      </c>
      <c r="B431" s="26" t="s">
        <v>150</v>
      </c>
      <c r="C431" s="19">
        <v>0</v>
      </c>
    </row>
    <row r="432" spans="1:3" ht="16.899999999999999" customHeight="1">
      <c r="A432" s="21">
        <v>103040750</v>
      </c>
      <c r="B432" s="26" t="s">
        <v>390</v>
      </c>
      <c r="C432" s="19">
        <v>0</v>
      </c>
    </row>
    <row r="433" spans="1:3" ht="16.899999999999999" customHeight="1">
      <c r="A433" s="21">
        <v>1030408</v>
      </c>
      <c r="B433" s="20" t="s">
        <v>389</v>
      </c>
      <c r="C433" s="25">
        <f>C434</f>
        <v>0</v>
      </c>
    </row>
    <row r="434" spans="1:3" ht="16.899999999999999" customHeight="1">
      <c r="A434" s="21">
        <v>103040850</v>
      </c>
      <c r="B434" s="26" t="s">
        <v>388</v>
      </c>
      <c r="C434" s="19">
        <v>0</v>
      </c>
    </row>
    <row r="435" spans="1:3" ht="16.899999999999999" customHeight="1">
      <c r="A435" s="21">
        <v>1030409</v>
      </c>
      <c r="B435" s="20" t="s">
        <v>387</v>
      </c>
      <c r="C435" s="25">
        <f>SUM(C436:C437)</f>
        <v>0</v>
      </c>
    </row>
    <row r="436" spans="1:3" ht="16.899999999999999" customHeight="1">
      <c r="A436" s="21">
        <v>103040904</v>
      </c>
      <c r="B436" s="26" t="s">
        <v>386</v>
      </c>
      <c r="C436" s="19">
        <v>0</v>
      </c>
    </row>
    <row r="437" spans="1:3" ht="16.899999999999999" customHeight="1">
      <c r="A437" s="21">
        <v>103040950</v>
      </c>
      <c r="B437" s="26" t="s">
        <v>385</v>
      </c>
      <c r="C437" s="19">
        <v>0</v>
      </c>
    </row>
    <row r="438" spans="1:3" ht="16.899999999999999" customHeight="1">
      <c r="A438" s="21">
        <v>1030410</v>
      </c>
      <c r="B438" s="20" t="s">
        <v>384</v>
      </c>
      <c r="C438" s="25">
        <f>SUM(C439:C440)</f>
        <v>0</v>
      </c>
    </row>
    <row r="439" spans="1:3" ht="16.899999999999999" customHeight="1">
      <c r="A439" s="21">
        <v>103041001</v>
      </c>
      <c r="B439" s="26" t="s">
        <v>150</v>
      </c>
      <c r="C439" s="19">
        <v>0</v>
      </c>
    </row>
    <row r="440" spans="1:3" ht="16.899999999999999" customHeight="1">
      <c r="A440" s="21">
        <v>103041050</v>
      </c>
      <c r="B440" s="26" t="s">
        <v>383</v>
      </c>
      <c r="C440" s="19">
        <v>0</v>
      </c>
    </row>
    <row r="441" spans="1:3" ht="16.899999999999999" customHeight="1">
      <c r="A441" s="21">
        <v>1030411</v>
      </c>
      <c r="B441" s="20" t="s">
        <v>382</v>
      </c>
      <c r="C441" s="25">
        <f>SUM(C442:C443)</f>
        <v>1807</v>
      </c>
    </row>
    <row r="442" spans="1:3" ht="16.899999999999999" customHeight="1">
      <c r="A442" s="21">
        <v>103041101</v>
      </c>
      <c r="B442" s="26" t="s">
        <v>381</v>
      </c>
      <c r="C442" s="19">
        <v>1807</v>
      </c>
    </row>
    <row r="443" spans="1:3" ht="16.899999999999999" customHeight="1">
      <c r="A443" s="21">
        <v>103041150</v>
      </c>
      <c r="B443" s="26" t="s">
        <v>380</v>
      </c>
      <c r="C443" s="19">
        <v>0</v>
      </c>
    </row>
    <row r="444" spans="1:3" ht="16.899999999999999" customHeight="1">
      <c r="A444" s="21">
        <v>1030413</v>
      </c>
      <c r="B444" s="20" t="s">
        <v>379</v>
      </c>
      <c r="C444" s="25">
        <f>SUM(C445:C447)</f>
        <v>0</v>
      </c>
    </row>
    <row r="445" spans="1:3" ht="16.899999999999999" customHeight="1">
      <c r="A445" s="21">
        <v>103041301</v>
      </c>
      <c r="B445" s="26" t="s">
        <v>334</v>
      </c>
      <c r="C445" s="19">
        <v>0</v>
      </c>
    </row>
    <row r="446" spans="1:3" ht="16.899999999999999" customHeight="1">
      <c r="A446" s="21">
        <v>103041303</v>
      </c>
      <c r="B446" s="26" t="s">
        <v>378</v>
      </c>
      <c r="C446" s="19">
        <v>0</v>
      </c>
    </row>
    <row r="447" spans="1:3" ht="16.899999999999999" customHeight="1">
      <c r="A447" s="21">
        <v>103041350</v>
      </c>
      <c r="B447" s="26" t="s">
        <v>377</v>
      </c>
      <c r="C447" s="19">
        <v>0</v>
      </c>
    </row>
    <row r="448" spans="1:3" ht="16.899999999999999" customHeight="1">
      <c r="A448" s="21">
        <v>1030414</v>
      </c>
      <c r="B448" s="20" t="s">
        <v>376</v>
      </c>
      <c r="C448" s="25">
        <f>SUM(C449:C450)</f>
        <v>0</v>
      </c>
    </row>
    <row r="449" spans="1:3" ht="16.899999999999999" customHeight="1">
      <c r="A449" s="21">
        <v>103041403</v>
      </c>
      <c r="B449" s="26" t="s">
        <v>375</v>
      </c>
      <c r="C449" s="19">
        <v>0</v>
      </c>
    </row>
    <row r="450" spans="1:3" ht="16.899999999999999" customHeight="1">
      <c r="A450" s="21">
        <v>103041450</v>
      </c>
      <c r="B450" s="26" t="s">
        <v>374</v>
      </c>
      <c r="C450" s="19">
        <v>0</v>
      </c>
    </row>
    <row r="451" spans="1:3" ht="16.899999999999999" customHeight="1">
      <c r="A451" s="21">
        <v>1030415</v>
      </c>
      <c r="B451" s="20" t="s">
        <v>373</v>
      </c>
      <c r="C451" s="25">
        <f>C452</f>
        <v>0</v>
      </c>
    </row>
    <row r="452" spans="1:3" ht="16.899999999999999" customHeight="1">
      <c r="A452" s="21">
        <v>103041550</v>
      </c>
      <c r="B452" s="26" t="s">
        <v>372</v>
      </c>
      <c r="C452" s="19">
        <v>0</v>
      </c>
    </row>
    <row r="453" spans="1:3" ht="16.899999999999999" customHeight="1">
      <c r="A453" s="21">
        <v>1030416</v>
      </c>
      <c r="B453" s="20" t="s">
        <v>371</v>
      </c>
      <c r="C453" s="25">
        <f>SUM(C454:C470)</f>
        <v>66</v>
      </c>
    </row>
    <row r="454" spans="1:3" ht="16.899999999999999" customHeight="1">
      <c r="A454" s="21">
        <v>103041601</v>
      </c>
      <c r="B454" s="26" t="s">
        <v>370</v>
      </c>
      <c r="C454" s="19">
        <v>0</v>
      </c>
    </row>
    <row r="455" spans="1:3" ht="16.899999999999999" customHeight="1">
      <c r="A455" s="21">
        <v>103041602</v>
      </c>
      <c r="B455" s="26" t="s">
        <v>369</v>
      </c>
      <c r="C455" s="19">
        <v>0</v>
      </c>
    </row>
    <row r="456" spans="1:3" ht="16.899999999999999" customHeight="1">
      <c r="A456" s="21">
        <v>103041603</v>
      </c>
      <c r="B456" s="26" t="s">
        <v>368</v>
      </c>
      <c r="C456" s="19">
        <v>0</v>
      </c>
    </row>
    <row r="457" spans="1:3" ht="16.899999999999999" customHeight="1">
      <c r="A457" s="21">
        <v>103041604</v>
      </c>
      <c r="B457" s="26" t="s">
        <v>367</v>
      </c>
      <c r="C457" s="19">
        <v>0</v>
      </c>
    </row>
    <row r="458" spans="1:3" ht="16.899999999999999" customHeight="1">
      <c r="A458" s="21">
        <v>103041605</v>
      </c>
      <c r="B458" s="26" t="s">
        <v>366</v>
      </c>
      <c r="C458" s="19">
        <v>0</v>
      </c>
    </row>
    <row r="459" spans="1:3" ht="16.899999999999999" customHeight="1">
      <c r="A459" s="21">
        <v>103041606</v>
      </c>
      <c r="B459" s="26" t="s">
        <v>365</v>
      </c>
      <c r="C459" s="19">
        <v>0</v>
      </c>
    </row>
    <row r="460" spans="1:3" ht="16.899999999999999" customHeight="1">
      <c r="A460" s="21">
        <v>103041607</v>
      </c>
      <c r="B460" s="26" t="s">
        <v>364</v>
      </c>
      <c r="C460" s="19">
        <v>0</v>
      </c>
    </row>
    <row r="461" spans="1:3" ht="16.899999999999999" customHeight="1">
      <c r="A461" s="21">
        <v>103041608</v>
      </c>
      <c r="B461" s="26" t="s">
        <v>150</v>
      </c>
      <c r="C461" s="19">
        <v>0</v>
      </c>
    </row>
    <row r="462" spans="1:3" ht="16.899999999999999" customHeight="1">
      <c r="A462" s="21">
        <v>103041610</v>
      </c>
      <c r="B462" s="26" t="s">
        <v>363</v>
      </c>
      <c r="C462" s="19">
        <v>65</v>
      </c>
    </row>
    <row r="463" spans="1:3" ht="16.899999999999999" customHeight="1">
      <c r="A463" s="21">
        <v>103041612</v>
      </c>
      <c r="B463" s="26" t="s">
        <v>362</v>
      </c>
      <c r="C463" s="19">
        <v>0</v>
      </c>
    </row>
    <row r="464" spans="1:3" ht="16.899999999999999" customHeight="1">
      <c r="A464" s="21">
        <v>103041613</v>
      </c>
      <c r="B464" s="26" t="s">
        <v>361</v>
      </c>
      <c r="C464" s="19">
        <v>0</v>
      </c>
    </row>
    <row r="465" spans="1:3" ht="16.899999999999999" customHeight="1">
      <c r="A465" s="21">
        <v>103041614</v>
      </c>
      <c r="B465" s="26" t="s">
        <v>360</v>
      </c>
      <c r="C465" s="19">
        <v>0</v>
      </c>
    </row>
    <row r="466" spans="1:3" ht="16.899999999999999" customHeight="1">
      <c r="A466" s="21">
        <v>103041615</v>
      </c>
      <c r="B466" s="26" t="s">
        <v>359</v>
      </c>
      <c r="C466" s="19">
        <v>0</v>
      </c>
    </row>
    <row r="467" spans="1:3" ht="16.899999999999999" customHeight="1">
      <c r="A467" s="21">
        <v>103041616</v>
      </c>
      <c r="B467" s="26" t="s">
        <v>358</v>
      </c>
      <c r="C467" s="19">
        <v>0</v>
      </c>
    </row>
    <row r="468" spans="1:3" ht="16.899999999999999" customHeight="1">
      <c r="A468" s="21">
        <v>103041617</v>
      </c>
      <c r="B468" s="26" t="s">
        <v>357</v>
      </c>
      <c r="C468" s="19">
        <v>0</v>
      </c>
    </row>
    <row r="469" spans="1:3" ht="16.899999999999999" customHeight="1">
      <c r="A469" s="21">
        <v>103041618</v>
      </c>
      <c r="B469" s="26" t="s">
        <v>356</v>
      </c>
      <c r="C469" s="19">
        <v>1</v>
      </c>
    </row>
    <row r="470" spans="1:3" ht="16.899999999999999" customHeight="1">
      <c r="A470" s="21">
        <v>103041650</v>
      </c>
      <c r="B470" s="26" t="s">
        <v>355</v>
      </c>
      <c r="C470" s="19">
        <v>0</v>
      </c>
    </row>
    <row r="471" spans="1:3" ht="16.899999999999999" customHeight="1">
      <c r="A471" s="21">
        <v>1030417</v>
      </c>
      <c r="B471" s="20" t="s">
        <v>354</v>
      </c>
      <c r="C471" s="25">
        <f>SUM(C472:C473)</f>
        <v>0</v>
      </c>
    </row>
    <row r="472" spans="1:3" ht="16.899999999999999" customHeight="1">
      <c r="A472" s="21">
        <v>103041703</v>
      </c>
      <c r="B472" s="26" t="s">
        <v>353</v>
      </c>
      <c r="C472" s="19">
        <v>0</v>
      </c>
    </row>
    <row r="473" spans="1:3" ht="16.899999999999999" customHeight="1">
      <c r="A473" s="21">
        <v>103041750</v>
      </c>
      <c r="B473" s="26" t="s">
        <v>352</v>
      </c>
      <c r="C473" s="19">
        <v>0</v>
      </c>
    </row>
    <row r="474" spans="1:3" ht="16.899999999999999" customHeight="1">
      <c r="A474" s="21">
        <v>1030418</v>
      </c>
      <c r="B474" s="20" t="s">
        <v>351</v>
      </c>
      <c r="C474" s="25">
        <f>C475</f>
        <v>0</v>
      </c>
    </row>
    <row r="475" spans="1:3" ht="16.899999999999999" customHeight="1">
      <c r="A475" s="21">
        <v>103041850</v>
      </c>
      <c r="B475" s="26" t="s">
        <v>350</v>
      </c>
      <c r="C475" s="19">
        <v>0</v>
      </c>
    </row>
    <row r="476" spans="1:3" ht="16.899999999999999" customHeight="1">
      <c r="A476" s="21">
        <v>1030419</v>
      </c>
      <c r="B476" s="20" t="s">
        <v>349</v>
      </c>
      <c r="C476" s="25">
        <f>C477</f>
        <v>0</v>
      </c>
    </row>
    <row r="477" spans="1:3" ht="16.899999999999999" customHeight="1">
      <c r="A477" s="21">
        <v>103041950</v>
      </c>
      <c r="B477" s="26" t="s">
        <v>348</v>
      </c>
      <c r="C477" s="19">
        <v>0</v>
      </c>
    </row>
    <row r="478" spans="1:3" ht="16.899999999999999" customHeight="1">
      <c r="A478" s="21">
        <v>1030420</v>
      </c>
      <c r="B478" s="20" t="s">
        <v>347</v>
      </c>
      <c r="C478" s="25">
        <f>C479</f>
        <v>0</v>
      </c>
    </row>
    <row r="479" spans="1:3" ht="16.899999999999999" customHeight="1">
      <c r="A479" s="21">
        <v>103042050</v>
      </c>
      <c r="B479" s="26" t="s">
        <v>346</v>
      </c>
      <c r="C479" s="19">
        <v>0</v>
      </c>
    </row>
    <row r="480" spans="1:3" ht="17.25" customHeight="1">
      <c r="A480" s="21">
        <v>1030422</v>
      </c>
      <c r="B480" s="20" t="s">
        <v>345</v>
      </c>
      <c r="C480" s="25">
        <f>C481</f>
        <v>0</v>
      </c>
    </row>
    <row r="481" spans="1:3" ht="16.899999999999999" customHeight="1">
      <c r="A481" s="21">
        <v>103042250</v>
      </c>
      <c r="B481" s="26" t="s">
        <v>344</v>
      </c>
      <c r="C481" s="19">
        <v>0</v>
      </c>
    </row>
    <row r="482" spans="1:3" ht="16.899999999999999" customHeight="1">
      <c r="A482" s="21">
        <v>1030423</v>
      </c>
      <c r="B482" s="20" t="s">
        <v>343</v>
      </c>
      <c r="C482" s="25">
        <f>SUM(C483:C484)</f>
        <v>0</v>
      </c>
    </row>
    <row r="483" spans="1:3" ht="16.899999999999999" customHeight="1">
      <c r="A483" s="21">
        <v>103042301</v>
      </c>
      <c r="B483" s="26" t="s">
        <v>342</v>
      </c>
      <c r="C483" s="19">
        <v>0</v>
      </c>
    </row>
    <row r="484" spans="1:3" ht="16.899999999999999" customHeight="1">
      <c r="A484" s="21">
        <v>103042350</v>
      </c>
      <c r="B484" s="26" t="s">
        <v>341</v>
      </c>
      <c r="C484" s="19">
        <v>0</v>
      </c>
    </row>
    <row r="485" spans="1:3" ht="16.899999999999999" customHeight="1">
      <c r="A485" s="21">
        <v>1030424</v>
      </c>
      <c r="B485" s="20" t="s">
        <v>340</v>
      </c>
      <c r="C485" s="25">
        <f>SUM(C486:C487)</f>
        <v>250</v>
      </c>
    </row>
    <row r="486" spans="1:3" ht="16.899999999999999" customHeight="1">
      <c r="A486" s="21">
        <v>103042401</v>
      </c>
      <c r="B486" s="26" t="s">
        <v>339</v>
      </c>
      <c r="C486" s="19">
        <v>250</v>
      </c>
    </row>
    <row r="487" spans="1:3" ht="16.899999999999999" customHeight="1">
      <c r="A487" s="21">
        <v>103042450</v>
      </c>
      <c r="B487" s="26" t="s">
        <v>338</v>
      </c>
      <c r="C487" s="19">
        <v>0</v>
      </c>
    </row>
    <row r="488" spans="1:3" ht="16.899999999999999" customHeight="1">
      <c r="A488" s="21">
        <v>1030425</v>
      </c>
      <c r="B488" s="20" t="s">
        <v>337</v>
      </c>
      <c r="C488" s="25">
        <f>SUM(C489:C495)</f>
        <v>0</v>
      </c>
    </row>
    <row r="489" spans="1:3" ht="16.899999999999999" customHeight="1">
      <c r="A489" s="21">
        <v>103042502</v>
      </c>
      <c r="B489" s="26" t="s">
        <v>336</v>
      </c>
      <c r="C489" s="19">
        <v>0</v>
      </c>
    </row>
    <row r="490" spans="1:3" ht="16.899999999999999" customHeight="1">
      <c r="A490" s="21">
        <v>103042503</v>
      </c>
      <c r="B490" s="26" t="s">
        <v>335</v>
      </c>
      <c r="C490" s="19">
        <v>0</v>
      </c>
    </row>
    <row r="491" spans="1:3" ht="16.899999999999999" customHeight="1">
      <c r="A491" s="21">
        <v>103042504</v>
      </c>
      <c r="B491" s="26" t="s">
        <v>334</v>
      </c>
      <c r="C491" s="19">
        <v>0</v>
      </c>
    </row>
    <row r="492" spans="1:3" ht="16.899999999999999" customHeight="1">
      <c r="A492" s="21">
        <v>103042506</v>
      </c>
      <c r="B492" s="26" t="s">
        <v>160</v>
      </c>
      <c r="C492" s="19">
        <v>0</v>
      </c>
    </row>
    <row r="493" spans="1:3" ht="16.899999999999999" customHeight="1">
      <c r="A493" s="21">
        <v>103042507</v>
      </c>
      <c r="B493" s="26" t="s">
        <v>159</v>
      </c>
      <c r="C493" s="19">
        <v>0</v>
      </c>
    </row>
    <row r="494" spans="1:3" ht="16.899999999999999" customHeight="1">
      <c r="A494" s="21">
        <v>103042508</v>
      </c>
      <c r="B494" s="26" t="s">
        <v>188</v>
      </c>
      <c r="C494" s="19">
        <v>0</v>
      </c>
    </row>
    <row r="495" spans="1:3" ht="16.899999999999999" customHeight="1">
      <c r="A495" s="21">
        <v>103042550</v>
      </c>
      <c r="B495" s="26" t="s">
        <v>333</v>
      </c>
      <c r="C495" s="19">
        <v>0</v>
      </c>
    </row>
    <row r="496" spans="1:3" ht="16.899999999999999" customHeight="1">
      <c r="A496" s="21">
        <v>1030426</v>
      </c>
      <c r="B496" s="20" t="s">
        <v>332</v>
      </c>
      <c r="C496" s="25">
        <f>C497</f>
        <v>6</v>
      </c>
    </row>
    <row r="497" spans="1:3" ht="17.25" customHeight="1">
      <c r="A497" s="21">
        <v>103042650</v>
      </c>
      <c r="B497" s="26" t="s">
        <v>331</v>
      </c>
      <c r="C497" s="19">
        <v>6</v>
      </c>
    </row>
    <row r="498" spans="1:3" ht="16.899999999999999" customHeight="1">
      <c r="A498" s="21">
        <v>1030427</v>
      </c>
      <c r="B498" s="20" t="s">
        <v>330</v>
      </c>
      <c r="C498" s="25">
        <f>SUM(C499:C503)</f>
        <v>0</v>
      </c>
    </row>
    <row r="499" spans="1:3" ht="16.899999999999999" customHeight="1">
      <c r="A499" s="21">
        <v>103042706</v>
      </c>
      <c r="B499" s="26" t="s">
        <v>329</v>
      </c>
      <c r="C499" s="19">
        <v>0</v>
      </c>
    </row>
    <row r="500" spans="1:3" ht="16.899999999999999" customHeight="1">
      <c r="A500" s="21">
        <v>103042707</v>
      </c>
      <c r="B500" s="26" t="s">
        <v>328</v>
      </c>
      <c r="C500" s="19">
        <v>0</v>
      </c>
    </row>
    <row r="501" spans="1:3" ht="16.899999999999999" customHeight="1">
      <c r="A501" s="21">
        <v>103042750</v>
      </c>
      <c r="B501" s="26" t="s">
        <v>327</v>
      </c>
      <c r="C501" s="19">
        <v>0</v>
      </c>
    </row>
    <row r="502" spans="1:3" ht="16.899999999999999" customHeight="1">
      <c r="A502" s="21">
        <v>103042751</v>
      </c>
      <c r="B502" s="26" t="s">
        <v>326</v>
      </c>
      <c r="C502" s="19">
        <v>0</v>
      </c>
    </row>
    <row r="503" spans="1:3" ht="16.899999999999999" customHeight="1">
      <c r="A503" s="21">
        <v>103042752</v>
      </c>
      <c r="B503" s="26" t="s">
        <v>325</v>
      </c>
      <c r="C503" s="19">
        <v>0</v>
      </c>
    </row>
    <row r="504" spans="1:3" ht="16.899999999999999" customHeight="1">
      <c r="A504" s="21">
        <v>1030428</v>
      </c>
      <c r="B504" s="20" t="s">
        <v>324</v>
      </c>
      <c r="C504" s="25">
        <f>C505</f>
        <v>0</v>
      </c>
    </row>
    <row r="505" spans="1:3" ht="16.899999999999999" customHeight="1">
      <c r="A505" s="21">
        <v>103042850</v>
      </c>
      <c r="B505" s="26" t="s">
        <v>323</v>
      </c>
      <c r="C505" s="19">
        <v>0</v>
      </c>
    </row>
    <row r="506" spans="1:3" ht="16.899999999999999" customHeight="1">
      <c r="A506" s="21">
        <v>1030429</v>
      </c>
      <c r="B506" s="20" t="s">
        <v>322</v>
      </c>
      <c r="C506" s="25">
        <f>SUM(C507:C510)</f>
        <v>0</v>
      </c>
    </row>
    <row r="507" spans="1:3" ht="16.899999999999999" customHeight="1">
      <c r="A507" s="21">
        <v>103042906</v>
      </c>
      <c r="B507" s="26" t="s">
        <v>321</v>
      </c>
      <c r="C507" s="19">
        <v>0</v>
      </c>
    </row>
    <row r="508" spans="1:3" ht="16.899999999999999" customHeight="1">
      <c r="A508" s="21">
        <v>103042907</v>
      </c>
      <c r="B508" s="26" t="s">
        <v>320</v>
      </c>
      <c r="C508" s="19">
        <v>0</v>
      </c>
    </row>
    <row r="509" spans="1:3" ht="16.899999999999999" customHeight="1">
      <c r="A509" s="21">
        <v>103042908</v>
      </c>
      <c r="B509" s="26" t="s">
        <v>319</v>
      </c>
      <c r="C509" s="19">
        <v>0</v>
      </c>
    </row>
    <row r="510" spans="1:3" ht="16.899999999999999" customHeight="1">
      <c r="A510" s="21">
        <v>103042950</v>
      </c>
      <c r="B510" s="26" t="s">
        <v>318</v>
      </c>
      <c r="C510" s="19">
        <v>0</v>
      </c>
    </row>
    <row r="511" spans="1:3" ht="16.899999999999999" customHeight="1">
      <c r="A511" s="21">
        <v>1030430</v>
      </c>
      <c r="B511" s="20" t="s">
        <v>317</v>
      </c>
      <c r="C511" s="25">
        <f>SUM(C512:C513)</f>
        <v>28</v>
      </c>
    </row>
    <row r="512" spans="1:3" ht="16.899999999999999" customHeight="1">
      <c r="A512" s="21">
        <v>103043003</v>
      </c>
      <c r="B512" s="26" t="s">
        <v>316</v>
      </c>
      <c r="C512" s="19">
        <v>0</v>
      </c>
    </row>
    <row r="513" spans="1:3" ht="16.899999999999999" customHeight="1">
      <c r="A513" s="21">
        <v>103043050</v>
      </c>
      <c r="B513" s="26" t="s">
        <v>315</v>
      </c>
      <c r="C513" s="19">
        <v>28</v>
      </c>
    </row>
    <row r="514" spans="1:3" ht="16.899999999999999" customHeight="1">
      <c r="A514" s="21">
        <v>1030431</v>
      </c>
      <c r="B514" s="20" t="s">
        <v>314</v>
      </c>
      <c r="C514" s="25">
        <f>SUM(C515:C516)</f>
        <v>0</v>
      </c>
    </row>
    <row r="515" spans="1:3" ht="16.899999999999999" customHeight="1">
      <c r="A515" s="21">
        <v>103043101</v>
      </c>
      <c r="B515" s="26" t="s">
        <v>313</v>
      </c>
      <c r="C515" s="19">
        <v>0</v>
      </c>
    </row>
    <row r="516" spans="1:3" ht="16.899999999999999" customHeight="1">
      <c r="A516" s="21">
        <v>103043150</v>
      </c>
      <c r="B516" s="26" t="s">
        <v>312</v>
      </c>
      <c r="C516" s="19">
        <v>0</v>
      </c>
    </row>
    <row r="517" spans="1:3" ht="16.899999999999999" customHeight="1">
      <c r="A517" s="21">
        <v>1030432</v>
      </c>
      <c r="B517" s="20" t="s">
        <v>311</v>
      </c>
      <c r="C517" s="25">
        <f>SUM(C518:C523)</f>
        <v>1776</v>
      </c>
    </row>
    <row r="518" spans="1:3" ht="16.899999999999999" customHeight="1">
      <c r="A518" s="21">
        <v>103043204</v>
      </c>
      <c r="B518" s="26" t="s">
        <v>310</v>
      </c>
      <c r="C518" s="19">
        <v>0</v>
      </c>
    </row>
    <row r="519" spans="1:3" ht="16.899999999999999" customHeight="1">
      <c r="A519" s="21">
        <v>103043205</v>
      </c>
      <c r="B519" s="26" t="s">
        <v>309</v>
      </c>
      <c r="C519" s="19">
        <v>0</v>
      </c>
    </row>
    <row r="520" spans="1:3" ht="16.899999999999999" customHeight="1">
      <c r="A520" s="21">
        <v>103043206</v>
      </c>
      <c r="B520" s="26" t="s">
        <v>308</v>
      </c>
      <c r="C520" s="19">
        <v>0</v>
      </c>
    </row>
    <row r="521" spans="1:3" ht="16.899999999999999" customHeight="1">
      <c r="A521" s="21">
        <v>103043208</v>
      </c>
      <c r="B521" s="26" t="s">
        <v>307</v>
      </c>
      <c r="C521" s="19">
        <v>1773</v>
      </c>
    </row>
    <row r="522" spans="1:3" ht="16.899999999999999" customHeight="1">
      <c r="A522" s="21">
        <v>103043209</v>
      </c>
      <c r="B522" s="26" t="s">
        <v>306</v>
      </c>
      <c r="C522" s="19">
        <v>0</v>
      </c>
    </row>
    <row r="523" spans="1:3" ht="16.899999999999999" customHeight="1">
      <c r="A523" s="21">
        <v>103043250</v>
      </c>
      <c r="B523" s="26" t="s">
        <v>305</v>
      </c>
      <c r="C523" s="19">
        <v>3</v>
      </c>
    </row>
    <row r="524" spans="1:3" ht="16.899999999999999" customHeight="1">
      <c r="A524" s="21">
        <v>1030433</v>
      </c>
      <c r="B524" s="20" t="s">
        <v>304</v>
      </c>
      <c r="C524" s="25">
        <f>SUM(C525:C532)</f>
        <v>484</v>
      </c>
    </row>
    <row r="525" spans="1:3" ht="16.899999999999999" customHeight="1">
      <c r="A525" s="21">
        <v>103043302</v>
      </c>
      <c r="B525" s="26" t="s">
        <v>303</v>
      </c>
      <c r="C525" s="19">
        <v>58</v>
      </c>
    </row>
    <row r="526" spans="1:3" ht="16.899999999999999" customHeight="1">
      <c r="A526" s="21">
        <v>103043306</v>
      </c>
      <c r="B526" s="26" t="s">
        <v>302</v>
      </c>
      <c r="C526" s="19">
        <v>97</v>
      </c>
    </row>
    <row r="527" spans="1:3" ht="16.899999999999999" customHeight="1">
      <c r="A527" s="21">
        <v>103043307</v>
      </c>
      <c r="B527" s="26" t="s">
        <v>301</v>
      </c>
      <c r="C527" s="19">
        <v>55</v>
      </c>
    </row>
    <row r="528" spans="1:3" ht="16.899999999999999" customHeight="1">
      <c r="A528" s="21">
        <v>103043310</v>
      </c>
      <c r="B528" s="26" t="s">
        <v>150</v>
      </c>
      <c r="C528" s="19">
        <v>0</v>
      </c>
    </row>
    <row r="529" spans="1:3" ht="16.899999999999999" customHeight="1">
      <c r="A529" s="21">
        <v>103043311</v>
      </c>
      <c r="B529" s="26" t="s">
        <v>300</v>
      </c>
      <c r="C529" s="19">
        <v>0</v>
      </c>
    </row>
    <row r="530" spans="1:3" ht="16.899999999999999" customHeight="1">
      <c r="A530" s="21">
        <v>103043313</v>
      </c>
      <c r="B530" s="26" t="s">
        <v>299</v>
      </c>
      <c r="C530" s="19">
        <v>0</v>
      </c>
    </row>
    <row r="531" spans="1:3" ht="16.899999999999999" customHeight="1">
      <c r="A531" s="21">
        <v>103043314</v>
      </c>
      <c r="B531" s="26" t="s">
        <v>298</v>
      </c>
      <c r="C531" s="19">
        <v>12</v>
      </c>
    </row>
    <row r="532" spans="1:3" ht="16.899999999999999" customHeight="1">
      <c r="A532" s="21">
        <v>103043350</v>
      </c>
      <c r="B532" s="26" t="s">
        <v>297</v>
      </c>
      <c r="C532" s="19">
        <v>262</v>
      </c>
    </row>
    <row r="533" spans="1:3" ht="16.899999999999999" customHeight="1">
      <c r="A533" s="21">
        <v>1030434</v>
      </c>
      <c r="B533" s="20" t="s">
        <v>296</v>
      </c>
      <c r="C533" s="25">
        <f>SUM(C534:C537)</f>
        <v>0</v>
      </c>
    </row>
    <row r="534" spans="1:3" ht="16.899999999999999" customHeight="1">
      <c r="A534" s="21">
        <v>103043401</v>
      </c>
      <c r="B534" s="26" t="s">
        <v>295</v>
      </c>
      <c r="C534" s="19">
        <v>0</v>
      </c>
    </row>
    <row r="535" spans="1:3" ht="16.899999999999999" customHeight="1">
      <c r="A535" s="21">
        <v>103043402</v>
      </c>
      <c r="B535" s="26" t="s">
        <v>294</v>
      </c>
      <c r="C535" s="19">
        <v>0</v>
      </c>
    </row>
    <row r="536" spans="1:3" ht="16.899999999999999" customHeight="1">
      <c r="A536" s="21">
        <v>103043403</v>
      </c>
      <c r="B536" s="26" t="s">
        <v>293</v>
      </c>
      <c r="C536" s="19">
        <v>0</v>
      </c>
    </row>
    <row r="537" spans="1:3" ht="16.899999999999999" customHeight="1">
      <c r="A537" s="21">
        <v>103043450</v>
      </c>
      <c r="B537" s="26" t="s">
        <v>292</v>
      </c>
      <c r="C537" s="19">
        <v>0</v>
      </c>
    </row>
    <row r="538" spans="1:3" ht="16.899999999999999" customHeight="1">
      <c r="A538" s="21">
        <v>1030435</v>
      </c>
      <c r="B538" s="20" t="s">
        <v>291</v>
      </c>
      <c r="C538" s="25">
        <f>SUM(C539:C545)</f>
        <v>0</v>
      </c>
    </row>
    <row r="539" spans="1:3" ht="16.899999999999999" customHeight="1">
      <c r="A539" s="21">
        <v>103043502</v>
      </c>
      <c r="B539" s="26" t="s">
        <v>290</v>
      </c>
      <c r="C539" s="19">
        <v>0</v>
      </c>
    </row>
    <row r="540" spans="1:3" ht="16.899999999999999" customHeight="1">
      <c r="A540" s="21">
        <v>103043503</v>
      </c>
      <c r="B540" s="26" t="s">
        <v>289</v>
      </c>
      <c r="C540" s="19">
        <v>0</v>
      </c>
    </row>
    <row r="541" spans="1:3" ht="16.899999999999999" customHeight="1">
      <c r="A541" s="21">
        <v>103043504</v>
      </c>
      <c r="B541" s="26" t="s">
        <v>288</v>
      </c>
      <c r="C541" s="19">
        <v>0</v>
      </c>
    </row>
    <row r="542" spans="1:3" ht="16.899999999999999" customHeight="1">
      <c r="A542" s="21">
        <v>103043505</v>
      </c>
      <c r="B542" s="26" t="s">
        <v>287</v>
      </c>
      <c r="C542" s="19">
        <v>0</v>
      </c>
    </row>
    <row r="543" spans="1:3" ht="16.899999999999999" customHeight="1">
      <c r="A543" s="21">
        <v>103043506</v>
      </c>
      <c r="B543" s="26" t="s">
        <v>150</v>
      </c>
      <c r="C543" s="19">
        <v>0</v>
      </c>
    </row>
    <row r="544" spans="1:3" ht="16.899999999999999" customHeight="1">
      <c r="A544" s="21">
        <v>103043507</v>
      </c>
      <c r="B544" s="26" t="s">
        <v>286</v>
      </c>
      <c r="C544" s="19">
        <v>0</v>
      </c>
    </row>
    <row r="545" spans="1:3" ht="16.899999999999999" customHeight="1">
      <c r="A545" s="21">
        <v>103043550</v>
      </c>
      <c r="B545" s="26" t="s">
        <v>285</v>
      </c>
      <c r="C545" s="19">
        <v>0</v>
      </c>
    </row>
    <row r="546" spans="1:3" ht="16.899999999999999" customHeight="1">
      <c r="A546" s="21">
        <v>1030436</v>
      </c>
      <c r="B546" s="20" t="s">
        <v>284</v>
      </c>
      <c r="C546" s="25">
        <f>SUM(C547:C548)</f>
        <v>0</v>
      </c>
    </row>
    <row r="547" spans="1:3" ht="16.899999999999999" customHeight="1">
      <c r="A547" s="21">
        <v>103043604</v>
      </c>
      <c r="B547" s="26" t="s">
        <v>283</v>
      </c>
      <c r="C547" s="19">
        <v>0</v>
      </c>
    </row>
    <row r="548" spans="1:3" ht="16.899999999999999" customHeight="1">
      <c r="A548" s="21">
        <v>103043650</v>
      </c>
      <c r="B548" s="26" t="s">
        <v>282</v>
      </c>
      <c r="C548" s="19">
        <v>0</v>
      </c>
    </row>
    <row r="549" spans="1:3" ht="16.899999999999999" customHeight="1">
      <c r="A549" s="21">
        <v>1030437</v>
      </c>
      <c r="B549" s="20" t="s">
        <v>281</v>
      </c>
      <c r="C549" s="25">
        <f>SUM(C550:C551)</f>
        <v>0</v>
      </c>
    </row>
    <row r="550" spans="1:3" ht="16.899999999999999" customHeight="1">
      <c r="A550" s="21">
        <v>103043701</v>
      </c>
      <c r="B550" s="26" t="s">
        <v>280</v>
      </c>
      <c r="C550" s="19">
        <v>0</v>
      </c>
    </row>
    <row r="551" spans="1:3" ht="16.899999999999999" customHeight="1">
      <c r="A551" s="21">
        <v>103043750</v>
      </c>
      <c r="B551" s="26" t="s">
        <v>279</v>
      </c>
      <c r="C551" s="19">
        <v>0</v>
      </c>
    </row>
    <row r="552" spans="1:3" ht="16.899999999999999" customHeight="1">
      <c r="A552" s="21">
        <v>1030438</v>
      </c>
      <c r="B552" s="20" t="s">
        <v>278</v>
      </c>
      <c r="C552" s="25">
        <f>SUM(C553:C556)</f>
        <v>0</v>
      </c>
    </row>
    <row r="553" spans="1:3" ht="16.899999999999999" customHeight="1">
      <c r="A553" s="21">
        <v>103043801</v>
      </c>
      <c r="B553" s="26" t="s">
        <v>277</v>
      </c>
      <c r="C553" s="19">
        <v>0</v>
      </c>
    </row>
    <row r="554" spans="1:3" ht="16.899999999999999" customHeight="1">
      <c r="A554" s="21">
        <v>103043802</v>
      </c>
      <c r="B554" s="26" t="s">
        <v>276</v>
      </c>
      <c r="C554" s="19">
        <v>0</v>
      </c>
    </row>
    <row r="555" spans="1:3" ht="16.899999999999999" customHeight="1">
      <c r="A555" s="21">
        <v>103043803</v>
      </c>
      <c r="B555" s="26" t="s">
        <v>275</v>
      </c>
      <c r="C555" s="19">
        <v>0</v>
      </c>
    </row>
    <row r="556" spans="1:3" ht="16.899999999999999" customHeight="1">
      <c r="A556" s="21">
        <v>103043850</v>
      </c>
      <c r="B556" s="26" t="s">
        <v>274</v>
      </c>
      <c r="C556" s="19">
        <v>0</v>
      </c>
    </row>
    <row r="557" spans="1:3" ht="16.899999999999999" customHeight="1">
      <c r="A557" s="21">
        <v>1030440</v>
      </c>
      <c r="B557" s="20" t="s">
        <v>273</v>
      </c>
      <c r="C557" s="25">
        <f>SUM(C558:C559)</f>
        <v>0</v>
      </c>
    </row>
    <row r="558" spans="1:3" ht="16.899999999999999" customHeight="1">
      <c r="A558" s="21">
        <v>103044001</v>
      </c>
      <c r="B558" s="26" t="s">
        <v>150</v>
      </c>
      <c r="C558" s="19">
        <v>0</v>
      </c>
    </row>
    <row r="559" spans="1:3" ht="16.899999999999999" customHeight="1">
      <c r="A559" s="21">
        <v>103044050</v>
      </c>
      <c r="B559" s="26" t="s">
        <v>272</v>
      </c>
      <c r="C559" s="19">
        <v>0</v>
      </c>
    </row>
    <row r="560" spans="1:3" ht="16.899999999999999" customHeight="1">
      <c r="A560" s="21">
        <v>1030442</v>
      </c>
      <c r="B560" s="20" t="s">
        <v>271</v>
      </c>
      <c r="C560" s="25">
        <f>SUM(C561:C570)</f>
        <v>11</v>
      </c>
    </row>
    <row r="561" spans="1:3" ht="16.899999999999999" customHeight="1">
      <c r="A561" s="21">
        <v>103044202</v>
      </c>
      <c r="B561" s="26" t="s">
        <v>270</v>
      </c>
      <c r="C561" s="19">
        <v>0</v>
      </c>
    </row>
    <row r="562" spans="1:3" ht="16.899999999999999" customHeight="1">
      <c r="A562" s="21">
        <v>103044203</v>
      </c>
      <c r="B562" s="26" t="s">
        <v>150</v>
      </c>
      <c r="C562" s="19">
        <v>0</v>
      </c>
    </row>
    <row r="563" spans="1:3" ht="16.899999999999999" customHeight="1">
      <c r="A563" s="21">
        <v>103044205</v>
      </c>
      <c r="B563" s="26" t="s">
        <v>269</v>
      </c>
      <c r="C563" s="19">
        <v>0</v>
      </c>
    </row>
    <row r="564" spans="1:3" ht="16.899999999999999" customHeight="1">
      <c r="A564" s="21">
        <v>103044206</v>
      </c>
      <c r="B564" s="26" t="s">
        <v>268</v>
      </c>
      <c r="C564" s="19">
        <v>0</v>
      </c>
    </row>
    <row r="565" spans="1:3" ht="16.899999999999999" customHeight="1">
      <c r="A565" s="21">
        <v>103044208</v>
      </c>
      <c r="B565" s="26" t="s">
        <v>267</v>
      </c>
      <c r="C565" s="19">
        <v>0</v>
      </c>
    </row>
    <row r="566" spans="1:3" ht="16.899999999999999" customHeight="1">
      <c r="A566" s="21">
        <v>103044209</v>
      </c>
      <c r="B566" s="26" t="s">
        <v>266</v>
      </c>
      <c r="C566" s="19">
        <v>0</v>
      </c>
    </row>
    <row r="567" spans="1:3" ht="16.899999999999999" customHeight="1">
      <c r="A567" s="21">
        <v>103044210</v>
      </c>
      <c r="B567" s="26" t="s">
        <v>265</v>
      </c>
      <c r="C567" s="19">
        <v>0</v>
      </c>
    </row>
    <row r="568" spans="1:3" ht="16.899999999999999" customHeight="1">
      <c r="A568" s="21">
        <v>103044218</v>
      </c>
      <c r="B568" s="26" t="s">
        <v>264</v>
      </c>
      <c r="C568" s="19">
        <v>0</v>
      </c>
    </row>
    <row r="569" spans="1:3" ht="16.899999999999999" customHeight="1">
      <c r="A569" s="21">
        <v>103044220</v>
      </c>
      <c r="B569" s="26" t="s">
        <v>263</v>
      </c>
      <c r="C569" s="19">
        <v>0</v>
      </c>
    </row>
    <row r="570" spans="1:3" ht="16.899999999999999" customHeight="1">
      <c r="A570" s="21">
        <v>103044250</v>
      </c>
      <c r="B570" s="26" t="s">
        <v>262</v>
      </c>
      <c r="C570" s="19">
        <v>11</v>
      </c>
    </row>
    <row r="571" spans="1:3" ht="16.899999999999999" customHeight="1">
      <c r="A571" s="21">
        <v>1030443</v>
      </c>
      <c r="B571" s="20" t="s">
        <v>261</v>
      </c>
      <c r="C571" s="25">
        <f>SUM(C572:C576)</f>
        <v>0</v>
      </c>
    </row>
    <row r="572" spans="1:3" ht="16.899999999999999" customHeight="1">
      <c r="A572" s="21">
        <v>103044302</v>
      </c>
      <c r="B572" s="26" t="s">
        <v>260</v>
      </c>
      <c r="C572" s="19">
        <v>0</v>
      </c>
    </row>
    <row r="573" spans="1:3" ht="16.899999999999999" customHeight="1">
      <c r="A573" s="21">
        <v>103044306</v>
      </c>
      <c r="B573" s="26" t="s">
        <v>150</v>
      </c>
      <c r="C573" s="19">
        <v>0</v>
      </c>
    </row>
    <row r="574" spans="1:3" ht="16.899999999999999" customHeight="1">
      <c r="A574" s="21">
        <v>103044307</v>
      </c>
      <c r="B574" s="26" t="s">
        <v>259</v>
      </c>
      <c r="C574" s="19">
        <v>0</v>
      </c>
    </row>
    <row r="575" spans="1:3" ht="16.899999999999999" customHeight="1">
      <c r="A575" s="21">
        <v>103044308</v>
      </c>
      <c r="B575" s="26" t="s">
        <v>258</v>
      </c>
      <c r="C575" s="19">
        <v>0</v>
      </c>
    </row>
    <row r="576" spans="1:3" ht="16.899999999999999" customHeight="1">
      <c r="A576" s="21">
        <v>103044350</v>
      </c>
      <c r="B576" s="26" t="s">
        <v>257</v>
      </c>
      <c r="C576" s="19">
        <v>0</v>
      </c>
    </row>
    <row r="577" spans="1:3" ht="16.899999999999999" customHeight="1">
      <c r="A577" s="21">
        <v>1030444</v>
      </c>
      <c r="B577" s="20" t="s">
        <v>256</v>
      </c>
      <c r="C577" s="25">
        <f>SUM(C578:C609)</f>
        <v>0</v>
      </c>
    </row>
    <row r="578" spans="1:3" ht="16.899999999999999" customHeight="1">
      <c r="A578" s="21">
        <v>103044401</v>
      </c>
      <c r="B578" s="26" t="s">
        <v>222</v>
      </c>
      <c r="C578" s="19">
        <v>0</v>
      </c>
    </row>
    <row r="579" spans="1:3" ht="16.899999999999999" customHeight="1">
      <c r="A579" s="21">
        <v>103044402</v>
      </c>
      <c r="B579" s="26" t="s">
        <v>255</v>
      </c>
      <c r="C579" s="19">
        <v>0</v>
      </c>
    </row>
    <row r="580" spans="1:3" ht="16.899999999999999" customHeight="1">
      <c r="A580" s="21">
        <v>103044405</v>
      </c>
      <c r="B580" s="26" t="s">
        <v>254</v>
      </c>
      <c r="C580" s="19">
        <v>0</v>
      </c>
    </row>
    <row r="581" spans="1:3" ht="16.899999999999999" customHeight="1">
      <c r="A581" s="21">
        <v>103044406</v>
      </c>
      <c r="B581" s="26" t="s">
        <v>253</v>
      </c>
      <c r="C581" s="19">
        <v>0</v>
      </c>
    </row>
    <row r="582" spans="1:3" ht="16.899999999999999" customHeight="1">
      <c r="A582" s="21">
        <v>103044407</v>
      </c>
      <c r="B582" s="26" t="s">
        <v>252</v>
      </c>
      <c r="C582" s="19">
        <v>0</v>
      </c>
    </row>
    <row r="583" spans="1:3" ht="16.899999999999999" customHeight="1">
      <c r="A583" s="21">
        <v>103044408</v>
      </c>
      <c r="B583" s="26" t="s">
        <v>251</v>
      </c>
      <c r="C583" s="19">
        <v>0</v>
      </c>
    </row>
    <row r="584" spans="1:3" ht="16.899999999999999" customHeight="1">
      <c r="A584" s="21">
        <v>103044410</v>
      </c>
      <c r="B584" s="26" t="s">
        <v>250</v>
      </c>
      <c r="C584" s="19">
        <v>0</v>
      </c>
    </row>
    <row r="585" spans="1:3" ht="16.899999999999999" customHeight="1">
      <c r="A585" s="21">
        <v>103044411</v>
      </c>
      <c r="B585" s="26" t="s">
        <v>249</v>
      </c>
      <c r="C585" s="19">
        <v>0</v>
      </c>
    </row>
    <row r="586" spans="1:3" ht="16.899999999999999" customHeight="1">
      <c r="A586" s="21">
        <v>103044412</v>
      </c>
      <c r="B586" s="26" t="s">
        <v>248</v>
      </c>
      <c r="C586" s="19">
        <v>0</v>
      </c>
    </row>
    <row r="587" spans="1:3" ht="16.899999999999999" customHeight="1">
      <c r="A587" s="21">
        <v>103044413</v>
      </c>
      <c r="B587" s="26" t="s">
        <v>247</v>
      </c>
      <c r="C587" s="19">
        <v>0</v>
      </c>
    </row>
    <row r="588" spans="1:3" ht="16.899999999999999" customHeight="1">
      <c r="A588" s="21">
        <v>103044414</v>
      </c>
      <c r="B588" s="26" t="s">
        <v>246</v>
      </c>
      <c r="C588" s="19">
        <v>0</v>
      </c>
    </row>
    <row r="589" spans="1:3" ht="16.899999999999999" customHeight="1">
      <c r="A589" s="21">
        <v>103044415</v>
      </c>
      <c r="B589" s="26" t="s">
        <v>245</v>
      </c>
      <c r="C589" s="19">
        <v>0</v>
      </c>
    </row>
    <row r="590" spans="1:3" ht="16.899999999999999" customHeight="1">
      <c r="A590" s="21">
        <v>103044416</v>
      </c>
      <c r="B590" s="26" t="s">
        <v>244</v>
      </c>
      <c r="C590" s="19">
        <v>0</v>
      </c>
    </row>
    <row r="591" spans="1:3" ht="16.899999999999999" customHeight="1">
      <c r="A591" s="21">
        <v>103044418</v>
      </c>
      <c r="B591" s="26" t="s">
        <v>243</v>
      </c>
      <c r="C591" s="19">
        <v>0</v>
      </c>
    </row>
    <row r="592" spans="1:3" ht="16.899999999999999" customHeight="1">
      <c r="A592" s="21">
        <v>103044419</v>
      </c>
      <c r="B592" s="26" t="s">
        <v>242</v>
      </c>
      <c r="C592" s="19">
        <v>0</v>
      </c>
    </row>
    <row r="593" spans="1:3" ht="16.899999999999999" customHeight="1">
      <c r="A593" s="21">
        <v>103044420</v>
      </c>
      <c r="B593" s="26" t="s">
        <v>241</v>
      </c>
      <c r="C593" s="19">
        <v>0</v>
      </c>
    </row>
    <row r="594" spans="1:3" ht="16.899999999999999" customHeight="1">
      <c r="A594" s="21">
        <v>103044421</v>
      </c>
      <c r="B594" s="26" t="s">
        <v>240</v>
      </c>
      <c r="C594" s="19">
        <v>0</v>
      </c>
    </row>
    <row r="595" spans="1:3" ht="16.899999999999999" customHeight="1">
      <c r="A595" s="21">
        <v>103044422</v>
      </c>
      <c r="B595" s="26" t="s">
        <v>239</v>
      </c>
      <c r="C595" s="19">
        <v>0</v>
      </c>
    </row>
    <row r="596" spans="1:3" ht="16.899999999999999" customHeight="1">
      <c r="A596" s="21">
        <v>103044423</v>
      </c>
      <c r="B596" s="26" t="s">
        <v>238</v>
      </c>
      <c r="C596" s="19">
        <v>0</v>
      </c>
    </row>
    <row r="597" spans="1:3" ht="16.899999999999999" customHeight="1">
      <c r="A597" s="21">
        <v>103044424</v>
      </c>
      <c r="B597" s="26" t="s">
        <v>237</v>
      </c>
      <c r="C597" s="19">
        <v>0</v>
      </c>
    </row>
    <row r="598" spans="1:3" ht="16.899999999999999" customHeight="1">
      <c r="A598" s="21">
        <v>103044425</v>
      </c>
      <c r="B598" s="26" t="s">
        <v>236</v>
      </c>
      <c r="C598" s="19">
        <v>0</v>
      </c>
    </row>
    <row r="599" spans="1:3" ht="16.899999999999999" customHeight="1">
      <c r="A599" s="21">
        <v>103044426</v>
      </c>
      <c r="B599" s="26" t="s">
        <v>235</v>
      </c>
      <c r="C599" s="19">
        <v>0</v>
      </c>
    </row>
    <row r="600" spans="1:3" ht="16.899999999999999" customHeight="1">
      <c r="A600" s="21">
        <v>103044427</v>
      </c>
      <c r="B600" s="26" t="s">
        <v>234</v>
      </c>
      <c r="C600" s="19">
        <v>0</v>
      </c>
    </row>
    <row r="601" spans="1:3" ht="16.899999999999999" customHeight="1">
      <c r="A601" s="21">
        <v>103044428</v>
      </c>
      <c r="B601" s="26" t="s">
        <v>233</v>
      </c>
      <c r="C601" s="19">
        <v>0</v>
      </c>
    </row>
    <row r="602" spans="1:3" ht="16.899999999999999" customHeight="1">
      <c r="A602" s="21">
        <v>103044430</v>
      </c>
      <c r="B602" s="26" t="s">
        <v>232</v>
      </c>
      <c r="C602" s="19">
        <v>0</v>
      </c>
    </row>
    <row r="603" spans="1:3" ht="16.899999999999999" customHeight="1">
      <c r="A603" s="21">
        <v>103044431</v>
      </c>
      <c r="B603" s="26" t="s">
        <v>231</v>
      </c>
      <c r="C603" s="19">
        <v>0</v>
      </c>
    </row>
    <row r="604" spans="1:3" ht="16.899999999999999" customHeight="1">
      <c r="A604" s="21">
        <v>103044432</v>
      </c>
      <c r="B604" s="26" t="s">
        <v>230</v>
      </c>
      <c r="C604" s="19">
        <v>0</v>
      </c>
    </row>
    <row r="605" spans="1:3" ht="16.899999999999999" customHeight="1">
      <c r="A605" s="21">
        <v>103044433</v>
      </c>
      <c r="B605" s="26" t="s">
        <v>229</v>
      </c>
      <c r="C605" s="19">
        <v>0</v>
      </c>
    </row>
    <row r="606" spans="1:3" ht="16.899999999999999" customHeight="1">
      <c r="A606" s="21">
        <v>103044434</v>
      </c>
      <c r="B606" s="26" t="s">
        <v>228</v>
      </c>
      <c r="C606" s="19">
        <v>0</v>
      </c>
    </row>
    <row r="607" spans="1:3" ht="16.899999999999999" customHeight="1">
      <c r="A607" s="21">
        <v>103044435</v>
      </c>
      <c r="B607" s="26" t="s">
        <v>227</v>
      </c>
      <c r="C607" s="19">
        <v>0</v>
      </c>
    </row>
    <row r="608" spans="1:3" ht="16.899999999999999" customHeight="1">
      <c r="A608" s="21">
        <v>103044436</v>
      </c>
      <c r="B608" s="26" t="s">
        <v>226</v>
      </c>
      <c r="C608" s="19">
        <v>0</v>
      </c>
    </row>
    <row r="609" spans="1:3" ht="16.899999999999999" customHeight="1">
      <c r="A609" s="21">
        <v>103044450</v>
      </c>
      <c r="B609" s="26" t="s">
        <v>225</v>
      </c>
      <c r="C609" s="19">
        <v>0</v>
      </c>
    </row>
    <row r="610" spans="1:3" ht="16.899999999999999" customHeight="1">
      <c r="A610" s="21">
        <v>1030445</v>
      </c>
      <c r="B610" s="20" t="s">
        <v>224</v>
      </c>
      <c r="C610" s="25">
        <f>SUM(C611:C614)</f>
        <v>0</v>
      </c>
    </row>
    <row r="611" spans="1:3" ht="16.899999999999999" customHeight="1">
      <c r="A611" s="21">
        <v>103044505</v>
      </c>
      <c r="B611" s="26" t="s">
        <v>223</v>
      </c>
      <c r="C611" s="19">
        <v>0</v>
      </c>
    </row>
    <row r="612" spans="1:3" ht="16.899999999999999" customHeight="1">
      <c r="A612" s="21">
        <v>103044506</v>
      </c>
      <c r="B612" s="26" t="s">
        <v>222</v>
      </c>
      <c r="C612" s="19">
        <v>0</v>
      </c>
    </row>
    <row r="613" spans="1:3" ht="16.899999999999999" customHeight="1">
      <c r="A613" s="21">
        <v>103044507</v>
      </c>
      <c r="B613" s="26" t="s">
        <v>221</v>
      </c>
      <c r="C613" s="19">
        <v>0</v>
      </c>
    </row>
    <row r="614" spans="1:3" ht="16.899999999999999" customHeight="1">
      <c r="A614" s="21">
        <v>103044550</v>
      </c>
      <c r="B614" s="26" t="s">
        <v>220</v>
      </c>
      <c r="C614" s="19">
        <v>0</v>
      </c>
    </row>
    <row r="615" spans="1:3" ht="16.899999999999999" customHeight="1">
      <c r="A615" s="21">
        <v>1030446</v>
      </c>
      <c r="B615" s="20" t="s">
        <v>219</v>
      </c>
      <c r="C615" s="25">
        <f>SUM(C616:C621)</f>
        <v>64</v>
      </c>
    </row>
    <row r="616" spans="1:3" ht="16.899999999999999" customHeight="1">
      <c r="A616" s="21">
        <v>103044601</v>
      </c>
      <c r="B616" s="26" t="s">
        <v>218</v>
      </c>
      <c r="C616" s="19">
        <v>0</v>
      </c>
    </row>
    <row r="617" spans="1:3" ht="16.899999999999999" customHeight="1">
      <c r="A617" s="21">
        <v>103044602</v>
      </c>
      <c r="B617" s="26" t="s">
        <v>217</v>
      </c>
      <c r="C617" s="19">
        <v>0</v>
      </c>
    </row>
    <row r="618" spans="1:3" ht="16.899999999999999" customHeight="1">
      <c r="A618" s="21">
        <v>103044607</v>
      </c>
      <c r="B618" s="26" t="s">
        <v>216</v>
      </c>
      <c r="C618" s="19">
        <v>0</v>
      </c>
    </row>
    <row r="619" spans="1:3" ht="16.899999999999999" customHeight="1">
      <c r="A619" s="21">
        <v>103044608</v>
      </c>
      <c r="B619" s="26" t="s">
        <v>150</v>
      </c>
      <c r="C619" s="19">
        <v>0</v>
      </c>
    </row>
    <row r="620" spans="1:3" ht="16.899999999999999" customHeight="1">
      <c r="A620" s="21">
        <v>103044609</v>
      </c>
      <c r="B620" s="26" t="s">
        <v>215</v>
      </c>
      <c r="C620" s="19">
        <v>64</v>
      </c>
    </row>
    <row r="621" spans="1:3" ht="16.899999999999999" customHeight="1">
      <c r="A621" s="21">
        <v>103044650</v>
      </c>
      <c r="B621" s="26" t="s">
        <v>214</v>
      </c>
      <c r="C621" s="19">
        <v>0</v>
      </c>
    </row>
    <row r="622" spans="1:3" ht="16.899999999999999" customHeight="1">
      <c r="A622" s="21">
        <v>1030447</v>
      </c>
      <c r="B622" s="20" t="s">
        <v>213</v>
      </c>
      <c r="C622" s="25">
        <f>SUM(C623:C633)</f>
        <v>7</v>
      </c>
    </row>
    <row r="623" spans="1:3" ht="16.899999999999999" customHeight="1">
      <c r="A623" s="21">
        <v>103044706</v>
      </c>
      <c r="B623" s="26" t="s">
        <v>212</v>
      </c>
      <c r="C623" s="19">
        <v>0</v>
      </c>
    </row>
    <row r="624" spans="1:3" ht="16.899999999999999" customHeight="1">
      <c r="A624" s="21">
        <v>103044707</v>
      </c>
      <c r="B624" s="26" t="s">
        <v>211</v>
      </c>
      <c r="C624" s="19">
        <v>0</v>
      </c>
    </row>
    <row r="625" spans="1:3" ht="16.899999999999999" customHeight="1">
      <c r="A625" s="21">
        <v>103044708</v>
      </c>
      <c r="B625" s="26" t="s">
        <v>210</v>
      </c>
      <c r="C625" s="19">
        <v>0</v>
      </c>
    </row>
    <row r="626" spans="1:3" ht="16.899999999999999" customHeight="1">
      <c r="A626" s="21">
        <v>103044709</v>
      </c>
      <c r="B626" s="26" t="s">
        <v>209</v>
      </c>
      <c r="C626" s="19">
        <v>0</v>
      </c>
    </row>
    <row r="627" spans="1:3" ht="16.899999999999999" customHeight="1">
      <c r="A627" s="21">
        <v>103044710</v>
      </c>
      <c r="B627" s="26" t="s">
        <v>208</v>
      </c>
      <c r="C627" s="19">
        <v>0</v>
      </c>
    </row>
    <row r="628" spans="1:3" ht="16.899999999999999" customHeight="1">
      <c r="A628" s="21">
        <v>103044711</v>
      </c>
      <c r="B628" s="26" t="s">
        <v>207</v>
      </c>
      <c r="C628" s="19">
        <v>0</v>
      </c>
    </row>
    <row r="629" spans="1:3" ht="16.899999999999999" customHeight="1">
      <c r="A629" s="21">
        <v>103044712</v>
      </c>
      <c r="B629" s="26" t="s">
        <v>206</v>
      </c>
      <c r="C629" s="19">
        <v>0</v>
      </c>
    </row>
    <row r="630" spans="1:3" ht="16.899999999999999" customHeight="1">
      <c r="A630" s="21">
        <v>103044713</v>
      </c>
      <c r="B630" s="26" t="s">
        <v>150</v>
      </c>
      <c r="C630" s="19">
        <v>0</v>
      </c>
    </row>
    <row r="631" spans="1:3" ht="16.899999999999999" customHeight="1">
      <c r="A631" s="21">
        <v>103044715</v>
      </c>
      <c r="B631" s="26" t="s">
        <v>205</v>
      </c>
      <c r="C631" s="19">
        <v>0</v>
      </c>
    </row>
    <row r="632" spans="1:3" ht="16.899999999999999" customHeight="1">
      <c r="A632" s="21">
        <v>103044730</v>
      </c>
      <c r="B632" s="26" t="s">
        <v>204</v>
      </c>
      <c r="C632" s="19">
        <v>0</v>
      </c>
    </row>
    <row r="633" spans="1:3" ht="16.899999999999999" customHeight="1">
      <c r="A633" s="21">
        <v>103044750</v>
      </c>
      <c r="B633" s="26" t="s">
        <v>203</v>
      </c>
      <c r="C633" s="19">
        <v>7</v>
      </c>
    </row>
    <row r="634" spans="1:3" ht="16.899999999999999" customHeight="1">
      <c r="A634" s="21">
        <v>1030448</v>
      </c>
      <c r="B634" s="20" t="s">
        <v>202</v>
      </c>
      <c r="C634" s="25">
        <f>SUM(C635:C644)</f>
        <v>11</v>
      </c>
    </row>
    <row r="635" spans="1:3" ht="16.899999999999999" customHeight="1">
      <c r="A635" s="21">
        <v>103044801</v>
      </c>
      <c r="B635" s="26" t="s">
        <v>201</v>
      </c>
      <c r="C635" s="19">
        <v>0</v>
      </c>
    </row>
    <row r="636" spans="1:3" ht="16.899999999999999" customHeight="1">
      <c r="A636" s="21">
        <v>103044802</v>
      </c>
      <c r="B636" s="26" t="s">
        <v>200</v>
      </c>
      <c r="C636" s="19">
        <v>0</v>
      </c>
    </row>
    <row r="637" spans="1:3" ht="16.899999999999999" customHeight="1">
      <c r="A637" s="21">
        <v>103044803</v>
      </c>
      <c r="B637" s="26" t="s">
        <v>199</v>
      </c>
      <c r="C637" s="19">
        <v>0</v>
      </c>
    </row>
    <row r="638" spans="1:3" ht="16.899999999999999" customHeight="1">
      <c r="A638" s="21">
        <v>103044804</v>
      </c>
      <c r="B638" s="26" t="s">
        <v>198</v>
      </c>
      <c r="C638" s="19">
        <v>0</v>
      </c>
    </row>
    <row r="639" spans="1:3" ht="16.899999999999999" customHeight="1">
      <c r="A639" s="21">
        <v>103044805</v>
      </c>
      <c r="B639" s="26" t="s">
        <v>197</v>
      </c>
      <c r="C639" s="19">
        <v>0</v>
      </c>
    </row>
    <row r="640" spans="1:3" ht="16.899999999999999" customHeight="1">
      <c r="A640" s="21">
        <v>103044806</v>
      </c>
      <c r="B640" s="26" t="s">
        <v>196</v>
      </c>
      <c r="C640" s="19">
        <v>0</v>
      </c>
    </row>
    <row r="641" spans="1:3" ht="16.899999999999999" customHeight="1">
      <c r="A641" s="21">
        <v>103044807</v>
      </c>
      <c r="B641" s="26" t="s">
        <v>195</v>
      </c>
      <c r="C641" s="19">
        <v>9</v>
      </c>
    </row>
    <row r="642" spans="1:3" ht="16.899999999999999" customHeight="1">
      <c r="A642" s="21">
        <v>103044808</v>
      </c>
      <c r="B642" s="26" t="s">
        <v>194</v>
      </c>
      <c r="C642" s="19">
        <v>0</v>
      </c>
    </row>
    <row r="643" spans="1:3" ht="16.899999999999999" customHeight="1">
      <c r="A643" s="21">
        <v>103044809</v>
      </c>
      <c r="B643" s="26" t="s">
        <v>193</v>
      </c>
      <c r="C643" s="19">
        <v>0</v>
      </c>
    </row>
    <row r="644" spans="1:3" ht="16.899999999999999" customHeight="1">
      <c r="A644" s="21">
        <v>103044850</v>
      </c>
      <c r="B644" s="26" t="s">
        <v>192</v>
      </c>
      <c r="C644" s="19">
        <v>2</v>
      </c>
    </row>
    <row r="645" spans="1:3" ht="16.899999999999999" customHeight="1">
      <c r="A645" s="21">
        <v>1030449</v>
      </c>
      <c r="B645" s="20" t="s">
        <v>191</v>
      </c>
      <c r="C645" s="25">
        <f>SUM(C646:C651)</f>
        <v>10</v>
      </c>
    </row>
    <row r="646" spans="1:3" ht="16.899999999999999" customHeight="1">
      <c r="A646" s="21">
        <v>103044901</v>
      </c>
      <c r="B646" s="26" t="s">
        <v>190</v>
      </c>
      <c r="C646" s="19">
        <v>10</v>
      </c>
    </row>
    <row r="647" spans="1:3" ht="16.899999999999999" customHeight="1">
      <c r="A647" s="21">
        <v>103044902</v>
      </c>
      <c r="B647" s="26" t="s">
        <v>189</v>
      </c>
      <c r="C647" s="19">
        <v>0</v>
      </c>
    </row>
    <row r="648" spans="1:3" ht="16.899999999999999" customHeight="1">
      <c r="A648" s="21">
        <v>103044905</v>
      </c>
      <c r="B648" s="26" t="s">
        <v>188</v>
      </c>
      <c r="C648" s="19">
        <v>0</v>
      </c>
    </row>
    <row r="649" spans="1:3" ht="16.899999999999999" customHeight="1">
      <c r="A649" s="21">
        <v>103044907</v>
      </c>
      <c r="B649" s="26" t="s">
        <v>159</v>
      </c>
      <c r="C649" s="19">
        <v>0</v>
      </c>
    </row>
    <row r="650" spans="1:3" ht="16.899999999999999" customHeight="1">
      <c r="A650" s="21">
        <v>103044908</v>
      </c>
      <c r="B650" s="26" t="s">
        <v>187</v>
      </c>
      <c r="C650" s="19">
        <v>0</v>
      </c>
    </row>
    <row r="651" spans="1:3" ht="16.899999999999999" customHeight="1">
      <c r="A651" s="21">
        <v>103044950</v>
      </c>
      <c r="B651" s="26" t="s">
        <v>186</v>
      </c>
      <c r="C651" s="19">
        <v>0</v>
      </c>
    </row>
    <row r="652" spans="1:3" ht="16.899999999999999" customHeight="1">
      <c r="A652" s="21">
        <v>1030450</v>
      </c>
      <c r="B652" s="20" t="s">
        <v>185</v>
      </c>
      <c r="C652" s="25">
        <f>SUM(C653:C655)</f>
        <v>41</v>
      </c>
    </row>
    <row r="653" spans="1:3" ht="16.899999999999999" customHeight="1">
      <c r="A653" s="21">
        <v>103045002</v>
      </c>
      <c r="B653" s="26" t="s">
        <v>184</v>
      </c>
      <c r="C653" s="19">
        <v>0</v>
      </c>
    </row>
    <row r="654" spans="1:3" ht="16.899999999999999" customHeight="1">
      <c r="A654" s="21">
        <v>103045004</v>
      </c>
      <c r="B654" s="26" t="s">
        <v>150</v>
      </c>
      <c r="C654" s="19">
        <v>41</v>
      </c>
    </row>
    <row r="655" spans="1:3" ht="16.899999999999999" customHeight="1">
      <c r="A655" s="21">
        <v>103045050</v>
      </c>
      <c r="B655" s="26" t="s">
        <v>183</v>
      </c>
      <c r="C655" s="19">
        <v>0</v>
      </c>
    </row>
    <row r="656" spans="1:3" ht="16.899999999999999" customHeight="1">
      <c r="A656" s="21">
        <v>1030451</v>
      </c>
      <c r="B656" s="20" t="s">
        <v>182</v>
      </c>
      <c r="C656" s="25">
        <f>SUM(C657:C660)</f>
        <v>0</v>
      </c>
    </row>
    <row r="657" spans="1:3" ht="16.899999999999999" customHeight="1">
      <c r="A657" s="21">
        <v>103045101</v>
      </c>
      <c r="B657" s="26" t="s">
        <v>181</v>
      </c>
      <c r="C657" s="19">
        <v>0</v>
      </c>
    </row>
    <row r="658" spans="1:3" ht="16.899999999999999" customHeight="1">
      <c r="A658" s="21">
        <v>103045102</v>
      </c>
      <c r="B658" s="26" t="s">
        <v>180</v>
      </c>
      <c r="C658" s="19">
        <v>0</v>
      </c>
    </row>
    <row r="659" spans="1:3" ht="16.899999999999999" customHeight="1">
      <c r="A659" s="21">
        <v>103045103</v>
      </c>
      <c r="B659" s="26" t="s">
        <v>179</v>
      </c>
      <c r="C659" s="19">
        <v>0</v>
      </c>
    </row>
    <row r="660" spans="1:3" ht="16.899999999999999" customHeight="1">
      <c r="A660" s="21">
        <v>103045150</v>
      </c>
      <c r="B660" s="26" t="s">
        <v>178</v>
      </c>
      <c r="C660" s="19">
        <v>0</v>
      </c>
    </row>
    <row r="661" spans="1:3" ht="16.899999999999999" customHeight="1">
      <c r="A661" s="21">
        <v>1030452</v>
      </c>
      <c r="B661" s="20" t="s">
        <v>177</v>
      </c>
      <c r="C661" s="25">
        <f>SUM(C662:C664)</f>
        <v>0</v>
      </c>
    </row>
    <row r="662" spans="1:3" ht="16.899999999999999" customHeight="1">
      <c r="A662" s="21">
        <v>103045201</v>
      </c>
      <c r="B662" s="26" t="s">
        <v>176</v>
      </c>
      <c r="C662" s="19">
        <v>0</v>
      </c>
    </row>
    <row r="663" spans="1:3" ht="16.899999999999999" customHeight="1">
      <c r="A663" s="21">
        <v>103045202</v>
      </c>
      <c r="B663" s="26" t="s">
        <v>175</v>
      </c>
      <c r="C663" s="19">
        <v>0</v>
      </c>
    </row>
    <row r="664" spans="1:3" ht="16.899999999999999" customHeight="1">
      <c r="A664" s="21">
        <v>103045250</v>
      </c>
      <c r="B664" s="26" t="s">
        <v>174</v>
      </c>
      <c r="C664" s="19">
        <v>0</v>
      </c>
    </row>
    <row r="665" spans="1:3" ht="16.899999999999999" customHeight="1">
      <c r="A665" s="21">
        <v>1030453</v>
      </c>
      <c r="B665" s="20" t="s">
        <v>173</v>
      </c>
      <c r="C665" s="25">
        <f>SUM(C666:C668)</f>
        <v>0</v>
      </c>
    </row>
    <row r="666" spans="1:3" ht="16.899999999999999" customHeight="1">
      <c r="A666" s="21">
        <v>103045301</v>
      </c>
      <c r="B666" s="26" t="s">
        <v>172</v>
      </c>
      <c r="C666" s="19">
        <v>0</v>
      </c>
    </row>
    <row r="667" spans="1:3" ht="16.899999999999999" customHeight="1">
      <c r="A667" s="21">
        <v>103045302</v>
      </c>
      <c r="B667" s="26" t="s">
        <v>150</v>
      </c>
      <c r="C667" s="19">
        <v>0</v>
      </c>
    </row>
    <row r="668" spans="1:3" ht="16.899999999999999" customHeight="1">
      <c r="A668" s="21">
        <v>103045350</v>
      </c>
      <c r="B668" s="26" t="s">
        <v>171</v>
      </c>
      <c r="C668" s="19">
        <v>0</v>
      </c>
    </row>
    <row r="669" spans="1:3" ht="16.899999999999999" customHeight="1">
      <c r="A669" s="21">
        <v>1030454</v>
      </c>
      <c r="B669" s="20" t="s">
        <v>170</v>
      </c>
      <c r="C669" s="25">
        <f>C670</f>
        <v>0</v>
      </c>
    </row>
    <row r="670" spans="1:3" ht="16.899999999999999" customHeight="1">
      <c r="A670" s="21">
        <v>103045450</v>
      </c>
      <c r="B670" s="26" t="s">
        <v>169</v>
      </c>
      <c r="C670" s="19">
        <v>0</v>
      </c>
    </row>
    <row r="671" spans="1:3" ht="16.899999999999999" customHeight="1">
      <c r="A671" s="21">
        <v>1030455</v>
      </c>
      <c r="B671" s="20" t="s">
        <v>168</v>
      </c>
      <c r="C671" s="25">
        <f>SUM(C672:C673)</f>
        <v>0</v>
      </c>
    </row>
    <row r="672" spans="1:3" ht="16.899999999999999" customHeight="1">
      <c r="A672" s="21">
        <v>103045501</v>
      </c>
      <c r="B672" s="26" t="s">
        <v>167</v>
      </c>
      <c r="C672" s="19">
        <v>0</v>
      </c>
    </row>
    <row r="673" spans="1:3" ht="16.899999999999999" customHeight="1">
      <c r="A673" s="21">
        <v>103045550</v>
      </c>
      <c r="B673" s="26" t="s">
        <v>166</v>
      </c>
      <c r="C673" s="19">
        <v>0</v>
      </c>
    </row>
    <row r="674" spans="1:3" ht="16.899999999999999" customHeight="1">
      <c r="A674" s="21">
        <v>1030456</v>
      </c>
      <c r="B674" s="20" t="s">
        <v>165</v>
      </c>
      <c r="C674" s="25">
        <f>C675</f>
        <v>0</v>
      </c>
    </row>
    <row r="675" spans="1:3" ht="16.899999999999999" customHeight="1">
      <c r="A675" s="21">
        <v>103045650</v>
      </c>
      <c r="B675" s="26" t="s">
        <v>164</v>
      </c>
      <c r="C675" s="19">
        <v>0</v>
      </c>
    </row>
    <row r="676" spans="1:3" ht="16.899999999999999" customHeight="1">
      <c r="A676" s="21">
        <v>1030457</v>
      </c>
      <c r="B676" s="20" t="s">
        <v>163</v>
      </c>
      <c r="C676" s="25">
        <f>C677</f>
        <v>0</v>
      </c>
    </row>
    <row r="677" spans="1:3" ht="16.899999999999999" customHeight="1">
      <c r="A677" s="21">
        <v>103045750</v>
      </c>
      <c r="B677" s="26" t="s">
        <v>162</v>
      </c>
      <c r="C677" s="19">
        <v>0</v>
      </c>
    </row>
    <row r="678" spans="1:3" ht="16.899999999999999" customHeight="1">
      <c r="A678" s="21">
        <v>1030458</v>
      </c>
      <c r="B678" s="20" t="s">
        <v>161</v>
      </c>
      <c r="C678" s="25">
        <f>SUM(C679:C682)</f>
        <v>0</v>
      </c>
    </row>
    <row r="679" spans="1:3" ht="16.899999999999999" customHeight="1">
      <c r="A679" s="21">
        <v>103045801</v>
      </c>
      <c r="B679" s="26" t="s">
        <v>160</v>
      </c>
      <c r="C679" s="19">
        <v>0</v>
      </c>
    </row>
    <row r="680" spans="1:3" ht="16.899999999999999" customHeight="1">
      <c r="A680" s="21">
        <v>103045802</v>
      </c>
      <c r="B680" s="26" t="s">
        <v>159</v>
      </c>
      <c r="C680" s="19">
        <v>0</v>
      </c>
    </row>
    <row r="681" spans="1:3" ht="16.899999999999999" customHeight="1">
      <c r="A681" s="21">
        <v>103045803</v>
      </c>
      <c r="B681" s="26" t="s">
        <v>158</v>
      </c>
      <c r="C681" s="19">
        <v>0</v>
      </c>
    </row>
    <row r="682" spans="1:3" ht="16.899999999999999" customHeight="1">
      <c r="A682" s="21">
        <v>103045850</v>
      </c>
      <c r="B682" s="26" t="s">
        <v>157</v>
      </c>
      <c r="C682" s="19">
        <v>0</v>
      </c>
    </row>
    <row r="683" spans="1:3" ht="16.899999999999999" customHeight="1">
      <c r="A683" s="21">
        <v>1030459</v>
      </c>
      <c r="B683" s="20" t="s">
        <v>156</v>
      </c>
      <c r="C683" s="25">
        <f>SUM(C684:C685)</f>
        <v>0</v>
      </c>
    </row>
    <row r="684" spans="1:3" ht="16.899999999999999" customHeight="1">
      <c r="A684" s="21">
        <v>103045901</v>
      </c>
      <c r="B684" s="26" t="s">
        <v>155</v>
      </c>
      <c r="C684" s="19">
        <v>0</v>
      </c>
    </row>
    <row r="685" spans="1:3" ht="16.899999999999999" customHeight="1">
      <c r="A685" s="21">
        <v>103045950</v>
      </c>
      <c r="B685" s="26" t="s">
        <v>154</v>
      </c>
      <c r="C685" s="19">
        <v>0</v>
      </c>
    </row>
    <row r="686" spans="1:3" ht="16.899999999999999" customHeight="1">
      <c r="A686" s="21">
        <v>1030460</v>
      </c>
      <c r="B686" s="20" t="s">
        <v>153</v>
      </c>
      <c r="C686" s="25">
        <f>C687</f>
        <v>0</v>
      </c>
    </row>
    <row r="687" spans="1:3" ht="16.899999999999999" customHeight="1">
      <c r="A687" s="21">
        <v>103046050</v>
      </c>
      <c r="B687" s="26" t="s">
        <v>152</v>
      </c>
      <c r="C687" s="19">
        <v>0</v>
      </c>
    </row>
    <row r="688" spans="1:3" ht="16.899999999999999" customHeight="1">
      <c r="A688" s="21">
        <v>1030461</v>
      </c>
      <c r="B688" s="20" t="s">
        <v>151</v>
      </c>
      <c r="C688" s="25">
        <f>SUM(C689:C690)</f>
        <v>0</v>
      </c>
    </row>
    <row r="689" spans="1:3" ht="16.899999999999999" customHeight="1">
      <c r="A689" s="21">
        <v>103046101</v>
      </c>
      <c r="B689" s="26" t="s">
        <v>150</v>
      </c>
      <c r="C689" s="19">
        <v>0</v>
      </c>
    </row>
    <row r="690" spans="1:3" ht="16.899999999999999" customHeight="1">
      <c r="A690" s="21">
        <v>103046150</v>
      </c>
      <c r="B690" s="26" t="s">
        <v>149</v>
      </c>
      <c r="C690" s="19">
        <v>0</v>
      </c>
    </row>
    <row r="691" spans="1:3" ht="16.899999999999999" customHeight="1">
      <c r="A691" s="21">
        <v>1030499</v>
      </c>
      <c r="B691" s="20" t="s">
        <v>148</v>
      </c>
      <c r="C691" s="25">
        <f>C692</f>
        <v>7</v>
      </c>
    </row>
    <row r="692" spans="1:3" ht="16.899999999999999" customHeight="1">
      <c r="A692" s="21">
        <v>103049950</v>
      </c>
      <c r="B692" s="26" t="s">
        <v>147</v>
      </c>
      <c r="C692" s="19">
        <v>7</v>
      </c>
    </row>
    <row r="693" spans="1:3" ht="16.899999999999999" customHeight="1">
      <c r="A693" s="21">
        <v>10305</v>
      </c>
      <c r="B693" s="20" t="s">
        <v>146</v>
      </c>
      <c r="C693" s="25">
        <f>SUM(C694,C718,C724:C725)</f>
        <v>4293</v>
      </c>
    </row>
    <row r="694" spans="1:3" ht="16.899999999999999" customHeight="1">
      <c r="A694" s="21">
        <v>1030501</v>
      </c>
      <c r="B694" s="20" t="s">
        <v>145</v>
      </c>
      <c r="C694" s="25">
        <f>SUM(C695:C717)</f>
        <v>4293</v>
      </c>
    </row>
    <row r="695" spans="1:3" ht="16.899999999999999" customHeight="1">
      <c r="A695" s="21">
        <v>103050101</v>
      </c>
      <c r="B695" s="26" t="s">
        <v>144</v>
      </c>
      <c r="C695" s="19">
        <v>1784</v>
      </c>
    </row>
    <row r="696" spans="1:3" ht="16.899999999999999" customHeight="1">
      <c r="A696" s="21">
        <v>103050102</v>
      </c>
      <c r="B696" s="26" t="s">
        <v>143</v>
      </c>
      <c r="C696" s="19">
        <v>117</v>
      </c>
    </row>
    <row r="697" spans="1:3" ht="16.899999999999999" customHeight="1">
      <c r="A697" s="21">
        <v>103050103</v>
      </c>
      <c r="B697" s="26" t="s">
        <v>142</v>
      </c>
      <c r="C697" s="19">
        <v>246</v>
      </c>
    </row>
    <row r="698" spans="1:3" ht="16.899999999999999" customHeight="1">
      <c r="A698" s="21">
        <v>103050104</v>
      </c>
      <c r="B698" s="26" t="s">
        <v>141</v>
      </c>
      <c r="C698" s="19">
        <v>1</v>
      </c>
    </row>
    <row r="699" spans="1:3" ht="16.899999999999999" customHeight="1">
      <c r="A699" s="21">
        <v>103050105</v>
      </c>
      <c r="B699" s="26" t="s">
        <v>140</v>
      </c>
      <c r="C699" s="19">
        <v>0</v>
      </c>
    </row>
    <row r="700" spans="1:3" ht="16.899999999999999" customHeight="1">
      <c r="A700" s="21">
        <v>103050106</v>
      </c>
      <c r="B700" s="26" t="s">
        <v>139</v>
      </c>
      <c r="C700" s="19">
        <v>0</v>
      </c>
    </row>
    <row r="701" spans="1:3" ht="16.899999999999999" customHeight="1">
      <c r="A701" s="21">
        <v>103050107</v>
      </c>
      <c r="B701" s="26" t="s">
        <v>138</v>
      </c>
      <c r="C701" s="19">
        <v>1</v>
      </c>
    </row>
    <row r="702" spans="1:3" ht="16.899999999999999" customHeight="1">
      <c r="A702" s="21">
        <v>103050108</v>
      </c>
      <c r="B702" s="26" t="s">
        <v>137</v>
      </c>
      <c r="C702" s="19">
        <v>0</v>
      </c>
    </row>
    <row r="703" spans="1:3" ht="16.899999999999999" customHeight="1">
      <c r="A703" s="21">
        <v>103050109</v>
      </c>
      <c r="B703" s="26" t="s">
        <v>136</v>
      </c>
      <c r="C703" s="19">
        <v>1</v>
      </c>
    </row>
    <row r="704" spans="1:3" ht="16.899999999999999" customHeight="1">
      <c r="A704" s="21">
        <v>103050110</v>
      </c>
      <c r="B704" s="26" t="s">
        <v>135</v>
      </c>
      <c r="C704" s="19">
        <v>80</v>
      </c>
    </row>
    <row r="705" spans="1:3" ht="16.899999999999999" customHeight="1">
      <c r="A705" s="21">
        <v>103050111</v>
      </c>
      <c r="B705" s="26" t="s">
        <v>134</v>
      </c>
      <c r="C705" s="19">
        <v>0</v>
      </c>
    </row>
    <row r="706" spans="1:3" ht="16.899999999999999" customHeight="1">
      <c r="A706" s="21">
        <v>103050112</v>
      </c>
      <c r="B706" s="26" t="s">
        <v>133</v>
      </c>
      <c r="C706" s="19">
        <v>0</v>
      </c>
    </row>
    <row r="707" spans="1:3" ht="16.899999999999999" customHeight="1">
      <c r="A707" s="21">
        <v>103050113</v>
      </c>
      <c r="B707" s="26" t="s">
        <v>132</v>
      </c>
      <c r="C707" s="19">
        <v>0</v>
      </c>
    </row>
    <row r="708" spans="1:3" ht="16.899999999999999" customHeight="1">
      <c r="A708" s="21">
        <v>103050114</v>
      </c>
      <c r="B708" s="26" t="s">
        <v>131</v>
      </c>
      <c r="C708" s="19">
        <v>160</v>
      </c>
    </row>
    <row r="709" spans="1:3" ht="16.899999999999999" customHeight="1">
      <c r="A709" s="21">
        <v>103050115</v>
      </c>
      <c r="B709" s="26" t="s">
        <v>130</v>
      </c>
      <c r="C709" s="19">
        <v>0</v>
      </c>
    </row>
    <row r="710" spans="1:3" ht="16.899999999999999" customHeight="1">
      <c r="A710" s="21">
        <v>103050116</v>
      </c>
      <c r="B710" s="26" t="s">
        <v>129</v>
      </c>
      <c r="C710" s="19">
        <v>302</v>
      </c>
    </row>
    <row r="711" spans="1:3" ht="16.899999999999999" customHeight="1">
      <c r="A711" s="21">
        <v>103050117</v>
      </c>
      <c r="B711" s="26" t="s">
        <v>128</v>
      </c>
      <c r="C711" s="19">
        <v>0</v>
      </c>
    </row>
    <row r="712" spans="1:3" ht="16.899999999999999" customHeight="1">
      <c r="A712" s="21">
        <v>103050118</v>
      </c>
      <c r="B712" s="26" t="s">
        <v>127</v>
      </c>
      <c r="C712" s="19">
        <v>0</v>
      </c>
    </row>
    <row r="713" spans="1:3" ht="16.899999999999999" customHeight="1">
      <c r="A713" s="21">
        <v>103050119</v>
      </c>
      <c r="B713" s="26" t="s">
        <v>126</v>
      </c>
      <c r="C713" s="19">
        <v>0</v>
      </c>
    </row>
    <row r="714" spans="1:3" ht="16.899999999999999" customHeight="1">
      <c r="A714" s="21">
        <v>103050120</v>
      </c>
      <c r="B714" s="26" t="s">
        <v>125</v>
      </c>
      <c r="C714" s="19">
        <v>0</v>
      </c>
    </row>
    <row r="715" spans="1:3" ht="16.899999999999999" customHeight="1">
      <c r="A715" s="21">
        <v>103050121</v>
      </c>
      <c r="B715" s="26" t="s">
        <v>124</v>
      </c>
      <c r="C715" s="19">
        <v>0</v>
      </c>
    </row>
    <row r="716" spans="1:3" ht="16.899999999999999" customHeight="1">
      <c r="A716" s="21">
        <v>103050122</v>
      </c>
      <c r="B716" s="26" t="s">
        <v>123</v>
      </c>
      <c r="C716" s="19">
        <v>0</v>
      </c>
    </row>
    <row r="717" spans="1:3" ht="16.899999999999999" customHeight="1">
      <c r="A717" s="21">
        <v>103050199</v>
      </c>
      <c r="B717" s="26" t="s">
        <v>122</v>
      </c>
      <c r="C717" s="19">
        <v>1601</v>
      </c>
    </row>
    <row r="718" spans="1:3" ht="16.899999999999999" customHeight="1">
      <c r="A718" s="21">
        <v>1030502</v>
      </c>
      <c r="B718" s="20" t="s">
        <v>121</v>
      </c>
      <c r="C718" s="25">
        <f>SUM(C719:C723)</f>
        <v>0</v>
      </c>
    </row>
    <row r="719" spans="1:3" ht="16.899999999999999" customHeight="1">
      <c r="A719" s="21">
        <v>103050201</v>
      </c>
      <c r="B719" s="26" t="s">
        <v>120</v>
      </c>
      <c r="C719" s="19">
        <v>0</v>
      </c>
    </row>
    <row r="720" spans="1:3" ht="16.899999999999999" customHeight="1">
      <c r="A720" s="21">
        <v>103050202</v>
      </c>
      <c r="B720" s="26" t="s">
        <v>119</v>
      </c>
      <c r="C720" s="19">
        <v>0</v>
      </c>
    </row>
    <row r="721" spans="1:3" ht="16.899999999999999" customHeight="1">
      <c r="A721" s="21">
        <v>103050203</v>
      </c>
      <c r="B721" s="26" t="s">
        <v>118</v>
      </c>
      <c r="C721" s="19">
        <v>0</v>
      </c>
    </row>
    <row r="722" spans="1:3" ht="16.899999999999999" customHeight="1">
      <c r="A722" s="21">
        <v>103050204</v>
      </c>
      <c r="B722" s="26" t="s">
        <v>117</v>
      </c>
      <c r="C722" s="19">
        <v>0</v>
      </c>
    </row>
    <row r="723" spans="1:3" ht="16.899999999999999" customHeight="1">
      <c r="A723" s="21">
        <v>103050299</v>
      </c>
      <c r="B723" s="26" t="s">
        <v>116</v>
      </c>
      <c r="C723" s="19">
        <v>0</v>
      </c>
    </row>
    <row r="724" spans="1:3" ht="16.899999999999999" customHeight="1">
      <c r="A724" s="21">
        <v>1030503</v>
      </c>
      <c r="B724" s="20" t="s">
        <v>115</v>
      </c>
      <c r="C724" s="19">
        <v>0</v>
      </c>
    </row>
    <row r="725" spans="1:3" ht="16.899999999999999" customHeight="1">
      <c r="A725" s="21">
        <v>1030509</v>
      </c>
      <c r="B725" s="20" t="s">
        <v>114</v>
      </c>
      <c r="C725" s="19">
        <v>0</v>
      </c>
    </row>
    <row r="726" spans="1:3" ht="16.899999999999999" customHeight="1">
      <c r="A726" s="21">
        <v>10306</v>
      </c>
      <c r="B726" s="20" t="s">
        <v>113</v>
      </c>
      <c r="C726" s="25">
        <f>SUM(C727,C731,C734,C736,C738,C739,C743)</f>
        <v>0</v>
      </c>
    </row>
    <row r="727" spans="1:3" ht="16.899999999999999" customHeight="1">
      <c r="A727" s="21">
        <v>1030601</v>
      </c>
      <c r="B727" s="27" t="s">
        <v>112</v>
      </c>
      <c r="C727" s="25">
        <f>SUM(C728:C730)</f>
        <v>0</v>
      </c>
    </row>
    <row r="728" spans="1:3" ht="16.899999999999999" customHeight="1">
      <c r="A728" s="21">
        <v>103060101</v>
      </c>
      <c r="B728" s="21" t="s">
        <v>111</v>
      </c>
      <c r="C728" s="19">
        <v>0</v>
      </c>
    </row>
    <row r="729" spans="1:3" ht="16.899999999999999" customHeight="1">
      <c r="A729" s="21">
        <v>103060102</v>
      </c>
      <c r="B729" s="21" t="s">
        <v>110</v>
      </c>
      <c r="C729" s="19">
        <v>0</v>
      </c>
    </row>
    <row r="730" spans="1:3" ht="16.899999999999999" customHeight="1">
      <c r="A730" s="21">
        <v>103060199</v>
      </c>
      <c r="B730" s="26" t="s">
        <v>109</v>
      </c>
      <c r="C730" s="19">
        <v>0</v>
      </c>
    </row>
    <row r="731" spans="1:3" ht="16.899999999999999" customHeight="1">
      <c r="A731" s="21">
        <v>1030602</v>
      </c>
      <c r="B731" s="20" t="s">
        <v>108</v>
      </c>
      <c r="C731" s="25">
        <f>SUM(C732:C733)</f>
        <v>0</v>
      </c>
    </row>
    <row r="732" spans="1:3" ht="16.899999999999999" customHeight="1">
      <c r="A732" s="21">
        <v>103060201</v>
      </c>
      <c r="B732" s="26" t="s">
        <v>107</v>
      </c>
      <c r="C732" s="19">
        <v>0</v>
      </c>
    </row>
    <row r="733" spans="1:3" ht="16.899999999999999" customHeight="1">
      <c r="A733" s="21">
        <v>103060299</v>
      </c>
      <c r="B733" s="26" t="s">
        <v>106</v>
      </c>
      <c r="C733" s="19">
        <v>0</v>
      </c>
    </row>
    <row r="734" spans="1:3" ht="16.899999999999999" customHeight="1">
      <c r="A734" s="21">
        <v>1030603</v>
      </c>
      <c r="B734" s="20" t="s">
        <v>105</v>
      </c>
      <c r="C734" s="25">
        <f>C735</f>
        <v>0</v>
      </c>
    </row>
    <row r="735" spans="1:3" ht="16.899999999999999" customHeight="1">
      <c r="A735" s="21">
        <v>103060399</v>
      </c>
      <c r="B735" s="26" t="s">
        <v>104</v>
      </c>
      <c r="C735" s="19">
        <v>0</v>
      </c>
    </row>
    <row r="736" spans="1:3" ht="16.899999999999999" customHeight="1">
      <c r="A736" s="21">
        <v>1030604</v>
      </c>
      <c r="B736" s="20" t="s">
        <v>103</v>
      </c>
      <c r="C736" s="25">
        <f>C737</f>
        <v>0</v>
      </c>
    </row>
    <row r="737" spans="1:3" ht="16.899999999999999" customHeight="1">
      <c r="A737" s="21">
        <v>103060499</v>
      </c>
      <c r="B737" s="26" t="s">
        <v>102</v>
      </c>
      <c r="C737" s="19">
        <v>0</v>
      </c>
    </row>
    <row r="738" spans="1:3" ht="16.899999999999999" customHeight="1">
      <c r="A738" s="21">
        <v>1030605</v>
      </c>
      <c r="B738" s="20" t="s">
        <v>101</v>
      </c>
      <c r="C738" s="19">
        <v>0</v>
      </c>
    </row>
    <row r="739" spans="1:3" ht="16.899999999999999" customHeight="1">
      <c r="A739" s="21">
        <v>1030606</v>
      </c>
      <c r="B739" s="20" t="s">
        <v>100</v>
      </c>
      <c r="C739" s="25">
        <f>SUM(C740:C742)</f>
        <v>0</v>
      </c>
    </row>
    <row r="740" spans="1:3" ht="16.899999999999999" customHeight="1">
      <c r="A740" s="21">
        <v>103060601</v>
      </c>
      <c r="B740" s="26" t="s">
        <v>99</v>
      </c>
      <c r="C740" s="19">
        <v>0</v>
      </c>
    </row>
    <row r="741" spans="1:3" ht="16.899999999999999" customHeight="1">
      <c r="A741" s="21">
        <v>103060602</v>
      </c>
      <c r="B741" s="26" t="s">
        <v>98</v>
      </c>
      <c r="C741" s="19">
        <v>0</v>
      </c>
    </row>
    <row r="742" spans="1:3" ht="16.899999999999999" customHeight="1">
      <c r="A742" s="21">
        <v>103060699</v>
      </c>
      <c r="B742" s="26" t="s">
        <v>97</v>
      </c>
      <c r="C742" s="19">
        <v>0</v>
      </c>
    </row>
    <row r="743" spans="1:3" ht="16.899999999999999" customHeight="1">
      <c r="A743" s="21">
        <v>1030699</v>
      </c>
      <c r="B743" s="20" t="s">
        <v>96</v>
      </c>
      <c r="C743" s="19">
        <v>0</v>
      </c>
    </row>
    <row r="744" spans="1:3" ht="16.899999999999999" customHeight="1">
      <c r="A744" s="21">
        <v>10307</v>
      </c>
      <c r="B744" s="20" t="s">
        <v>95</v>
      </c>
      <c r="C744" s="25">
        <f>SUM(C745,C748,C755:C757,C762,C767:C768,C771,C772,C775:C778,C782,C783)</f>
        <v>6162</v>
      </c>
    </row>
    <row r="745" spans="1:3" ht="16.899999999999999" customHeight="1">
      <c r="A745" s="21">
        <v>1030701</v>
      </c>
      <c r="B745" s="20" t="s">
        <v>94</v>
      </c>
      <c r="C745" s="25">
        <f>SUM(C746:C747)</f>
        <v>0</v>
      </c>
    </row>
    <row r="746" spans="1:3" ht="16.899999999999999" customHeight="1">
      <c r="A746" s="21">
        <v>103070101</v>
      </c>
      <c r="B746" s="26" t="s">
        <v>93</v>
      </c>
      <c r="C746" s="19">
        <v>0</v>
      </c>
    </row>
    <row r="747" spans="1:3" ht="16.899999999999999" customHeight="1">
      <c r="A747" s="21">
        <v>103070102</v>
      </c>
      <c r="B747" s="26" t="s">
        <v>92</v>
      </c>
      <c r="C747" s="19">
        <v>0</v>
      </c>
    </row>
    <row r="748" spans="1:3" ht="16.899999999999999" customHeight="1">
      <c r="A748" s="21">
        <v>1030702</v>
      </c>
      <c r="B748" s="20" t="s">
        <v>91</v>
      </c>
      <c r="C748" s="25">
        <f>SUM(C749:C754)</f>
        <v>0</v>
      </c>
    </row>
    <row r="749" spans="1:3" ht="16.899999999999999" customHeight="1">
      <c r="A749" s="21">
        <v>103070201</v>
      </c>
      <c r="B749" s="26" t="s">
        <v>90</v>
      </c>
      <c r="C749" s="19">
        <v>0</v>
      </c>
    </row>
    <row r="750" spans="1:3" ht="16.899999999999999" customHeight="1">
      <c r="A750" s="21">
        <v>103070202</v>
      </c>
      <c r="B750" s="26" t="s">
        <v>89</v>
      </c>
      <c r="C750" s="19">
        <v>0</v>
      </c>
    </row>
    <row r="751" spans="1:3" ht="16.899999999999999" customHeight="1">
      <c r="A751" s="21">
        <v>103070203</v>
      </c>
      <c r="B751" s="26" t="s">
        <v>88</v>
      </c>
      <c r="C751" s="19">
        <v>0</v>
      </c>
    </row>
    <row r="752" spans="1:3" ht="16.899999999999999" customHeight="1">
      <c r="A752" s="21">
        <v>103070204</v>
      </c>
      <c r="B752" s="26" t="s">
        <v>87</v>
      </c>
      <c r="C752" s="19">
        <v>0</v>
      </c>
    </row>
    <row r="753" spans="1:3" ht="16.899999999999999" customHeight="1">
      <c r="A753" s="21">
        <v>103070205</v>
      </c>
      <c r="B753" s="26" t="s">
        <v>86</v>
      </c>
      <c r="C753" s="19">
        <v>0</v>
      </c>
    </row>
    <row r="754" spans="1:3" ht="16.899999999999999" customHeight="1">
      <c r="A754" s="21">
        <v>103070206</v>
      </c>
      <c r="B754" s="26" t="s">
        <v>85</v>
      </c>
      <c r="C754" s="19">
        <v>0</v>
      </c>
    </row>
    <row r="755" spans="1:3" ht="16.899999999999999" customHeight="1">
      <c r="A755" s="21">
        <v>1030703</v>
      </c>
      <c r="B755" s="20" t="s">
        <v>84</v>
      </c>
      <c r="C755" s="19">
        <v>0</v>
      </c>
    </row>
    <row r="756" spans="1:3" ht="16.899999999999999" customHeight="1">
      <c r="A756" s="21">
        <v>1030704</v>
      </c>
      <c r="B756" s="20" t="s">
        <v>83</v>
      </c>
      <c r="C756" s="19">
        <v>0</v>
      </c>
    </row>
    <row r="757" spans="1:3" ht="17.25" customHeight="1">
      <c r="A757" s="21">
        <v>1030705</v>
      </c>
      <c r="B757" s="20" t="s">
        <v>82</v>
      </c>
      <c r="C757" s="25">
        <f>SUM(C758:C761)</f>
        <v>696</v>
      </c>
    </row>
    <row r="758" spans="1:3" ht="16.899999999999999" customHeight="1">
      <c r="A758" s="21">
        <v>103070501</v>
      </c>
      <c r="B758" s="26" t="s">
        <v>81</v>
      </c>
      <c r="C758" s="19">
        <v>60</v>
      </c>
    </row>
    <row r="759" spans="1:3" ht="16.899999999999999" customHeight="1">
      <c r="A759" s="21">
        <v>103070502</v>
      </c>
      <c r="B759" s="26" t="s">
        <v>80</v>
      </c>
      <c r="C759" s="19">
        <v>0</v>
      </c>
    </row>
    <row r="760" spans="1:3" ht="16.899999999999999" customHeight="1">
      <c r="A760" s="21">
        <v>103070503</v>
      </c>
      <c r="B760" s="26" t="s">
        <v>79</v>
      </c>
      <c r="C760" s="19">
        <v>0</v>
      </c>
    </row>
    <row r="761" spans="1:3" ht="16.899999999999999" customHeight="1">
      <c r="A761" s="21">
        <v>103070599</v>
      </c>
      <c r="B761" s="26" t="s">
        <v>78</v>
      </c>
      <c r="C761" s="19">
        <v>636</v>
      </c>
    </row>
    <row r="762" spans="1:3" ht="16.899999999999999" customHeight="1">
      <c r="A762" s="21">
        <v>1030706</v>
      </c>
      <c r="B762" s="20" t="s">
        <v>77</v>
      </c>
      <c r="C762" s="25">
        <f>SUM(C763:C766)</f>
        <v>4169</v>
      </c>
    </row>
    <row r="763" spans="1:3" ht="16.899999999999999" customHeight="1">
      <c r="A763" s="21">
        <v>103070601</v>
      </c>
      <c r="B763" s="26" t="s">
        <v>76</v>
      </c>
      <c r="C763" s="19">
        <v>634</v>
      </c>
    </row>
    <row r="764" spans="1:3" ht="16.899999999999999" customHeight="1">
      <c r="A764" s="21">
        <v>103070602</v>
      </c>
      <c r="B764" s="26" t="s">
        <v>75</v>
      </c>
      <c r="C764" s="19">
        <v>3535</v>
      </c>
    </row>
    <row r="765" spans="1:3" ht="16.899999999999999" customHeight="1">
      <c r="A765" s="21">
        <v>103070603</v>
      </c>
      <c r="B765" s="26" t="s">
        <v>74</v>
      </c>
      <c r="C765" s="19">
        <v>0</v>
      </c>
    </row>
    <row r="766" spans="1:3" ht="16.899999999999999" customHeight="1">
      <c r="A766" s="21">
        <v>103070699</v>
      </c>
      <c r="B766" s="26" t="s">
        <v>73</v>
      </c>
      <c r="C766" s="19">
        <v>0</v>
      </c>
    </row>
    <row r="767" spans="1:3" ht="16.899999999999999" customHeight="1">
      <c r="A767" s="21">
        <v>1030707</v>
      </c>
      <c r="B767" s="20" t="s">
        <v>72</v>
      </c>
      <c r="C767" s="19">
        <v>0</v>
      </c>
    </row>
    <row r="768" spans="1:3" ht="16.899999999999999" customHeight="1">
      <c r="A768" s="21">
        <v>1030708</v>
      </c>
      <c r="B768" s="20" t="s">
        <v>71</v>
      </c>
      <c r="C768" s="25">
        <f>SUM(C769:C770)</f>
        <v>0</v>
      </c>
    </row>
    <row r="769" spans="1:3" ht="16.899999999999999" customHeight="1">
      <c r="A769" s="21">
        <v>103070801</v>
      </c>
      <c r="B769" s="26" t="s">
        <v>70</v>
      </c>
      <c r="C769" s="19">
        <v>0</v>
      </c>
    </row>
    <row r="770" spans="1:3" ht="16.899999999999999" customHeight="1">
      <c r="A770" s="21">
        <v>103070802</v>
      </c>
      <c r="B770" s="26" t="s">
        <v>69</v>
      </c>
      <c r="C770" s="19">
        <v>0</v>
      </c>
    </row>
    <row r="771" spans="1:3" ht="16.899999999999999" customHeight="1">
      <c r="A771" s="21">
        <v>1030709</v>
      </c>
      <c r="B771" s="20" t="s">
        <v>68</v>
      </c>
      <c r="C771" s="19">
        <v>0</v>
      </c>
    </row>
    <row r="772" spans="1:3" ht="17.25" customHeight="1">
      <c r="A772" s="21">
        <v>1030710</v>
      </c>
      <c r="B772" s="20" t="s">
        <v>67</v>
      </c>
      <c r="C772" s="25">
        <f>C773+C774</f>
        <v>0</v>
      </c>
    </row>
    <row r="773" spans="1:3" ht="16.899999999999999" customHeight="1">
      <c r="A773" s="21">
        <v>103071001</v>
      </c>
      <c r="B773" s="26" t="s">
        <v>66</v>
      </c>
      <c r="C773" s="19">
        <v>0</v>
      </c>
    </row>
    <row r="774" spans="1:3" ht="16.899999999999999" customHeight="1">
      <c r="A774" s="21">
        <v>103071002</v>
      </c>
      <c r="B774" s="26" t="s">
        <v>65</v>
      </c>
      <c r="C774" s="19">
        <v>0</v>
      </c>
    </row>
    <row r="775" spans="1:3" ht="16.899999999999999" customHeight="1">
      <c r="A775" s="21">
        <v>1030711</v>
      </c>
      <c r="B775" s="20" t="s">
        <v>64</v>
      </c>
      <c r="C775" s="19">
        <v>0</v>
      </c>
    </row>
    <row r="776" spans="1:3" ht="16.899999999999999" customHeight="1">
      <c r="A776" s="21">
        <v>1030712</v>
      </c>
      <c r="B776" s="20" t="s">
        <v>63</v>
      </c>
      <c r="C776" s="19">
        <v>0</v>
      </c>
    </row>
    <row r="777" spans="1:3" ht="16.899999999999999" customHeight="1">
      <c r="A777" s="21">
        <v>1030713</v>
      </c>
      <c r="B777" s="20" t="s">
        <v>62</v>
      </c>
      <c r="C777" s="19">
        <v>0</v>
      </c>
    </row>
    <row r="778" spans="1:3" ht="16.899999999999999" customHeight="1">
      <c r="A778" s="21">
        <v>1030714</v>
      </c>
      <c r="B778" s="20" t="s">
        <v>61</v>
      </c>
      <c r="C778" s="25">
        <f>SUM(C779:C781)</f>
        <v>1009</v>
      </c>
    </row>
    <row r="779" spans="1:3" ht="16.899999999999999" customHeight="1">
      <c r="A779" s="21">
        <v>103071401</v>
      </c>
      <c r="B779" s="26" t="s">
        <v>60</v>
      </c>
      <c r="C779" s="19">
        <v>8</v>
      </c>
    </row>
    <row r="780" spans="1:3" ht="16.899999999999999" customHeight="1">
      <c r="A780" s="21">
        <v>103071402</v>
      </c>
      <c r="B780" s="26" t="s">
        <v>59</v>
      </c>
      <c r="C780" s="19">
        <v>5</v>
      </c>
    </row>
    <row r="781" spans="1:3" ht="16.899999999999999" customHeight="1">
      <c r="A781" s="21">
        <v>103071403</v>
      </c>
      <c r="B781" s="26" t="s">
        <v>58</v>
      </c>
      <c r="C781" s="19">
        <v>996</v>
      </c>
    </row>
    <row r="782" spans="1:3" ht="17.25" customHeight="1">
      <c r="A782" s="21">
        <v>1030715</v>
      </c>
      <c r="B782" s="20" t="s">
        <v>57</v>
      </c>
      <c r="C782" s="19">
        <v>0</v>
      </c>
    </row>
    <row r="783" spans="1:3" ht="16.899999999999999" customHeight="1">
      <c r="A783" s="21">
        <v>1030799</v>
      </c>
      <c r="B783" s="20" t="s">
        <v>56</v>
      </c>
      <c r="C783" s="19">
        <v>288</v>
      </c>
    </row>
    <row r="784" spans="1:3" ht="16.899999999999999" customHeight="1">
      <c r="A784" s="21">
        <v>10308</v>
      </c>
      <c r="B784" s="20" t="s">
        <v>55</v>
      </c>
      <c r="C784" s="25">
        <f>C785+C786</f>
        <v>275</v>
      </c>
    </row>
    <row r="785" spans="1:3" ht="16.899999999999999" customHeight="1">
      <c r="A785" s="21">
        <v>1030801</v>
      </c>
      <c r="B785" s="20" t="s">
        <v>54</v>
      </c>
      <c r="C785" s="19">
        <v>0</v>
      </c>
    </row>
    <row r="786" spans="1:3" ht="16.899999999999999" customHeight="1">
      <c r="A786" s="21">
        <v>1030802</v>
      </c>
      <c r="B786" s="20" t="s">
        <v>53</v>
      </c>
      <c r="C786" s="19">
        <v>275</v>
      </c>
    </row>
    <row r="787" spans="1:3" ht="16.899999999999999" customHeight="1">
      <c r="A787" s="21">
        <v>10309</v>
      </c>
      <c r="B787" s="20" t="s">
        <v>52</v>
      </c>
      <c r="C787" s="25">
        <f>SUM(C788:C792)</f>
        <v>0</v>
      </c>
    </row>
    <row r="788" spans="1:3" ht="16.899999999999999" customHeight="1">
      <c r="A788" s="21">
        <v>1030901</v>
      </c>
      <c r="B788" s="20" t="s">
        <v>51</v>
      </c>
      <c r="C788" s="19">
        <v>0</v>
      </c>
    </row>
    <row r="789" spans="1:3" ht="16.899999999999999" customHeight="1">
      <c r="A789" s="21">
        <v>1030902</v>
      </c>
      <c r="B789" s="20" t="s">
        <v>50</v>
      </c>
      <c r="C789" s="19">
        <v>0</v>
      </c>
    </row>
    <row r="790" spans="1:3" ht="16.899999999999999" customHeight="1">
      <c r="A790" s="21">
        <v>1030903</v>
      </c>
      <c r="B790" s="20" t="s">
        <v>49</v>
      </c>
      <c r="C790" s="19">
        <v>0</v>
      </c>
    </row>
    <row r="791" spans="1:3" ht="16.899999999999999" customHeight="1">
      <c r="A791" s="21">
        <v>1030904</v>
      </c>
      <c r="B791" s="17" t="s">
        <v>48</v>
      </c>
      <c r="C791" s="16">
        <v>0</v>
      </c>
    </row>
    <row r="792" spans="1:3" ht="16.899999999999999" customHeight="1">
      <c r="A792" s="24">
        <v>1030999</v>
      </c>
      <c r="B792" s="20" t="s">
        <v>47</v>
      </c>
      <c r="C792" s="19">
        <v>0</v>
      </c>
    </row>
    <row r="793" spans="1:3" ht="16.899999999999999" customHeight="1">
      <c r="A793" s="21">
        <v>10399</v>
      </c>
      <c r="B793" s="23" t="s">
        <v>46</v>
      </c>
      <c r="C793" s="22">
        <f>SUM(C794:C799)</f>
        <v>34471</v>
      </c>
    </row>
    <row r="794" spans="1:3" ht="16.899999999999999" customHeight="1">
      <c r="A794" s="21">
        <v>1039904</v>
      </c>
      <c r="B794" s="20" t="s">
        <v>45</v>
      </c>
      <c r="C794" s="19">
        <v>0</v>
      </c>
    </row>
    <row r="795" spans="1:3" ht="16.899999999999999" customHeight="1">
      <c r="A795" s="21">
        <v>1039907</v>
      </c>
      <c r="B795" s="20" t="s">
        <v>44</v>
      </c>
      <c r="C795" s="19">
        <v>0</v>
      </c>
    </row>
    <row r="796" spans="1:3" ht="16.899999999999999" customHeight="1">
      <c r="A796" s="21">
        <v>1039908</v>
      </c>
      <c r="B796" s="20" t="s">
        <v>43</v>
      </c>
      <c r="C796" s="19">
        <v>0</v>
      </c>
    </row>
    <row r="797" spans="1:3" ht="16.899999999999999" customHeight="1">
      <c r="A797" s="21">
        <v>1039912</v>
      </c>
      <c r="B797" s="20" t="s">
        <v>42</v>
      </c>
      <c r="C797" s="19">
        <v>0</v>
      </c>
    </row>
    <row r="798" spans="1:3" ht="16.899999999999999" customHeight="1">
      <c r="A798" s="21">
        <v>1039913</v>
      </c>
      <c r="B798" s="20" t="s">
        <v>41</v>
      </c>
      <c r="C798" s="19">
        <v>0</v>
      </c>
    </row>
    <row r="799" spans="1:3" ht="16.899999999999999" customHeight="1">
      <c r="A799" s="18">
        <v>1039999</v>
      </c>
      <c r="B799" s="17" t="s">
        <v>40</v>
      </c>
      <c r="C799" s="16">
        <v>34471</v>
      </c>
    </row>
    <row r="800" spans="1:3" ht="34.5" customHeight="1">
      <c r="A800" s="82" t="s">
        <v>39</v>
      </c>
      <c r="B800" s="82"/>
      <c r="C800" s="15"/>
    </row>
    <row r="801" spans="1:3" ht="18" customHeight="1">
      <c r="A801" s="10" t="s">
        <v>1</v>
      </c>
      <c r="B801" s="10" t="s">
        <v>38</v>
      </c>
      <c r="C801" s="14">
        <v>5933</v>
      </c>
    </row>
    <row r="802" spans="1:3" ht="18" customHeight="1">
      <c r="A802" s="10" t="s">
        <v>1</v>
      </c>
      <c r="B802" s="13" t="s">
        <v>37</v>
      </c>
      <c r="C802" s="9">
        <v>2724</v>
      </c>
    </row>
    <row r="803" spans="1:3" ht="18" customHeight="1">
      <c r="A803" s="10" t="s">
        <v>1</v>
      </c>
      <c r="B803" s="10" t="s">
        <v>36</v>
      </c>
      <c r="C803" s="12">
        <v>1444</v>
      </c>
    </row>
    <row r="804" spans="1:3" ht="18" customHeight="1">
      <c r="A804" s="10" t="s">
        <v>1</v>
      </c>
      <c r="B804" s="10" t="s">
        <v>35</v>
      </c>
      <c r="C804" s="9">
        <v>1085</v>
      </c>
    </row>
    <row r="805" spans="1:3" ht="18" customHeight="1">
      <c r="A805" s="10" t="s">
        <v>1</v>
      </c>
      <c r="B805" s="10" t="s">
        <v>34</v>
      </c>
      <c r="C805" s="9">
        <v>402</v>
      </c>
    </row>
    <row r="806" spans="1:3" ht="18" customHeight="1">
      <c r="A806" s="10" t="s">
        <v>1</v>
      </c>
      <c r="B806" s="10" t="s">
        <v>33</v>
      </c>
      <c r="C806" s="9">
        <v>105</v>
      </c>
    </row>
    <row r="807" spans="1:3" ht="18" customHeight="1">
      <c r="A807" s="10" t="s">
        <v>1</v>
      </c>
      <c r="B807" s="10" t="s">
        <v>32</v>
      </c>
      <c r="C807" s="9">
        <v>173</v>
      </c>
    </row>
    <row r="808" spans="1:3" ht="18" customHeight="1">
      <c r="A808" s="10" t="s">
        <v>1</v>
      </c>
      <c r="B808" s="10" t="s">
        <v>1</v>
      </c>
      <c r="C808" s="11">
        <v>0</v>
      </c>
    </row>
    <row r="809" spans="1:3" ht="18" customHeight="1">
      <c r="A809" s="10" t="s">
        <v>1</v>
      </c>
      <c r="B809" s="10" t="s">
        <v>31</v>
      </c>
      <c r="C809" s="9">
        <v>21168</v>
      </c>
    </row>
    <row r="810" spans="1:3" ht="18" customHeight="1">
      <c r="A810" s="10" t="s">
        <v>1</v>
      </c>
      <c r="B810" s="10" t="s">
        <v>30</v>
      </c>
      <c r="C810" s="9">
        <v>12966</v>
      </c>
    </row>
    <row r="811" spans="1:3" ht="18" customHeight="1">
      <c r="A811" s="10" t="s">
        <v>1</v>
      </c>
      <c r="B811" s="10" t="s">
        <v>29</v>
      </c>
      <c r="C811" s="9">
        <v>12957</v>
      </c>
    </row>
    <row r="812" spans="1:3" ht="18" customHeight="1">
      <c r="A812" s="10" t="s">
        <v>1</v>
      </c>
      <c r="B812" s="10" t="s">
        <v>28</v>
      </c>
      <c r="C812" s="9">
        <v>9</v>
      </c>
    </row>
    <row r="813" spans="1:3" ht="18" customHeight="1">
      <c r="A813" s="10" t="s">
        <v>1</v>
      </c>
      <c r="B813" s="10" t="s">
        <v>27</v>
      </c>
      <c r="C813" s="9">
        <v>7434</v>
      </c>
    </row>
    <row r="814" spans="1:3" ht="18" customHeight="1">
      <c r="A814" s="10" t="s">
        <v>1</v>
      </c>
      <c r="B814" s="10" t="s">
        <v>26</v>
      </c>
      <c r="C814" s="9">
        <v>5426</v>
      </c>
    </row>
    <row r="815" spans="1:3" ht="18" customHeight="1">
      <c r="A815" s="10" t="s">
        <v>1</v>
      </c>
      <c r="B815" s="10" t="s">
        <v>25</v>
      </c>
      <c r="C815" s="9">
        <v>2008</v>
      </c>
    </row>
    <row r="816" spans="1:3" ht="18" customHeight="1">
      <c r="A816" s="4" t="s">
        <v>1</v>
      </c>
      <c r="B816" s="4" t="s">
        <v>24</v>
      </c>
      <c r="C816" s="3">
        <v>768</v>
      </c>
    </row>
    <row r="817" spans="1:3" ht="18" customHeight="1">
      <c r="A817" s="4" t="s">
        <v>1</v>
      </c>
      <c r="B817" s="4" t="s">
        <v>23</v>
      </c>
      <c r="C817" s="3">
        <v>0</v>
      </c>
    </row>
    <row r="818" spans="1:3" ht="18" customHeight="1">
      <c r="A818" s="4" t="s">
        <v>1</v>
      </c>
      <c r="B818" s="4" t="s">
        <v>22</v>
      </c>
      <c r="C818" s="3">
        <v>0</v>
      </c>
    </row>
    <row r="819" spans="1:3" ht="18" customHeight="1">
      <c r="A819" s="4" t="s">
        <v>1</v>
      </c>
      <c r="B819" s="4" t="s">
        <v>21</v>
      </c>
      <c r="C819" s="3">
        <v>768</v>
      </c>
    </row>
    <row r="820" spans="1:3" ht="18" customHeight="1">
      <c r="A820" s="4" t="s">
        <v>1</v>
      </c>
      <c r="B820" s="4" t="s">
        <v>1</v>
      </c>
      <c r="C820" s="8">
        <v>0</v>
      </c>
    </row>
    <row r="821" spans="1:3" ht="18" customHeight="1">
      <c r="A821" s="4" t="s">
        <v>1</v>
      </c>
      <c r="B821" s="7" t="s">
        <v>20</v>
      </c>
      <c r="C821" s="3">
        <v>0</v>
      </c>
    </row>
    <row r="822" spans="1:3" ht="18" customHeight="1">
      <c r="A822" s="4" t="s">
        <v>1</v>
      </c>
      <c r="B822" s="4" t="s">
        <v>19</v>
      </c>
      <c r="C822" s="6">
        <v>0</v>
      </c>
    </row>
    <row r="823" spans="1:3" ht="18" customHeight="1">
      <c r="A823" s="4" t="s">
        <v>1</v>
      </c>
      <c r="B823" s="4" t="s">
        <v>18</v>
      </c>
      <c r="C823" s="3">
        <v>0</v>
      </c>
    </row>
    <row r="824" spans="1:3" ht="18" customHeight="1">
      <c r="A824" s="4" t="s">
        <v>1</v>
      </c>
      <c r="B824" s="4" t="s">
        <v>17</v>
      </c>
      <c r="C824" s="3">
        <v>0</v>
      </c>
    </row>
    <row r="825" spans="1:3" ht="18" customHeight="1">
      <c r="A825" s="4" t="s">
        <v>1</v>
      </c>
      <c r="B825" s="4" t="s">
        <v>16</v>
      </c>
      <c r="C825" s="3">
        <v>0</v>
      </c>
    </row>
    <row r="826" spans="1:3" ht="18" customHeight="1">
      <c r="A826" s="4" t="s">
        <v>1</v>
      </c>
      <c r="B826" s="4" t="s">
        <v>15</v>
      </c>
      <c r="C826" s="3">
        <v>0</v>
      </c>
    </row>
    <row r="827" spans="1:3" ht="18" customHeight="1">
      <c r="A827" s="4" t="s">
        <v>1</v>
      </c>
      <c r="B827" s="4" t="s">
        <v>14</v>
      </c>
      <c r="C827" s="3">
        <v>0</v>
      </c>
    </row>
    <row r="828" spans="1:3" ht="18" customHeight="1">
      <c r="A828" s="4" t="s">
        <v>1</v>
      </c>
      <c r="B828" s="4" t="s">
        <v>13</v>
      </c>
      <c r="C828" s="3">
        <v>0</v>
      </c>
    </row>
    <row r="829" spans="1:3" ht="18" customHeight="1">
      <c r="A829" s="4" t="s">
        <v>1</v>
      </c>
      <c r="B829" s="4" t="s">
        <v>1</v>
      </c>
      <c r="C829" s="5">
        <v>0</v>
      </c>
    </row>
    <row r="830" spans="1:3" ht="18" customHeight="1">
      <c r="A830" s="4" t="s">
        <v>1</v>
      </c>
      <c r="B830" s="4" t="s">
        <v>12</v>
      </c>
      <c r="C830" s="3">
        <v>109188</v>
      </c>
    </row>
    <row r="831" spans="1:3" ht="18" customHeight="1">
      <c r="A831" s="4" t="s">
        <v>1</v>
      </c>
      <c r="B831" s="4" t="s">
        <v>11</v>
      </c>
      <c r="C831" s="5">
        <v>0</v>
      </c>
    </row>
    <row r="832" spans="1:3" ht="18" customHeight="1">
      <c r="A832" s="4" t="s">
        <v>1</v>
      </c>
      <c r="B832" s="4" t="s">
        <v>10</v>
      </c>
      <c r="C832" s="3">
        <v>29746</v>
      </c>
    </row>
    <row r="833" spans="1:3" ht="18" customHeight="1">
      <c r="A833" s="4" t="s">
        <v>1</v>
      </c>
      <c r="B833" s="4" t="s">
        <v>9</v>
      </c>
      <c r="C833" s="3">
        <v>23854</v>
      </c>
    </row>
    <row r="834" spans="1:3" ht="18" customHeight="1">
      <c r="A834" s="4" t="s">
        <v>1</v>
      </c>
      <c r="B834" s="4" t="s">
        <v>8</v>
      </c>
      <c r="C834" s="3">
        <v>9</v>
      </c>
    </row>
    <row r="835" spans="1:3" ht="18" customHeight="1">
      <c r="A835" s="4" t="s">
        <v>1</v>
      </c>
      <c r="B835" s="4" t="s">
        <v>5</v>
      </c>
      <c r="C835" s="3">
        <v>5182</v>
      </c>
    </row>
    <row r="836" spans="1:3" ht="18" customHeight="1">
      <c r="A836" s="4" t="s">
        <v>1</v>
      </c>
      <c r="B836" s="4" t="s">
        <v>4</v>
      </c>
      <c r="C836" s="3">
        <v>701</v>
      </c>
    </row>
    <row r="837" spans="1:3" ht="18" customHeight="1">
      <c r="A837" s="4" t="s">
        <v>1</v>
      </c>
      <c r="B837" s="4" t="s">
        <v>1</v>
      </c>
      <c r="C837" s="5">
        <v>0</v>
      </c>
    </row>
    <row r="838" spans="1:3" ht="18" customHeight="1">
      <c r="A838" s="4" t="s">
        <v>1</v>
      </c>
      <c r="B838" s="4" t="s">
        <v>7</v>
      </c>
      <c r="C838" s="3">
        <v>27741</v>
      </c>
    </row>
    <row r="839" spans="1:3" ht="18" customHeight="1">
      <c r="A839" s="4" t="s">
        <v>1</v>
      </c>
      <c r="B839" s="4" t="s">
        <v>6</v>
      </c>
      <c r="C839" s="3">
        <v>5776</v>
      </c>
    </row>
    <row r="840" spans="1:3" ht="18" customHeight="1">
      <c r="A840" s="4" t="s">
        <v>1</v>
      </c>
      <c r="B840" s="4" t="s">
        <v>5</v>
      </c>
      <c r="C840" s="3">
        <v>3862</v>
      </c>
    </row>
    <row r="841" spans="1:3" ht="18" customHeight="1">
      <c r="A841" s="4" t="s">
        <v>1</v>
      </c>
      <c r="B841" s="4" t="s">
        <v>4</v>
      </c>
      <c r="C841" s="3">
        <v>2645</v>
      </c>
    </row>
    <row r="842" spans="1:3" ht="18" customHeight="1">
      <c r="A842" s="4" t="s">
        <v>1</v>
      </c>
      <c r="B842" s="4" t="s">
        <v>3</v>
      </c>
      <c r="C842" s="3">
        <v>967</v>
      </c>
    </row>
    <row r="843" spans="1:3" ht="18" customHeight="1">
      <c r="A843" s="4" t="s">
        <v>1</v>
      </c>
      <c r="B843" s="4" t="s">
        <v>2</v>
      </c>
      <c r="C843" s="5">
        <v>0</v>
      </c>
    </row>
    <row r="844" spans="1:3" ht="18" customHeight="1">
      <c r="A844" s="4" t="s">
        <v>1</v>
      </c>
      <c r="B844" s="4" t="s">
        <v>1</v>
      </c>
      <c r="C844" s="5">
        <v>0</v>
      </c>
    </row>
    <row r="845" spans="1:3" ht="18" customHeight="1">
      <c r="A845" s="4" t="s">
        <v>1</v>
      </c>
      <c r="B845" s="4" t="s">
        <v>0</v>
      </c>
      <c r="C845" s="3">
        <v>51701</v>
      </c>
    </row>
  </sheetData>
  <mergeCells count="4">
    <mergeCell ref="A1:C1"/>
    <mergeCell ref="A2:C2"/>
    <mergeCell ref="A3:C3"/>
    <mergeCell ref="A800:B800"/>
  </mergeCells>
  <phoneticPr fontId="1" type="noConversion"/>
  <printOptions gridLines="1"/>
  <pageMargins left="0.82677165354330717" right="0.82677165354330717" top="0.78740157480314965" bottom="0.78740157480314965" header="0" footer="0"/>
  <pageSetup paperSize="9" orientation="portrait" blackAndWhite="1" r:id="rId1"/>
  <headerFooter alignWithMargins="0">
    <oddHeader>@$</oddHeader>
    <oddFooter>@&amp;- &amp;P&amp;-$</oddFooter>
  </headerFooter>
</worksheet>
</file>

<file path=xl/worksheets/sheet2.xml><?xml version="1.0" encoding="utf-8"?>
<worksheet xmlns="http://schemas.openxmlformats.org/spreadsheetml/2006/main" xmlns:r="http://schemas.openxmlformats.org/officeDocument/2006/relationships">
  <dimension ref="A1:C1392"/>
  <sheetViews>
    <sheetView showGridLines="0" showZeros="0" workbookViewId="0">
      <selection activeCell="F15" sqref="F15"/>
    </sheetView>
  </sheetViews>
  <sheetFormatPr defaultColWidth="9.125" defaultRowHeight="16.899999999999999" customHeight="1"/>
  <cols>
    <col min="1" max="1" width="9.875" style="1" customWidth="1"/>
    <col min="2" max="2" width="55.25" style="1" customWidth="1"/>
    <col min="3" max="3" width="13" style="1" customWidth="1"/>
    <col min="4" max="256" width="9.125" style="1"/>
    <col min="257" max="257" width="9.875" style="1" customWidth="1"/>
    <col min="258" max="258" width="55.25" style="1" customWidth="1"/>
    <col min="259" max="259" width="13" style="1" customWidth="1"/>
    <col min="260" max="512" width="9.125" style="1"/>
    <col min="513" max="513" width="9.875" style="1" customWidth="1"/>
    <col min="514" max="514" width="55.25" style="1" customWidth="1"/>
    <col min="515" max="515" width="13" style="1" customWidth="1"/>
    <col min="516" max="768" width="9.125" style="1"/>
    <col min="769" max="769" width="9.875" style="1" customWidth="1"/>
    <col min="770" max="770" width="55.25" style="1" customWidth="1"/>
    <col min="771" max="771" width="13" style="1" customWidth="1"/>
    <col min="772" max="1024" width="9.125" style="1"/>
    <col min="1025" max="1025" width="9.875" style="1" customWidth="1"/>
    <col min="1026" max="1026" width="55.25" style="1" customWidth="1"/>
    <col min="1027" max="1027" width="13" style="1" customWidth="1"/>
    <col min="1028" max="1280" width="9.125" style="1"/>
    <col min="1281" max="1281" width="9.875" style="1" customWidth="1"/>
    <col min="1282" max="1282" width="55.25" style="1" customWidth="1"/>
    <col min="1283" max="1283" width="13" style="1" customWidth="1"/>
    <col min="1284" max="1536" width="9.125" style="1"/>
    <col min="1537" max="1537" width="9.875" style="1" customWidth="1"/>
    <col min="1538" max="1538" width="55.25" style="1" customWidth="1"/>
    <col min="1539" max="1539" width="13" style="1" customWidth="1"/>
    <col min="1540" max="1792" width="9.125" style="1"/>
    <col min="1793" max="1793" width="9.875" style="1" customWidth="1"/>
    <col min="1794" max="1794" width="55.25" style="1" customWidth="1"/>
    <col min="1795" max="1795" width="13" style="1" customWidth="1"/>
    <col min="1796" max="2048" width="9.125" style="1"/>
    <col min="2049" max="2049" width="9.875" style="1" customWidth="1"/>
    <col min="2050" max="2050" width="55.25" style="1" customWidth="1"/>
    <col min="2051" max="2051" width="13" style="1" customWidth="1"/>
    <col min="2052" max="2304" width="9.125" style="1"/>
    <col min="2305" max="2305" width="9.875" style="1" customWidth="1"/>
    <col min="2306" max="2306" width="55.25" style="1" customWidth="1"/>
    <col min="2307" max="2307" width="13" style="1" customWidth="1"/>
    <col min="2308" max="2560" width="9.125" style="1"/>
    <col min="2561" max="2561" width="9.875" style="1" customWidth="1"/>
    <col min="2562" max="2562" width="55.25" style="1" customWidth="1"/>
    <col min="2563" max="2563" width="13" style="1" customWidth="1"/>
    <col min="2564" max="2816" width="9.125" style="1"/>
    <col min="2817" max="2817" width="9.875" style="1" customWidth="1"/>
    <col min="2818" max="2818" width="55.25" style="1" customWidth="1"/>
    <col min="2819" max="2819" width="13" style="1" customWidth="1"/>
    <col min="2820" max="3072" width="9.125" style="1"/>
    <col min="3073" max="3073" width="9.875" style="1" customWidth="1"/>
    <col min="3074" max="3074" width="55.25" style="1" customWidth="1"/>
    <col min="3075" max="3075" width="13" style="1" customWidth="1"/>
    <col min="3076" max="3328" width="9.125" style="1"/>
    <col min="3329" max="3329" width="9.875" style="1" customWidth="1"/>
    <col min="3330" max="3330" width="55.25" style="1" customWidth="1"/>
    <col min="3331" max="3331" width="13" style="1" customWidth="1"/>
    <col min="3332" max="3584" width="9.125" style="1"/>
    <col min="3585" max="3585" width="9.875" style="1" customWidth="1"/>
    <col min="3586" max="3586" width="55.25" style="1" customWidth="1"/>
    <col min="3587" max="3587" width="13" style="1" customWidth="1"/>
    <col min="3588" max="3840" width="9.125" style="1"/>
    <col min="3841" max="3841" width="9.875" style="1" customWidth="1"/>
    <col min="3842" max="3842" width="55.25" style="1" customWidth="1"/>
    <col min="3843" max="3843" width="13" style="1" customWidth="1"/>
    <col min="3844" max="4096" width="9.125" style="1"/>
    <col min="4097" max="4097" width="9.875" style="1" customWidth="1"/>
    <col min="4098" max="4098" width="55.25" style="1" customWidth="1"/>
    <col min="4099" max="4099" width="13" style="1" customWidth="1"/>
    <col min="4100" max="4352" width="9.125" style="1"/>
    <col min="4353" max="4353" width="9.875" style="1" customWidth="1"/>
    <col min="4354" max="4354" width="55.25" style="1" customWidth="1"/>
    <col min="4355" max="4355" width="13" style="1" customWidth="1"/>
    <col min="4356" max="4608" width="9.125" style="1"/>
    <col min="4609" max="4609" width="9.875" style="1" customWidth="1"/>
    <col min="4610" max="4610" width="55.25" style="1" customWidth="1"/>
    <col min="4611" max="4611" width="13" style="1" customWidth="1"/>
    <col min="4612" max="4864" width="9.125" style="1"/>
    <col min="4865" max="4865" width="9.875" style="1" customWidth="1"/>
    <col min="4866" max="4866" width="55.25" style="1" customWidth="1"/>
    <col min="4867" max="4867" width="13" style="1" customWidth="1"/>
    <col min="4868" max="5120" width="9.125" style="1"/>
    <col min="5121" max="5121" width="9.875" style="1" customWidth="1"/>
    <col min="5122" max="5122" width="55.25" style="1" customWidth="1"/>
    <col min="5123" max="5123" width="13" style="1" customWidth="1"/>
    <col min="5124" max="5376" width="9.125" style="1"/>
    <col min="5377" max="5377" width="9.875" style="1" customWidth="1"/>
    <col min="5378" max="5378" width="55.25" style="1" customWidth="1"/>
    <col min="5379" max="5379" width="13" style="1" customWidth="1"/>
    <col min="5380" max="5632" width="9.125" style="1"/>
    <col min="5633" max="5633" width="9.875" style="1" customWidth="1"/>
    <col min="5634" max="5634" width="55.25" style="1" customWidth="1"/>
    <col min="5635" max="5635" width="13" style="1" customWidth="1"/>
    <col min="5636" max="5888" width="9.125" style="1"/>
    <col min="5889" max="5889" width="9.875" style="1" customWidth="1"/>
    <col min="5890" max="5890" width="55.25" style="1" customWidth="1"/>
    <col min="5891" max="5891" width="13" style="1" customWidth="1"/>
    <col min="5892" max="6144" width="9.125" style="1"/>
    <col min="6145" max="6145" width="9.875" style="1" customWidth="1"/>
    <col min="6146" max="6146" width="55.25" style="1" customWidth="1"/>
    <col min="6147" max="6147" width="13" style="1" customWidth="1"/>
    <col min="6148" max="6400" width="9.125" style="1"/>
    <col min="6401" max="6401" width="9.875" style="1" customWidth="1"/>
    <col min="6402" max="6402" width="55.25" style="1" customWidth="1"/>
    <col min="6403" max="6403" width="13" style="1" customWidth="1"/>
    <col min="6404" max="6656" width="9.125" style="1"/>
    <col min="6657" max="6657" width="9.875" style="1" customWidth="1"/>
    <col min="6658" max="6658" width="55.25" style="1" customWidth="1"/>
    <col min="6659" max="6659" width="13" style="1" customWidth="1"/>
    <col min="6660" max="6912" width="9.125" style="1"/>
    <col min="6913" max="6913" width="9.875" style="1" customWidth="1"/>
    <col min="6914" max="6914" width="55.25" style="1" customWidth="1"/>
    <col min="6915" max="6915" width="13" style="1" customWidth="1"/>
    <col min="6916" max="7168" width="9.125" style="1"/>
    <col min="7169" max="7169" width="9.875" style="1" customWidth="1"/>
    <col min="7170" max="7170" width="55.25" style="1" customWidth="1"/>
    <col min="7171" max="7171" width="13" style="1" customWidth="1"/>
    <col min="7172" max="7424" width="9.125" style="1"/>
    <col min="7425" max="7425" width="9.875" style="1" customWidth="1"/>
    <col min="7426" max="7426" width="55.25" style="1" customWidth="1"/>
    <col min="7427" max="7427" width="13" style="1" customWidth="1"/>
    <col min="7428" max="7680" width="9.125" style="1"/>
    <col min="7681" max="7681" width="9.875" style="1" customWidth="1"/>
    <col min="7682" max="7682" width="55.25" style="1" customWidth="1"/>
    <col min="7683" max="7683" width="13" style="1" customWidth="1"/>
    <col min="7684" max="7936" width="9.125" style="1"/>
    <col min="7937" max="7937" width="9.875" style="1" customWidth="1"/>
    <col min="7938" max="7938" width="55.25" style="1" customWidth="1"/>
    <col min="7939" max="7939" width="13" style="1" customWidth="1"/>
    <col min="7940" max="8192" width="9.125" style="1"/>
    <col min="8193" max="8193" width="9.875" style="1" customWidth="1"/>
    <col min="8194" max="8194" width="55.25" style="1" customWidth="1"/>
    <col min="8195" max="8195" width="13" style="1" customWidth="1"/>
    <col min="8196" max="8448" width="9.125" style="1"/>
    <col min="8449" max="8449" width="9.875" style="1" customWidth="1"/>
    <col min="8450" max="8450" width="55.25" style="1" customWidth="1"/>
    <col min="8451" max="8451" width="13" style="1" customWidth="1"/>
    <col min="8452" max="8704" width="9.125" style="1"/>
    <col min="8705" max="8705" width="9.875" style="1" customWidth="1"/>
    <col min="8706" max="8706" width="55.25" style="1" customWidth="1"/>
    <col min="8707" max="8707" width="13" style="1" customWidth="1"/>
    <col min="8708" max="8960" width="9.125" style="1"/>
    <col min="8961" max="8961" width="9.875" style="1" customWidth="1"/>
    <col min="8962" max="8962" width="55.25" style="1" customWidth="1"/>
    <col min="8963" max="8963" width="13" style="1" customWidth="1"/>
    <col min="8964" max="9216" width="9.125" style="1"/>
    <col min="9217" max="9217" width="9.875" style="1" customWidth="1"/>
    <col min="9218" max="9218" width="55.25" style="1" customWidth="1"/>
    <col min="9219" max="9219" width="13" style="1" customWidth="1"/>
    <col min="9220" max="9472" width="9.125" style="1"/>
    <col min="9473" max="9473" width="9.875" style="1" customWidth="1"/>
    <col min="9474" max="9474" width="55.25" style="1" customWidth="1"/>
    <col min="9475" max="9475" width="13" style="1" customWidth="1"/>
    <col min="9476" max="9728" width="9.125" style="1"/>
    <col min="9729" max="9729" width="9.875" style="1" customWidth="1"/>
    <col min="9730" max="9730" width="55.25" style="1" customWidth="1"/>
    <col min="9731" max="9731" width="13" style="1" customWidth="1"/>
    <col min="9732" max="9984" width="9.125" style="1"/>
    <col min="9985" max="9985" width="9.875" style="1" customWidth="1"/>
    <col min="9986" max="9986" width="55.25" style="1" customWidth="1"/>
    <col min="9987" max="9987" width="13" style="1" customWidth="1"/>
    <col min="9988" max="10240" width="9.125" style="1"/>
    <col min="10241" max="10241" width="9.875" style="1" customWidth="1"/>
    <col min="10242" max="10242" width="55.25" style="1" customWidth="1"/>
    <col min="10243" max="10243" width="13" style="1" customWidth="1"/>
    <col min="10244" max="10496" width="9.125" style="1"/>
    <col min="10497" max="10497" width="9.875" style="1" customWidth="1"/>
    <col min="10498" max="10498" width="55.25" style="1" customWidth="1"/>
    <col min="10499" max="10499" width="13" style="1" customWidth="1"/>
    <col min="10500" max="10752" width="9.125" style="1"/>
    <col min="10753" max="10753" width="9.875" style="1" customWidth="1"/>
    <col min="10754" max="10754" width="55.25" style="1" customWidth="1"/>
    <col min="10755" max="10755" width="13" style="1" customWidth="1"/>
    <col min="10756" max="11008" width="9.125" style="1"/>
    <col min="11009" max="11009" width="9.875" style="1" customWidth="1"/>
    <col min="11010" max="11010" width="55.25" style="1" customWidth="1"/>
    <col min="11011" max="11011" width="13" style="1" customWidth="1"/>
    <col min="11012" max="11264" width="9.125" style="1"/>
    <col min="11265" max="11265" width="9.875" style="1" customWidth="1"/>
    <col min="11266" max="11266" width="55.25" style="1" customWidth="1"/>
    <col min="11267" max="11267" width="13" style="1" customWidth="1"/>
    <col min="11268" max="11520" width="9.125" style="1"/>
    <col min="11521" max="11521" width="9.875" style="1" customWidth="1"/>
    <col min="11522" max="11522" width="55.25" style="1" customWidth="1"/>
    <col min="11523" max="11523" width="13" style="1" customWidth="1"/>
    <col min="11524" max="11776" width="9.125" style="1"/>
    <col min="11777" max="11777" width="9.875" style="1" customWidth="1"/>
    <col min="11778" max="11778" width="55.25" style="1" customWidth="1"/>
    <col min="11779" max="11779" width="13" style="1" customWidth="1"/>
    <col min="11780" max="12032" width="9.125" style="1"/>
    <col min="12033" max="12033" width="9.875" style="1" customWidth="1"/>
    <col min="12034" max="12034" width="55.25" style="1" customWidth="1"/>
    <col min="12035" max="12035" width="13" style="1" customWidth="1"/>
    <col min="12036" max="12288" width="9.125" style="1"/>
    <col min="12289" max="12289" width="9.875" style="1" customWidth="1"/>
    <col min="12290" max="12290" width="55.25" style="1" customWidth="1"/>
    <col min="12291" max="12291" width="13" style="1" customWidth="1"/>
    <col min="12292" max="12544" width="9.125" style="1"/>
    <col min="12545" max="12545" width="9.875" style="1" customWidth="1"/>
    <col min="12546" max="12546" width="55.25" style="1" customWidth="1"/>
    <col min="12547" max="12547" width="13" style="1" customWidth="1"/>
    <col min="12548" max="12800" width="9.125" style="1"/>
    <col min="12801" max="12801" width="9.875" style="1" customWidth="1"/>
    <col min="12802" max="12802" width="55.25" style="1" customWidth="1"/>
    <col min="12803" max="12803" width="13" style="1" customWidth="1"/>
    <col min="12804" max="13056" width="9.125" style="1"/>
    <col min="13057" max="13057" width="9.875" style="1" customWidth="1"/>
    <col min="13058" max="13058" width="55.25" style="1" customWidth="1"/>
    <col min="13059" max="13059" width="13" style="1" customWidth="1"/>
    <col min="13060" max="13312" width="9.125" style="1"/>
    <col min="13313" max="13313" width="9.875" style="1" customWidth="1"/>
    <col min="13314" max="13314" width="55.25" style="1" customWidth="1"/>
    <col min="13315" max="13315" width="13" style="1" customWidth="1"/>
    <col min="13316" max="13568" width="9.125" style="1"/>
    <col min="13569" max="13569" width="9.875" style="1" customWidth="1"/>
    <col min="13570" max="13570" width="55.25" style="1" customWidth="1"/>
    <col min="13571" max="13571" width="13" style="1" customWidth="1"/>
    <col min="13572" max="13824" width="9.125" style="1"/>
    <col min="13825" max="13825" width="9.875" style="1" customWidth="1"/>
    <col min="13826" max="13826" width="55.25" style="1" customWidth="1"/>
    <col min="13827" max="13827" width="13" style="1" customWidth="1"/>
    <col min="13828" max="14080" width="9.125" style="1"/>
    <col min="14081" max="14081" width="9.875" style="1" customWidth="1"/>
    <col min="14082" max="14082" width="55.25" style="1" customWidth="1"/>
    <col min="14083" max="14083" width="13" style="1" customWidth="1"/>
    <col min="14084" max="14336" width="9.125" style="1"/>
    <col min="14337" max="14337" width="9.875" style="1" customWidth="1"/>
    <col min="14338" max="14338" width="55.25" style="1" customWidth="1"/>
    <col min="14339" max="14339" width="13" style="1" customWidth="1"/>
    <col min="14340" max="14592" width="9.125" style="1"/>
    <col min="14593" max="14593" width="9.875" style="1" customWidth="1"/>
    <col min="14594" max="14594" width="55.25" style="1" customWidth="1"/>
    <col min="14595" max="14595" width="13" style="1" customWidth="1"/>
    <col min="14596" max="14848" width="9.125" style="1"/>
    <col min="14849" max="14849" width="9.875" style="1" customWidth="1"/>
    <col min="14850" max="14850" width="55.25" style="1" customWidth="1"/>
    <col min="14851" max="14851" width="13" style="1" customWidth="1"/>
    <col min="14852" max="15104" width="9.125" style="1"/>
    <col min="15105" max="15105" width="9.875" style="1" customWidth="1"/>
    <col min="15106" max="15106" width="55.25" style="1" customWidth="1"/>
    <col min="15107" max="15107" width="13" style="1" customWidth="1"/>
    <col min="15108" max="15360" width="9.125" style="1"/>
    <col min="15361" max="15361" width="9.875" style="1" customWidth="1"/>
    <col min="15362" max="15362" width="55.25" style="1" customWidth="1"/>
    <col min="15363" max="15363" width="13" style="1" customWidth="1"/>
    <col min="15364" max="15616" width="9.125" style="1"/>
    <col min="15617" max="15617" width="9.875" style="1" customWidth="1"/>
    <col min="15618" max="15618" width="55.25" style="1" customWidth="1"/>
    <col min="15619" max="15619" width="13" style="1" customWidth="1"/>
    <col min="15620" max="15872" width="9.125" style="1"/>
    <col min="15873" max="15873" width="9.875" style="1" customWidth="1"/>
    <col min="15874" max="15874" width="55.25" style="1" customWidth="1"/>
    <col min="15875" max="15875" width="13" style="1" customWidth="1"/>
    <col min="15876" max="16128" width="9.125" style="1"/>
    <col min="16129" max="16129" width="9.875" style="1" customWidth="1"/>
    <col min="16130" max="16130" width="55.25" style="1" customWidth="1"/>
    <col min="16131" max="16131" width="13" style="1" customWidth="1"/>
    <col min="16132" max="16384" width="9.125" style="1"/>
  </cols>
  <sheetData>
    <row r="1" spans="1:3" ht="33.950000000000003" customHeight="1">
      <c r="A1" s="75" t="s">
        <v>2357</v>
      </c>
      <c r="B1" s="75"/>
      <c r="C1" s="75"/>
    </row>
    <row r="2" spans="1:3" ht="16.899999999999999" customHeight="1">
      <c r="A2" s="74" t="s">
        <v>800</v>
      </c>
      <c r="B2" s="74"/>
      <c r="C2" s="74"/>
    </row>
    <row r="3" spans="1:3" ht="16.899999999999999" customHeight="1">
      <c r="A3" s="74" t="s">
        <v>801</v>
      </c>
      <c r="B3" s="74"/>
      <c r="C3" s="74"/>
    </row>
    <row r="4" spans="1:3" ht="16.899999999999999" customHeight="1">
      <c r="A4" s="29" t="s">
        <v>797</v>
      </c>
      <c r="B4" s="29" t="s">
        <v>796</v>
      </c>
      <c r="C4" s="29" t="s">
        <v>795</v>
      </c>
    </row>
    <row r="5" spans="1:3" ht="16.899999999999999" customHeight="1">
      <c r="A5" s="29"/>
      <c r="B5" s="29" t="s">
        <v>802</v>
      </c>
      <c r="C5" s="25">
        <f>SUM(C6,C259,C296,C314,C435,C490,C546,C595,C711,C775,C853,C877,C1009,C1080,C1156,C1183,C1212,C1222,C1302,C1320,C1374,C1377,C1389)</f>
        <v>415225</v>
      </c>
    </row>
    <row r="6" spans="1:3" ht="16.899999999999999" customHeight="1">
      <c r="A6" s="21">
        <v>201</v>
      </c>
      <c r="B6" s="27" t="s">
        <v>803</v>
      </c>
      <c r="C6" s="25">
        <f>SUM(C7,C19,C28,C40,C52,C63,C74,C86,C95,C105,C120,C129,C140,C152,C162,C175,C182,C189,C198,C204,C211,C219,C226,C232,C238,C244,C250,C256)</f>
        <v>31982</v>
      </c>
    </row>
    <row r="7" spans="1:3" ht="16.899999999999999" customHeight="1">
      <c r="A7" s="21">
        <v>20101</v>
      </c>
      <c r="B7" s="27" t="s">
        <v>804</v>
      </c>
      <c r="C7" s="25">
        <f>SUM(C8:C18)</f>
        <v>888</v>
      </c>
    </row>
    <row r="8" spans="1:3" ht="16.899999999999999" customHeight="1">
      <c r="A8" s="21">
        <v>2010101</v>
      </c>
      <c r="B8" s="21" t="s">
        <v>805</v>
      </c>
      <c r="C8" s="19">
        <v>829</v>
      </c>
    </row>
    <row r="9" spans="1:3" ht="16.899999999999999" customHeight="1">
      <c r="A9" s="21">
        <v>2010102</v>
      </c>
      <c r="B9" s="21" t="s">
        <v>806</v>
      </c>
      <c r="C9" s="19">
        <v>0</v>
      </c>
    </row>
    <row r="10" spans="1:3" ht="16.899999999999999" customHeight="1">
      <c r="A10" s="21">
        <v>2010103</v>
      </c>
      <c r="B10" s="21" t="s">
        <v>807</v>
      </c>
      <c r="C10" s="19">
        <v>0</v>
      </c>
    </row>
    <row r="11" spans="1:3" ht="16.899999999999999" customHeight="1">
      <c r="A11" s="21">
        <v>2010104</v>
      </c>
      <c r="B11" s="21" t="s">
        <v>808</v>
      </c>
      <c r="C11" s="19">
        <v>52</v>
      </c>
    </row>
    <row r="12" spans="1:3" ht="16.899999999999999" customHeight="1">
      <c r="A12" s="21">
        <v>2010105</v>
      </c>
      <c r="B12" s="21" t="s">
        <v>809</v>
      </c>
      <c r="C12" s="19">
        <v>0</v>
      </c>
    </row>
    <row r="13" spans="1:3" ht="16.899999999999999" customHeight="1">
      <c r="A13" s="21">
        <v>2010106</v>
      </c>
      <c r="B13" s="21" t="s">
        <v>810</v>
      </c>
      <c r="C13" s="19">
        <v>0</v>
      </c>
    </row>
    <row r="14" spans="1:3" ht="16.899999999999999" customHeight="1">
      <c r="A14" s="21">
        <v>2010107</v>
      </c>
      <c r="B14" s="21" t="s">
        <v>811</v>
      </c>
      <c r="C14" s="19">
        <v>0</v>
      </c>
    </row>
    <row r="15" spans="1:3" ht="16.899999999999999" customHeight="1">
      <c r="A15" s="21">
        <v>2010108</v>
      </c>
      <c r="B15" s="21" t="s">
        <v>812</v>
      </c>
      <c r="C15" s="19">
        <v>0</v>
      </c>
    </row>
    <row r="16" spans="1:3" ht="16.899999999999999" customHeight="1">
      <c r="A16" s="21">
        <v>2010109</v>
      </c>
      <c r="B16" s="21" t="s">
        <v>813</v>
      </c>
      <c r="C16" s="19">
        <v>0</v>
      </c>
    </row>
    <row r="17" spans="1:3" ht="16.899999999999999" customHeight="1">
      <c r="A17" s="21">
        <v>2010150</v>
      </c>
      <c r="B17" s="21" t="s">
        <v>814</v>
      </c>
      <c r="C17" s="19">
        <v>0</v>
      </c>
    </row>
    <row r="18" spans="1:3" ht="16.899999999999999" customHeight="1">
      <c r="A18" s="21">
        <v>2010199</v>
      </c>
      <c r="B18" s="21" t="s">
        <v>815</v>
      </c>
      <c r="C18" s="19">
        <v>7</v>
      </c>
    </row>
    <row r="19" spans="1:3" ht="16.899999999999999" customHeight="1">
      <c r="A19" s="21">
        <v>20102</v>
      </c>
      <c r="B19" s="27" t="s">
        <v>816</v>
      </c>
      <c r="C19" s="25">
        <f>SUM(C20:C27)</f>
        <v>524</v>
      </c>
    </row>
    <row r="20" spans="1:3" ht="16.899999999999999" customHeight="1">
      <c r="A20" s="21">
        <v>2010201</v>
      </c>
      <c r="B20" s="21" t="s">
        <v>805</v>
      </c>
      <c r="C20" s="19">
        <v>504</v>
      </c>
    </row>
    <row r="21" spans="1:3" ht="16.899999999999999" customHeight="1">
      <c r="A21" s="21">
        <v>2010202</v>
      </c>
      <c r="B21" s="21" t="s">
        <v>806</v>
      </c>
      <c r="C21" s="19">
        <v>0</v>
      </c>
    </row>
    <row r="22" spans="1:3" ht="16.899999999999999" customHeight="1">
      <c r="A22" s="21">
        <v>2010203</v>
      </c>
      <c r="B22" s="21" t="s">
        <v>807</v>
      </c>
      <c r="C22" s="19">
        <v>0</v>
      </c>
    </row>
    <row r="23" spans="1:3" ht="16.899999999999999" customHeight="1">
      <c r="A23" s="21">
        <v>2010204</v>
      </c>
      <c r="B23" s="21" t="s">
        <v>817</v>
      </c>
      <c r="C23" s="19">
        <v>0</v>
      </c>
    </row>
    <row r="24" spans="1:3" ht="16.899999999999999" customHeight="1">
      <c r="A24" s="21">
        <v>2010205</v>
      </c>
      <c r="B24" s="21" t="s">
        <v>818</v>
      </c>
      <c r="C24" s="19">
        <v>0</v>
      </c>
    </row>
    <row r="25" spans="1:3" ht="16.899999999999999" customHeight="1">
      <c r="A25" s="21">
        <v>2010206</v>
      </c>
      <c r="B25" s="21" t="s">
        <v>819</v>
      </c>
      <c r="C25" s="19">
        <v>0</v>
      </c>
    </row>
    <row r="26" spans="1:3" ht="16.899999999999999" customHeight="1">
      <c r="A26" s="21">
        <v>2010250</v>
      </c>
      <c r="B26" s="21" t="s">
        <v>814</v>
      </c>
      <c r="C26" s="19">
        <v>0</v>
      </c>
    </row>
    <row r="27" spans="1:3" ht="16.899999999999999" customHeight="1">
      <c r="A27" s="21">
        <v>2010299</v>
      </c>
      <c r="B27" s="21" t="s">
        <v>820</v>
      </c>
      <c r="C27" s="19">
        <v>20</v>
      </c>
    </row>
    <row r="28" spans="1:3" ht="16.899999999999999" customHeight="1">
      <c r="A28" s="21">
        <v>20103</v>
      </c>
      <c r="B28" s="27" t="s">
        <v>821</v>
      </c>
      <c r="C28" s="25">
        <f>SUM(C29:C39)</f>
        <v>16369</v>
      </c>
    </row>
    <row r="29" spans="1:3" ht="16.899999999999999" customHeight="1">
      <c r="A29" s="21">
        <v>2010301</v>
      </c>
      <c r="B29" s="21" t="s">
        <v>805</v>
      </c>
      <c r="C29" s="19">
        <v>15270</v>
      </c>
    </row>
    <row r="30" spans="1:3" ht="16.899999999999999" customHeight="1">
      <c r="A30" s="21">
        <v>2010302</v>
      </c>
      <c r="B30" s="21" t="s">
        <v>806</v>
      </c>
      <c r="C30" s="19">
        <v>0</v>
      </c>
    </row>
    <row r="31" spans="1:3" ht="16.899999999999999" customHeight="1">
      <c r="A31" s="21">
        <v>2010303</v>
      </c>
      <c r="B31" s="21" t="s">
        <v>807</v>
      </c>
      <c r="C31" s="19">
        <v>0</v>
      </c>
    </row>
    <row r="32" spans="1:3" ht="16.899999999999999" customHeight="1">
      <c r="A32" s="21">
        <v>2010304</v>
      </c>
      <c r="B32" s="21" t="s">
        <v>822</v>
      </c>
      <c r="C32" s="19">
        <v>0</v>
      </c>
    </row>
    <row r="33" spans="1:3" ht="16.899999999999999" customHeight="1">
      <c r="A33" s="21">
        <v>2010305</v>
      </c>
      <c r="B33" s="21" t="s">
        <v>823</v>
      </c>
      <c r="C33" s="19">
        <v>0</v>
      </c>
    </row>
    <row r="34" spans="1:3" ht="16.899999999999999" customHeight="1">
      <c r="A34" s="21">
        <v>2010306</v>
      </c>
      <c r="B34" s="21" t="s">
        <v>824</v>
      </c>
      <c r="C34" s="19">
        <v>0</v>
      </c>
    </row>
    <row r="35" spans="1:3" ht="16.899999999999999" customHeight="1">
      <c r="A35" s="21">
        <v>2010307</v>
      </c>
      <c r="B35" s="21" t="s">
        <v>825</v>
      </c>
      <c r="C35" s="19">
        <v>0</v>
      </c>
    </row>
    <row r="36" spans="1:3" ht="16.899999999999999" customHeight="1">
      <c r="A36" s="21">
        <v>2010308</v>
      </c>
      <c r="B36" s="21" t="s">
        <v>826</v>
      </c>
      <c r="C36" s="19">
        <v>166</v>
      </c>
    </row>
    <row r="37" spans="1:3" ht="16.899999999999999" customHeight="1">
      <c r="A37" s="21">
        <v>2010309</v>
      </c>
      <c r="B37" s="21" t="s">
        <v>827</v>
      </c>
      <c r="C37" s="19">
        <v>0</v>
      </c>
    </row>
    <row r="38" spans="1:3" ht="16.899999999999999" customHeight="1">
      <c r="A38" s="21">
        <v>2010350</v>
      </c>
      <c r="B38" s="21" t="s">
        <v>814</v>
      </c>
      <c r="C38" s="19">
        <v>0</v>
      </c>
    </row>
    <row r="39" spans="1:3" ht="16.899999999999999" customHeight="1">
      <c r="A39" s="21">
        <v>2010399</v>
      </c>
      <c r="B39" s="21" t="s">
        <v>828</v>
      </c>
      <c r="C39" s="19">
        <v>933</v>
      </c>
    </row>
    <row r="40" spans="1:3" ht="16.899999999999999" customHeight="1">
      <c r="A40" s="21">
        <v>20104</v>
      </c>
      <c r="B40" s="27" t="s">
        <v>829</v>
      </c>
      <c r="C40" s="25">
        <f>SUM(C41:C51)</f>
        <v>709</v>
      </c>
    </row>
    <row r="41" spans="1:3" ht="16.899999999999999" customHeight="1">
      <c r="A41" s="21">
        <v>2010401</v>
      </c>
      <c r="B41" s="21" t="s">
        <v>805</v>
      </c>
      <c r="C41" s="19">
        <v>475</v>
      </c>
    </row>
    <row r="42" spans="1:3" ht="16.899999999999999" customHeight="1">
      <c r="A42" s="21">
        <v>2010402</v>
      </c>
      <c r="B42" s="21" t="s">
        <v>806</v>
      </c>
      <c r="C42" s="19">
        <v>0</v>
      </c>
    </row>
    <row r="43" spans="1:3" ht="16.899999999999999" customHeight="1">
      <c r="A43" s="21">
        <v>2010403</v>
      </c>
      <c r="B43" s="21" t="s">
        <v>807</v>
      </c>
      <c r="C43" s="19">
        <v>0</v>
      </c>
    </row>
    <row r="44" spans="1:3" ht="16.899999999999999" customHeight="1">
      <c r="A44" s="21">
        <v>2010404</v>
      </c>
      <c r="B44" s="21" t="s">
        <v>830</v>
      </c>
      <c r="C44" s="19">
        <v>0</v>
      </c>
    </row>
    <row r="45" spans="1:3" ht="16.899999999999999" customHeight="1">
      <c r="A45" s="21">
        <v>2010405</v>
      </c>
      <c r="B45" s="21" t="s">
        <v>831</v>
      </c>
      <c r="C45" s="19">
        <v>0</v>
      </c>
    </row>
    <row r="46" spans="1:3" ht="16.899999999999999" customHeight="1">
      <c r="A46" s="21">
        <v>2010406</v>
      </c>
      <c r="B46" s="21" t="s">
        <v>832</v>
      </c>
      <c r="C46" s="19">
        <v>0</v>
      </c>
    </row>
    <row r="47" spans="1:3" ht="16.899999999999999" customHeight="1">
      <c r="A47" s="21">
        <v>2010407</v>
      </c>
      <c r="B47" s="21" t="s">
        <v>833</v>
      </c>
      <c r="C47" s="19">
        <v>0</v>
      </c>
    </row>
    <row r="48" spans="1:3" ht="16.899999999999999" customHeight="1">
      <c r="A48" s="21">
        <v>2010408</v>
      </c>
      <c r="B48" s="21" t="s">
        <v>834</v>
      </c>
      <c r="C48" s="19">
        <v>91</v>
      </c>
    </row>
    <row r="49" spans="1:3" ht="16.899999999999999" customHeight="1">
      <c r="A49" s="21">
        <v>2010409</v>
      </c>
      <c r="B49" s="21" t="s">
        <v>835</v>
      </c>
      <c r="C49" s="19">
        <v>0</v>
      </c>
    </row>
    <row r="50" spans="1:3" ht="16.899999999999999" customHeight="1">
      <c r="A50" s="21">
        <v>2010450</v>
      </c>
      <c r="B50" s="21" t="s">
        <v>814</v>
      </c>
      <c r="C50" s="19">
        <v>0</v>
      </c>
    </row>
    <row r="51" spans="1:3" ht="16.899999999999999" customHeight="1">
      <c r="A51" s="21">
        <v>2010499</v>
      </c>
      <c r="B51" s="21" t="s">
        <v>836</v>
      </c>
      <c r="C51" s="19">
        <v>143</v>
      </c>
    </row>
    <row r="52" spans="1:3" ht="16.899999999999999" customHeight="1">
      <c r="A52" s="21">
        <v>20105</v>
      </c>
      <c r="B52" s="27" t="s">
        <v>837</v>
      </c>
      <c r="C52" s="25">
        <f>SUM(C53:C62)</f>
        <v>293</v>
      </c>
    </row>
    <row r="53" spans="1:3" ht="16.899999999999999" customHeight="1">
      <c r="A53" s="21">
        <v>2010501</v>
      </c>
      <c r="B53" s="21" t="s">
        <v>805</v>
      </c>
      <c r="C53" s="19">
        <v>190</v>
      </c>
    </row>
    <row r="54" spans="1:3" ht="16.899999999999999" customHeight="1">
      <c r="A54" s="21">
        <v>2010502</v>
      </c>
      <c r="B54" s="21" t="s">
        <v>806</v>
      </c>
      <c r="C54" s="19">
        <v>3</v>
      </c>
    </row>
    <row r="55" spans="1:3" ht="16.899999999999999" customHeight="1">
      <c r="A55" s="21">
        <v>2010503</v>
      </c>
      <c r="B55" s="21" t="s">
        <v>807</v>
      </c>
      <c r="C55" s="19">
        <v>0</v>
      </c>
    </row>
    <row r="56" spans="1:3" ht="16.899999999999999" customHeight="1">
      <c r="A56" s="21">
        <v>2010504</v>
      </c>
      <c r="B56" s="21" t="s">
        <v>838</v>
      </c>
      <c r="C56" s="19">
        <v>0</v>
      </c>
    </row>
    <row r="57" spans="1:3" ht="16.899999999999999" customHeight="1">
      <c r="A57" s="21">
        <v>2010505</v>
      </c>
      <c r="B57" s="21" t="s">
        <v>839</v>
      </c>
      <c r="C57" s="19">
        <v>0</v>
      </c>
    </row>
    <row r="58" spans="1:3" ht="16.899999999999999" customHeight="1">
      <c r="A58" s="21">
        <v>2010506</v>
      </c>
      <c r="B58" s="21" t="s">
        <v>840</v>
      </c>
      <c r="C58" s="19">
        <v>0</v>
      </c>
    </row>
    <row r="59" spans="1:3" ht="16.899999999999999" customHeight="1">
      <c r="A59" s="21">
        <v>2010507</v>
      </c>
      <c r="B59" s="21" t="s">
        <v>841</v>
      </c>
      <c r="C59" s="19">
        <v>100</v>
      </c>
    </row>
    <row r="60" spans="1:3" ht="16.899999999999999" customHeight="1">
      <c r="A60" s="21">
        <v>2010508</v>
      </c>
      <c r="B60" s="21" t="s">
        <v>842</v>
      </c>
      <c r="C60" s="19">
        <v>0</v>
      </c>
    </row>
    <row r="61" spans="1:3" ht="16.899999999999999" customHeight="1">
      <c r="A61" s="21">
        <v>2010550</v>
      </c>
      <c r="B61" s="21" t="s">
        <v>814</v>
      </c>
      <c r="C61" s="19">
        <v>0</v>
      </c>
    </row>
    <row r="62" spans="1:3" ht="16.899999999999999" customHeight="1">
      <c r="A62" s="21">
        <v>2010599</v>
      </c>
      <c r="B62" s="21" t="s">
        <v>843</v>
      </c>
      <c r="C62" s="19">
        <v>0</v>
      </c>
    </row>
    <row r="63" spans="1:3" ht="16.899999999999999" customHeight="1">
      <c r="A63" s="21">
        <v>20106</v>
      </c>
      <c r="B63" s="27" t="s">
        <v>844</v>
      </c>
      <c r="C63" s="25">
        <f>SUM(C64:C73)</f>
        <v>2673</v>
      </c>
    </row>
    <row r="64" spans="1:3" ht="16.899999999999999" customHeight="1">
      <c r="A64" s="21">
        <v>2010601</v>
      </c>
      <c r="B64" s="21" t="s">
        <v>805</v>
      </c>
      <c r="C64" s="19">
        <v>1497</v>
      </c>
    </row>
    <row r="65" spans="1:3" ht="16.899999999999999" customHeight="1">
      <c r="A65" s="21">
        <v>2010602</v>
      </c>
      <c r="B65" s="21" t="s">
        <v>806</v>
      </c>
      <c r="C65" s="19">
        <v>80</v>
      </c>
    </row>
    <row r="66" spans="1:3" ht="16.899999999999999" customHeight="1">
      <c r="A66" s="21">
        <v>2010603</v>
      </c>
      <c r="B66" s="21" t="s">
        <v>807</v>
      </c>
      <c r="C66" s="19">
        <v>0</v>
      </c>
    </row>
    <row r="67" spans="1:3" ht="16.899999999999999" customHeight="1">
      <c r="A67" s="21">
        <v>2010604</v>
      </c>
      <c r="B67" s="21" t="s">
        <v>845</v>
      </c>
      <c r="C67" s="19">
        <v>0</v>
      </c>
    </row>
    <row r="68" spans="1:3" ht="16.899999999999999" customHeight="1">
      <c r="A68" s="21">
        <v>2010605</v>
      </c>
      <c r="B68" s="21" t="s">
        <v>846</v>
      </c>
      <c r="C68" s="19">
        <v>233</v>
      </c>
    </row>
    <row r="69" spans="1:3" ht="16.899999999999999" customHeight="1">
      <c r="A69" s="21">
        <v>2010606</v>
      </c>
      <c r="B69" s="21" t="s">
        <v>847</v>
      </c>
      <c r="C69" s="19">
        <v>0</v>
      </c>
    </row>
    <row r="70" spans="1:3" ht="16.899999999999999" customHeight="1">
      <c r="A70" s="21">
        <v>2010607</v>
      </c>
      <c r="B70" s="21" t="s">
        <v>848</v>
      </c>
      <c r="C70" s="19">
        <v>0</v>
      </c>
    </row>
    <row r="71" spans="1:3" ht="16.899999999999999" customHeight="1">
      <c r="A71" s="21">
        <v>2010608</v>
      </c>
      <c r="B71" s="21" t="s">
        <v>849</v>
      </c>
      <c r="C71" s="19">
        <v>0</v>
      </c>
    </row>
    <row r="72" spans="1:3" ht="16.899999999999999" customHeight="1">
      <c r="A72" s="21">
        <v>2010650</v>
      </c>
      <c r="B72" s="21" t="s">
        <v>814</v>
      </c>
      <c r="C72" s="19">
        <v>0</v>
      </c>
    </row>
    <row r="73" spans="1:3" ht="16.899999999999999" customHeight="1">
      <c r="A73" s="21">
        <v>2010699</v>
      </c>
      <c r="B73" s="21" t="s">
        <v>850</v>
      </c>
      <c r="C73" s="19">
        <v>863</v>
      </c>
    </row>
    <row r="74" spans="1:3" ht="16.899999999999999" customHeight="1">
      <c r="A74" s="21">
        <v>20107</v>
      </c>
      <c r="B74" s="27" t="s">
        <v>851</v>
      </c>
      <c r="C74" s="25">
        <f>SUM(C75:C85)</f>
        <v>3595</v>
      </c>
    </row>
    <row r="75" spans="1:3" ht="16.899999999999999" customHeight="1">
      <c r="A75" s="21">
        <v>2010701</v>
      </c>
      <c r="B75" s="21" t="s">
        <v>805</v>
      </c>
      <c r="C75" s="19">
        <v>185</v>
      </c>
    </row>
    <row r="76" spans="1:3" ht="16.899999999999999" customHeight="1">
      <c r="A76" s="21">
        <v>2010702</v>
      </c>
      <c r="B76" s="21" t="s">
        <v>806</v>
      </c>
      <c r="C76" s="19">
        <v>0</v>
      </c>
    </row>
    <row r="77" spans="1:3" ht="16.899999999999999" customHeight="1">
      <c r="A77" s="21">
        <v>2010703</v>
      </c>
      <c r="B77" s="21" t="s">
        <v>807</v>
      </c>
      <c r="C77" s="19">
        <v>0</v>
      </c>
    </row>
    <row r="78" spans="1:3" ht="16.899999999999999" customHeight="1">
      <c r="A78" s="21">
        <v>2010704</v>
      </c>
      <c r="B78" s="21" t="s">
        <v>852</v>
      </c>
      <c r="C78" s="19">
        <v>0</v>
      </c>
    </row>
    <row r="79" spans="1:3" ht="16.899999999999999" customHeight="1">
      <c r="A79" s="21">
        <v>2010705</v>
      </c>
      <c r="B79" s="21" t="s">
        <v>853</v>
      </c>
      <c r="C79" s="19">
        <v>0</v>
      </c>
    </row>
    <row r="80" spans="1:3" ht="16.899999999999999" customHeight="1">
      <c r="A80" s="21">
        <v>2010706</v>
      </c>
      <c r="B80" s="21" t="s">
        <v>854</v>
      </c>
      <c r="C80" s="19">
        <v>0</v>
      </c>
    </row>
    <row r="81" spans="1:3" ht="16.899999999999999" customHeight="1">
      <c r="A81" s="21">
        <v>2010707</v>
      </c>
      <c r="B81" s="21" t="s">
        <v>855</v>
      </c>
      <c r="C81" s="19">
        <v>0</v>
      </c>
    </row>
    <row r="82" spans="1:3" ht="16.899999999999999" customHeight="1">
      <c r="A82" s="21">
        <v>2010708</v>
      </c>
      <c r="B82" s="21" t="s">
        <v>856</v>
      </c>
      <c r="C82" s="19">
        <v>0</v>
      </c>
    </row>
    <row r="83" spans="1:3" ht="16.899999999999999" customHeight="1">
      <c r="A83" s="21">
        <v>2010709</v>
      </c>
      <c r="B83" s="21" t="s">
        <v>848</v>
      </c>
      <c r="C83" s="19">
        <v>0</v>
      </c>
    </row>
    <row r="84" spans="1:3" ht="16.899999999999999" customHeight="1">
      <c r="A84" s="21">
        <v>2010750</v>
      </c>
      <c r="B84" s="21" t="s">
        <v>814</v>
      </c>
      <c r="C84" s="19">
        <v>0</v>
      </c>
    </row>
    <row r="85" spans="1:3" ht="16.899999999999999" customHeight="1">
      <c r="A85" s="21">
        <v>2010799</v>
      </c>
      <c r="B85" s="21" t="s">
        <v>857</v>
      </c>
      <c r="C85" s="19">
        <v>3410</v>
      </c>
    </row>
    <row r="86" spans="1:3" ht="16.899999999999999" customHeight="1">
      <c r="A86" s="21">
        <v>20108</v>
      </c>
      <c r="B86" s="27" t="s">
        <v>858</v>
      </c>
      <c r="C86" s="25">
        <f>SUM(C87:C94)</f>
        <v>211</v>
      </c>
    </row>
    <row r="87" spans="1:3" ht="16.899999999999999" customHeight="1">
      <c r="A87" s="21">
        <v>2010801</v>
      </c>
      <c r="B87" s="21" t="s">
        <v>805</v>
      </c>
      <c r="C87" s="19">
        <v>211</v>
      </c>
    </row>
    <row r="88" spans="1:3" ht="16.899999999999999" customHeight="1">
      <c r="A88" s="21">
        <v>2010802</v>
      </c>
      <c r="B88" s="21" t="s">
        <v>806</v>
      </c>
      <c r="C88" s="19">
        <v>0</v>
      </c>
    </row>
    <row r="89" spans="1:3" ht="16.899999999999999" customHeight="1">
      <c r="A89" s="21">
        <v>2010803</v>
      </c>
      <c r="B89" s="21" t="s">
        <v>807</v>
      </c>
      <c r="C89" s="19">
        <v>0</v>
      </c>
    </row>
    <row r="90" spans="1:3" ht="16.899999999999999" customHeight="1">
      <c r="A90" s="21">
        <v>2010804</v>
      </c>
      <c r="B90" s="21" t="s">
        <v>859</v>
      </c>
      <c r="C90" s="19">
        <v>0</v>
      </c>
    </row>
    <row r="91" spans="1:3" ht="16.899999999999999" customHeight="1">
      <c r="A91" s="21">
        <v>2010805</v>
      </c>
      <c r="B91" s="21" t="s">
        <v>860</v>
      </c>
      <c r="C91" s="19">
        <v>0</v>
      </c>
    </row>
    <row r="92" spans="1:3" ht="16.899999999999999" customHeight="1">
      <c r="A92" s="21">
        <v>2010806</v>
      </c>
      <c r="B92" s="21" t="s">
        <v>848</v>
      </c>
      <c r="C92" s="19">
        <v>0</v>
      </c>
    </row>
    <row r="93" spans="1:3" ht="16.899999999999999" customHeight="1">
      <c r="A93" s="21">
        <v>2010850</v>
      </c>
      <c r="B93" s="21" t="s">
        <v>814</v>
      </c>
      <c r="C93" s="19">
        <v>0</v>
      </c>
    </row>
    <row r="94" spans="1:3" ht="16.899999999999999" customHeight="1">
      <c r="A94" s="21">
        <v>2010899</v>
      </c>
      <c r="B94" s="21" t="s">
        <v>861</v>
      </c>
      <c r="C94" s="19">
        <v>0</v>
      </c>
    </row>
    <row r="95" spans="1:3" ht="16.899999999999999" customHeight="1">
      <c r="A95" s="21">
        <v>20109</v>
      </c>
      <c r="B95" s="27" t="s">
        <v>862</v>
      </c>
      <c r="C95" s="25">
        <f>SUM(C96:C104)</f>
        <v>0</v>
      </c>
    </row>
    <row r="96" spans="1:3" ht="16.899999999999999" customHeight="1">
      <c r="A96" s="21">
        <v>2010901</v>
      </c>
      <c r="B96" s="21" t="s">
        <v>805</v>
      </c>
      <c r="C96" s="19">
        <v>0</v>
      </c>
    </row>
    <row r="97" spans="1:3" ht="16.899999999999999" customHeight="1">
      <c r="A97" s="21">
        <v>2010902</v>
      </c>
      <c r="B97" s="21" t="s">
        <v>806</v>
      </c>
      <c r="C97" s="19">
        <v>0</v>
      </c>
    </row>
    <row r="98" spans="1:3" ht="16.899999999999999" customHeight="1">
      <c r="A98" s="21">
        <v>2010903</v>
      </c>
      <c r="B98" s="21" t="s">
        <v>807</v>
      </c>
      <c r="C98" s="19">
        <v>0</v>
      </c>
    </row>
    <row r="99" spans="1:3" ht="16.899999999999999" customHeight="1">
      <c r="A99" s="21">
        <v>2010904</v>
      </c>
      <c r="B99" s="21" t="s">
        <v>863</v>
      </c>
      <c r="C99" s="19">
        <v>0</v>
      </c>
    </row>
    <row r="100" spans="1:3" ht="16.899999999999999" customHeight="1">
      <c r="A100" s="21">
        <v>2010905</v>
      </c>
      <c r="B100" s="21" t="s">
        <v>864</v>
      </c>
      <c r="C100" s="19">
        <v>0</v>
      </c>
    </row>
    <row r="101" spans="1:3" ht="16.899999999999999" customHeight="1">
      <c r="A101" s="21">
        <v>2010907</v>
      </c>
      <c r="B101" s="21" t="s">
        <v>865</v>
      </c>
      <c r="C101" s="19">
        <v>0</v>
      </c>
    </row>
    <row r="102" spans="1:3" ht="16.899999999999999" customHeight="1">
      <c r="A102" s="21">
        <v>2010908</v>
      </c>
      <c r="B102" s="21" t="s">
        <v>848</v>
      </c>
      <c r="C102" s="19">
        <v>0</v>
      </c>
    </row>
    <row r="103" spans="1:3" ht="16.899999999999999" customHeight="1">
      <c r="A103" s="21">
        <v>2010950</v>
      </c>
      <c r="B103" s="21" t="s">
        <v>814</v>
      </c>
      <c r="C103" s="19">
        <v>0</v>
      </c>
    </row>
    <row r="104" spans="1:3" ht="16.899999999999999" customHeight="1">
      <c r="A104" s="21">
        <v>2010999</v>
      </c>
      <c r="B104" s="21" t="s">
        <v>866</v>
      </c>
      <c r="C104" s="19">
        <v>0</v>
      </c>
    </row>
    <row r="105" spans="1:3" ht="16.899999999999999" customHeight="1">
      <c r="A105" s="21">
        <v>20110</v>
      </c>
      <c r="B105" s="27" t="s">
        <v>867</v>
      </c>
      <c r="C105" s="25">
        <f>SUM(C106:C119)</f>
        <v>325</v>
      </c>
    </row>
    <row r="106" spans="1:3" ht="16.899999999999999" customHeight="1">
      <c r="A106" s="21">
        <v>2011001</v>
      </c>
      <c r="B106" s="21" t="s">
        <v>805</v>
      </c>
      <c r="C106" s="19">
        <v>104</v>
      </c>
    </row>
    <row r="107" spans="1:3" ht="16.899999999999999" customHeight="1">
      <c r="A107" s="21">
        <v>2011002</v>
      </c>
      <c r="B107" s="21" t="s">
        <v>806</v>
      </c>
      <c r="C107" s="19">
        <v>0</v>
      </c>
    </row>
    <row r="108" spans="1:3" ht="16.899999999999999" customHeight="1">
      <c r="A108" s="21">
        <v>2011003</v>
      </c>
      <c r="B108" s="21" t="s">
        <v>807</v>
      </c>
      <c r="C108" s="19">
        <v>0</v>
      </c>
    </row>
    <row r="109" spans="1:3" ht="16.899999999999999" customHeight="1">
      <c r="A109" s="21">
        <v>2011004</v>
      </c>
      <c r="B109" s="21" t="s">
        <v>868</v>
      </c>
      <c r="C109" s="19">
        <v>0</v>
      </c>
    </row>
    <row r="110" spans="1:3" ht="16.899999999999999" customHeight="1">
      <c r="A110" s="21">
        <v>2011005</v>
      </c>
      <c r="B110" s="21" t="s">
        <v>869</v>
      </c>
      <c r="C110" s="19">
        <v>0</v>
      </c>
    </row>
    <row r="111" spans="1:3" ht="16.899999999999999" customHeight="1">
      <c r="A111" s="21">
        <v>2011006</v>
      </c>
      <c r="B111" s="21" t="s">
        <v>870</v>
      </c>
      <c r="C111" s="19">
        <v>5</v>
      </c>
    </row>
    <row r="112" spans="1:3" ht="16.899999999999999" customHeight="1">
      <c r="A112" s="21">
        <v>2011007</v>
      </c>
      <c r="B112" s="21" t="s">
        <v>871</v>
      </c>
      <c r="C112" s="19">
        <v>0</v>
      </c>
    </row>
    <row r="113" spans="1:3" ht="16.899999999999999" customHeight="1">
      <c r="A113" s="21">
        <v>2011008</v>
      </c>
      <c r="B113" s="21" t="s">
        <v>872</v>
      </c>
      <c r="C113" s="19">
        <v>50</v>
      </c>
    </row>
    <row r="114" spans="1:3" ht="16.899999999999999" customHeight="1">
      <c r="A114" s="21">
        <v>2011009</v>
      </c>
      <c r="B114" s="21" t="s">
        <v>873</v>
      </c>
      <c r="C114" s="19">
        <v>8</v>
      </c>
    </row>
    <row r="115" spans="1:3" ht="16.899999999999999" customHeight="1">
      <c r="A115" s="21">
        <v>2011010</v>
      </c>
      <c r="B115" s="21" t="s">
        <v>874</v>
      </c>
      <c r="C115" s="19">
        <v>0</v>
      </c>
    </row>
    <row r="116" spans="1:3" ht="16.899999999999999" customHeight="1">
      <c r="A116" s="21">
        <v>2011011</v>
      </c>
      <c r="B116" s="21" t="s">
        <v>875</v>
      </c>
      <c r="C116" s="19">
        <v>0</v>
      </c>
    </row>
    <row r="117" spans="1:3" ht="16.899999999999999" customHeight="1">
      <c r="A117" s="21">
        <v>2011012</v>
      </c>
      <c r="B117" s="21" t="s">
        <v>876</v>
      </c>
      <c r="C117" s="19">
        <v>0</v>
      </c>
    </row>
    <row r="118" spans="1:3" ht="16.899999999999999" customHeight="1">
      <c r="A118" s="21">
        <v>2011050</v>
      </c>
      <c r="B118" s="21" t="s">
        <v>814</v>
      </c>
      <c r="C118" s="19">
        <v>0</v>
      </c>
    </row>
    <row r="119" spans="1:3" ht="16.899999999999999" customHeight="1">
      <c r="A119" s="21">
        <v>2011099</v>
      </c>
      <c r="B119" s="21" t="s">
        <v>877</v>
      </c>
      <c r="C119" s="19">
        <v>158</v>
      </c>
    </row>
    <row r="120" spans="1:3" ht="16.899999999999999" customHeight="1">
      <c r="A120" s="21">
        <v>20111</v>
      </c>
      <c r="B120" s="27" t="s">
        <v>878</v>
      </c>
      <c r="C120" s="25">
        <f>SUM(C121:C128)</f>
        <v>328</v>
      </c>
    </row>
    <row r="121" spans="1:3" ht="16.899999999999999" customHeight="1">
      <c r="A121" s="21">
        <v>2011101</v>
      </c>
      <c r="B121" s="21" t="s">
        <v>805</v>
      </c>
      <c r="C121" s="19">
        <v>328</v>
      </c>
    </row>
    <row r="122" spans="1:3" ht="16.899999999999999" customHeight="1">
      <c r="A122" s="21">
        <v>2011102</v>
      </c>
      <c r="B122" s="21" t="s">
        <v>806</v>
      </c>
      <c r="C122" s="19">
        <v>0</v>
      </c>
    </row>
    <row r="123" spans="1:3" ht="16.899999999999999" customHeight="1">
      <c r="A123" s="21">
        <v>2011103</v>
      </c>
      <c r="B123" s="21" t="s">
        <v>807</v>
      </c>
      <c r="C123" s="19">
        <v>0</v>
      </c>
    </row>
    <row r="124" spans="1:3" ht="16.899999999999999" customHeight="1">
      <c r="A124" s="21">
        <v>2011104</v>
      </c>
      <c r="B124" s="21" t="s">
        <v>879</v>
      </c>
      <c r="C124" s="19">
        <v>0</v>
      </c>
    </row>
    <row r="125" spans="1:3" ht="16.899999999999999" customHeight="1">
      <c r="A125" s="21">
        <v>2011105</v>
      </c>
      <c r="B125" s="21" t="s">
        <v>880</v>
      </c>
      <c r="C125" s="19">
        <v>0</v>
      </c>
    </row>
    <row r="126" spans="1:3" ht="16.899999999999999" customHeight="1">
      <c r="A126" s="21">
        <v>2011106</v>
      </c>
      <c r="B126" s="21" t="s">
        <v>881</v>
      </c>
      <c r="C126" s="19">
        <v>0</v>
      </c>
    </row>
    <row r="127" spans="1:3" ht="16.899999999999999" customHeight="1">
      <c r="A127" s="21">
        <v>2011150</v>
      </c>
      <c r="B127" s="21" t="s">
        <v>814</v>
      </c>
      <c r="C127" s="19">
        <v>0</v>
      </c>
    </row>
    <row r="128" spans="1:3" ht="16.899999999999999" customHeight="1">
      <c r="A128" s="21">
        <v>2011199</v>
      </c>
      <c r="B128" s="21" t="s">
        <v>882</v>
      </c>
      <c r="C128" s="19">
        <v>0</v>
      </c>
    </row>
    <row r="129" spans="1:3" ht="16.899999999999999" customHeight="1">
      <c r="A129" s="21">
        <v>20113</v>
      </c>
      <c r="B129" s="27" t="s">
        <v>883</v>
      </c>
      <c r="C129" s="25">
        <f>SUM(C130:C139)</f>
        <v>586</v>
      </c>
    </row>
    <row r="130" spans="1:3" ht="16.899999999999999" customHeight="1">
      <c r="A130" s="21">
        <v>2011301</v>
      </c>
      <c r="B130" s="21" t="s">
        <v>805</v>
      </c>
      <c r="C130" s="19">
        <v>127</v>
      </c>
    </row>
    <row r="131" spans="1:3" ht="16.899999999999999" customHeight="1">
      <c r="A131" s="21">
        <v>2011302</v>
      </c>
      <c r="B131" s="21" t="s">
        <v>806</v>
      </c>
      <c r="C131" s="19">
        <v>0</v>
      </c>
    </row>
    <row r="132" spans="1:3" ht="16.899999999999999" customHeight="1">
      <c r="A132" s="21">
        <v>2011303</v>
      </c>
      <c r="B132" s="21" t="s">
        <v>807</v>
      </c>
      <c r="C132" s="19">
        <v>0</v>
      </c>
    </row>
    <row r="133" spans="1:3" ht="16.899999999999999" customHeight="1">
      <c r="A133" s="21">
        <v>2011304</v>
      </c>
      <c r="B133" s="21" t="s">
        <v>884</v>
      </c>
      <c r="C133" s="19">
        <v>40</v>
      </c>
    </row>
    <row r="134" spans="1:3" ht="16.899999999999999" customHeight="1">
      <c r="A134" s="21">
        <v>2011305</v>
      </c>
      <c r="B134" s="21" t="s">
        <v>885</v>
      </c>
      <c r="C134" s="19">
        <v>0</v>
      </c>
    </row>
    <row r="135" spans="1:3" ht="16.899999999999999" customHeight="1">
      <c r="A135" s="21">
        <v>2011306</v>
      </c>
      <c r="B135" s="21" t="s">
        <v>886</v>
      </c>
      <c r="C135" s="19">
        <v>0</v>
      </c>
    </row>
    <row r="136" spans="1:3" ht="16.899999999999999" customHeight="1">
      <c r="A136" s="21">
        <v>2011307</v>
      </c>
      <c r="B136" s="21" t="s">
        <v>887</v>
      </c>
      <c r="C136" s="19">
        <v>0</v>
      </c>
    </row>
    <row r="137" spans="1:3" ht="16.899999999999999" customHeight="1">
      <c r="A137" s="21">
        <v>2011308</v>
      </c>
      <c r="B137" s="21" t="s">
        <v>888</v>
      </c>
      <c r="C137" s="19">
        <v>181</v>
      </c>
    </row>
    <row r="138" spans="1:3" ht="16.899999999999999" customHeight="1">
      <c r="A138" s="21">
        <v>2011350</v>
      </c>
      <c r="B138" s="21" t="s">
        <v>814</v>
      </c>
      <c r="C138" s="19">
        <v>0</v>
      </c>
    </row>
    <row r="139" spans="1:3" ht="16.899999999999999" customHeight="1">
      <c r="A139" s="21">
        <v>2011399</v>
      </c>
      <c r="B139" s="21" t="s">
        <v>889</v>
      </c>
      <c r="C139" s="19">
        <v>238</v>
      </c>
    </row>
    <row r="140" spans="1:3" ht="16.899999999999999" customHeight="1">
      <c r="A140" s="21">
        <v>20114</v>
      </c>
      <c r="B140" s="27" t="s">
        <v>890</v>
      </c>
      <c r="C140" s="25">
        <f>SUM(C141:C151)</f>
        <v>0</v>
      </c>
    </row>
    <row r="141" spans="1:3" ht="16.899999999999999" customHeight="1">
      <c r="A141" s="21">
        <v>2011401</v>
      </c>
      <c r="B141" s="21" t="s">
        <v>805</v>
      </c>
      <c r="C141" s="19">
        <v>0</v>
      </c>
    </row>
    <row r="142" spans="1:3" ht="16.899999999999999" customHeight="1">
      <c r="A142" s="21">
        <v>2011402</v>
      </c>
      <c r="B142" s="21" t="s">
        <v>806</v>
      </c>
      <c r="C142" s="19">
        <v>0</v>
      </c>
    </row>
    <row r="143" spans="1:3" ht="16.899999999999999" customHeight="1">
      <c r="A143" s="21">
        <v>2011403</v>
      </c>
      <c r="B143" s="21" t="s">
        <v>807</v>
      </c>
      <c r="C143" s="19">
        <v>0</v>
      </c>
    </row>
    <row r="144" spans="1:3" ht="16.899999999999999" customHeight="1">
      <c r="A144" s="21">
        <v>2011404</v>
      </c>
      <c r="B144" s="21" t="s">
        <v>891</v>
      </c>
      <c r="C144" s="19">
        <v>0</v>
      </c>
    </row>
    <row r="145" spans="1:3" ht="16.899999999999999" customHeight="1">
      <c r="A145" s="21">
        <v>2011405</v>
      </c>
      <c r="B145" s="21" t="s">
        <v>892</v>
      </c>
      <c r="C145" s="19">
        <v>0</v>
      </c>
    </row>
    <row r="146" spans="1:3" ht="16.899999999999999" customHeight="1">
      <c r="A146" s="21">
        <v>2011406</v>
      </c>
      <c r="B146" s="21" t="s">
        <v>893</v>
      </c>
      <c r="C146" s="19">
        <v>0</v>
      </c>
    </row>
    <row r="147" spans="1:3" ht="16.899999999999999" customHeight="1">
      <c r="A147" s="21">
        <v>2011407</v>
      </c>
      <c r="B147" s="21" t="s">
        <v>894</v>
      </c>
      <c r="C147" s="19">
        <v>0</v>
      </c>
    </row>
    <row r="148" spans="1:3" ht="16.899999999999999" customHeight="1">
      <c r="A148" s="21">
        <v>2011408</v>
      </c>
      <c r="B148" s="21" t="s">
        <v>895</v>
      </c>
      <c r="C148" s="19">
        <v>0</v>
      </c>
    </row>
    <row r="149" spans="1:3" ht="16.899999999999999" customHeight="1">
      <c r="A149" s="21">
        <v>2011409</v>
      </c>
      <c r="B149" s="21" t="s">
        <v>896</v>
      </c>
      <c r="C149" s="19">
        <v>0</v>
      </c>
    </row>
    <row r="150" spans="1:3" ht="16.899999999999999" customHeight="1">
      <c r="A150" s="21">
        <v>2011450</v>
      </c>
      <c r="B150" s="21" t="s">
        <v>814</v>
      </c>
      <c r="C150" s="19">
        <v>0</v>
      </c>
    </row>
    <row r="151" spans="1:3" ht="16.899999999999999" customHeight="1">
      <c r="A151" s="21">
        <v>2011499</v>
      </c>
      <c r="B151" s="21" t="s">
        <v>897</v>
      </c>
      <c r="C151" s="19">
        <v>0</v>
      </c>
    </row>
    <row r="152" spans="1:3" ht="16.899999999999999" customHeight="1">
      <c r="A152" s="21">
        <v>20115</v>
      </c>
      <c r="B152" s="27" t="s">
        <v>898</v>
      </c>
      <c r="C152" s="25">
        <f>SUM(C153:C161)</f>
        <v>1730</v>
      </c>
    </row>
    <row r="153" spans="1:3" ht="16.899999999999999" customHeight="1">
      <c r="A153" s="21">
        <v>2011501</v>
      </c>
      <c r="B153" s="21" t="s">
        <v>805</v>
      </c>
      <c r="C153" s="19">
        <v>1307</v>
      </c>
    </row>
    <row r="154" spans="1:3" ht="16.899999999999999" customHeight="1">
      <c r="A154" s="21">
        <v>2011502</v>
      </c>
      <c r="B154" s="21" t="s">
        <v>806</v>
      </c>
      <c r="C154" s="19">
        <v>0</v>
      </c>
    </row>
    <row r="155" spans="1:3" ht="16.899999999999999" customHeight="1">
      <c r="A155" s="21">
        <v>2011503</v>
      </c>
      <c r="B155" s="21" t="s">
        <v>807</v>
      </c>
      <c r="C155" s="19">
        <v>0</v>
      </c>
    </row>
    <row r="156" spans="1:3" ht="16.899999999999999" customHeight="1">
      <c r="A156" s="21">
        <v>2011504</v>
      </c>
      <c r="B156" s="21" t="s">
        <v>899</v>
      </c>
      <c r="C156" s="19">
        <v>56</v>
      </c>
    </row>
    <row r="157" spans="1:3" ht="16.899999999999999" customHeight="1">
      <c r="A157" s="21">
        <v>2011505</v>
      </c>
      <c r="B157" s="21" t="s">
        <v>900</v>
      </c>
      <c r="C157" s="19">
        <v>0</v>
      </c>
    </row>
    <row r="158" spans="1:3" ht="16.899999999999999" customHeight="1">
      <c r="A158" s="21">
        <v>2011506</v>
      </c>
      <c r="B158" s="21" t="s">
        <v>901</v>
      </c>
      <c r="C158" s="19">
        <v>0</v>
      </c>
    </row>
    <row r="159" spans="1:3" ht="16.899999999999999" customHeight="1">
      <c r="A159" s="21">
        <v>2011507</v>
      </c>
      <c r="B159" s="21" t="s">
        <v>848</v>
      </c>
      <c r="C159" s="19">
        <v>0</v>
      </c>
    </row>
    <row r="160" spans="1:3" ht="16.899999999999999" customHeight="1">
      <c r="A160" s="21">
        <v>2011550</v>
      </c>
      <c r="B160" s="21" t="s">
        <v>814</v>
      </c>
      <c r="C160" s="19">
        <v>0</v>
      </c>
    </row>
    <row r="161" spans="1:3" ht="16.899999999999999" customHeight="1">
      <c r="A161" s="21">
        <v>2011599</v>
      </c>
      <c r="B161" s="21" t="s">
        <v>902</v>
      </c>
      <c r="C161" s="19">
        <v>367</v>
      </c>
    </row>
    <row r="162" spans="1:3" ht="16.899999999999999" customHeight="1">
      <c r="A162" s="21">
        <v>20117</v>
      </c>
      <c r="B162" s="27" t="s">
        <v>903</v>
      </c>
      <c r="C162" s="25">
        <f>SUM(C163:C174)</f>
        <v>795</v>
      </c>
    </row>
    <row r="163" spans="1:3" ht="16.899999999999999" customHeight="1">
      <c r="A163" s="21">
        <v>2011701</v>
      </c>
      <c r="B163" s="21" t="s">
        <v>805</v>
      </c>
      <c r="C163" s="19">
        <v>787</v>
      </c>
    </row>
    <row r="164" spans="1:3" ht="16.899999999999999" customHeight="1">
      <c r="A164" s="21">
        <v>2011702</v>
      </c>
      <c r="B164" s="21" t="s">
        <v>806</v>
      </c>
      <c r="C164" s="19">
        <v>0</v>
      </c>
    </row>
    <row r="165" spans="1:3" ht="16.899999999999999" customHeight="1">
      <c r="A165" s="21">
        <v>2011703</v>
      </c>
      <c r="B165" s="21" t="s">
        <v>807</v>
      </c>
      <c r="C165" s="19">
        <v>0</v>
      </c>
    </row>
    <row r="166" spans="1:3" ht="16.899999999999999" customHeight="1">
      <c r="A166" s="21">
        <v>2011704</v>
      </c>
      <c r="B166" s="21" t="s">
        <v>904</v>
      </c>
      <c r="C166" s="19">
        <v>0</v>
      </c>
    </row>
    <row r="167" spans="1:3" ht="16.899999999999999" customHeight="1">
      <c r="A167" s="21">
        <v>2011705</v>
      </c>
      <c r="B167" s="21" t="s">
        <v>905</v>
      </c>
      <c r="C167" s="19">
        <v>0</v>
      </c>
    </row>
    <row r="168" spans="1:3" ht="16.899999999999999" customHeight="1">
      <c r="A168" s="21">
        <v>2011706</v>
      </c>
      <c r="B168" s="21" t="s">
        <v>906</v>
      </c>
      <c r="C168" s="19">
        <v>3</v>
      </c>
    </row>
    <row r="169" spans="1:3" ht="16.899999999999999" customHeight="1">
      <c r="A169" s="21">
        <v>2011707</v>
      </c>
      <c r="B169" s="21" t="s">
        <v>907</v>
      </c>
      <c r="C169" s="19">
        <v>0</v>
      </c>
    </row>
    <row r="170" spans="1:3" ht="16.899999999999999" customHeight="1">
      <c r="A170" s="21">
        <v>2011708</v>
      </c>
      <c r="B170" s="21" t="s">
        <v>908</v>
      </c>
      <c r="C170" s="19">
        <v>0</v>
      </c>
    </row>
    <row r="171" spans="1:3" ht="16.899999999999999" customHeight="1">
      <c r="A171" s="21">
        <v>2011709</v>
      </c>
      <c r="B171" s="21" t="s">
        <v>909</v>
      </c>
      <c r="C171" s="19">
        <v>5</v>
      </c>
    </row>
    <row r="172" spans="1:3" ht="16.899999999999999" customHeight="1">
      <c r="A172" s="21">
        <v>2011710</v>
      </c>
      <c r="B172" s="21" t="s">
        <v>848</v>
      </c>
      <c r="C172" s="19">
        <v>0</v>
      </c>
    </row>
    <row r="173" spans="1:3" ht="16.899999999999999" customHeight="1">
      <c r="A173" s="21">
        <v>2011750</v>
      </c>
      <c r="B173" s="21" t="s">
        <v>814</v>
      </c>
      <c r="C173" s="19">
        <v>0</v>
      </c>
    </row>
    <row r="174" spans="1:3" ht="16.899999999999999" customHeight="1">
      <c r="A174" s="21">
        <v>2011799</v>
      </c>
      <c r="B174" s="21" t="s">
        <v>910</v>
      </c>
      <c r="C174" s="19">
        <v>0</v>
      </c>
    </row>
    <row r="175" spans="1:3" ht="16.899999999999999" customHeight="1">
      <c r="A175" s="21">
        <v>20123</v>
      </c>
      <c r="B175" s="27" t="s">
        <v>911</v>
      </c>
      <c r="C175" s="25">
        <f>SUM(C176:C181)</f>
        <v>0</v>
      </c>
    </row>
    <row r="176" spans="1:3" ht="16.899999999999999" customHeight="1">
      <c r="A176" s="21">
        <v>2012301</v>
      </c>
      <c r="B176" s="21" t="s">
        <v>805</v>
      </c>
      <c r="C176" s="19">
        <v>0</v>
      </c>
    </row>
    <row r="177" spans="1:3" ht="16.899999999999999" customHeight="1">
      <c r="A177" s="21">
        <v>2012302</v>
      </c>
      <c r="B177" s="21" t="s">
        <v>806</v>
      </c>
      <c r="C177" s="19">
        <v>0</v>
      </c>
    </row>
    <row r="178" spans="1:3" ht="16.899999999999999" customHeight="1">
      <c r="A178" s="21">
        <v>2012303</v>
      </c>
      <c r="B178" s="21" t="s">
        <v>807</v>
      </c>
      <c r="C178" s="19">
        <v>0</v>
      </c>
    </row>
    <row r="179" spans="1:3" ht="16.899999999999999" customHeight="1">
      <c r="A179" s="21">
        <v>2012304</v>
      </c>
      <c r="B179" s="21" t="s">
        <v>912</v>
      </c>
      <c r="C179" s="19">
        <v>0</v>
      </c>
    </row>
    <row r="180" spans="1:3" ht="16.899999999999999" customHeight="1">
      <c r="A180" s="21">
        <v>2012350</v>
      </c>
      <c r="B180" s="21" t="s">
        <v>814</v>
      </c>
      <c r="C180" s="19">
        <v>0</v>
      </c>
    </row>
    <row r="181" spans="1:3" ht="16.899999999999999" customHeight="1">
      <c r="A181" s="21">
        <v>2012399</v>
      </c>
      <c r="B181" s="21" t="s">
        <v>913</v>
      </c>
      <c r="C181" s="19">
        <v>0</v>
      </c>
    </row>
    <row r="182" spans="1:3" ht="16.899999999999999" customHeight="1">
      <c r="A182" s="21">
        <v>20124</v>
      </c>
      <c r="B182" s="27" t="s">
        <v>914</v>
      </c>
      <c r="C182" s="25">
        <f>SUM(C183:C188)</f>
        <v>0</v>
      </c>
    </row>
    <row r="183" spans="1:3" ht="16.899999999999999" customHeight="1">
      <c r="A183" s="21">
        <v>2012401</v>
      </c>
      <c r="B183" s="21" t="s">
        <v>805</v>
      </c>
      <c r="C183" s="19">
        <v>0</v>
      </c>
    </row>
    <row r="184" spans="1:3" ht="16.899999999999999" customHeight="1">
      <c r="A184" s="21">
        <v>2012402</v>
      </c>
      <c r="B184" s="21" t="s">
        <v>806</v>
      </c>
      <c r="C184" s="19">
        <v>0</v>
      </c>
    </row>
    <row r="185" spans="1:3" ht="16.899999999999999" customHeight="1">
      <c r="A185" s="21">
        <v>2012403</v>
      </c>
      <c r="B185" s="21" t="s">
        <v>807</v>
      </c>
      <c r="C185" s="19">
        <v>0</v>
      </c>
    </row>
    <row r="186" spans="1:3" ht="16.899999999999999" customHeight="1">
      <c r="A186" s="21">
        <v>2012404</v>
      </c>
      <c r="B186" s="21" t="s">
        <v>915</v>
      </c>
      <c r="C186" s="19">
        <v>0</v>
      </c>
    </row>
    <row r="187" spans="1:3" ht="16.899999999999999" customHeight="1">
      <c r="A187" s="21">
        <v>2012450</v>
      </c>
      <c r="B187" s="21" t="s">
        <v>814</v>
      </c>
      <c r="C187" s="19">
        <v>0</v>
      </c>
    </row>
    <row r="188" spans="1:3" ht="16.899999999999999" customHeight="1">
      <c r="A188" s="21">
        <v>2012499</v>
      </c>
      <c r="B188" s="21" t="s">
        <v>916</v>
      </c>
      <c r="C188" s="19">
        <v>0</v>
      </c>
    </row>
    <row r="189" spans="1:3" ht="16.899999999999999" customHeight="1">
      <c r="A189" s="21">
        <v>20125</v>
      </c>
      <c r="B189" s="27" t="s">
        <v>917</v>
      </c>
      <c r="C189" s="25">
        <f>SUM(C190:C197)</f>
        <v>75</v>
      </c>
    </row>
    <row r="190" spans="1:3" ht="16.899999999999999" customHeight="1">
      <c r="A190" s="21">
        <v>2012501</v>
      </c>
      <c r="B190" s="21" t="s">
        <v>805</v>
      </c>
      <c r="C190" s="19">
        <v>62</v>
      </c>
    </row>
    <row r="191" spans="1:3" ht="16.899999999999999" customHeight="1">
      <c r="A191" s="21">
        <v>2012502</v>
      </c>
      <c r="B191" s="21" t="s">
        <v>806</v>
      </c>
      <c r="C191" s="19">
        <v>0</v>
      </c>
    </row>
    <row r="192" spans="1:3" ht="16.899999999999999" customHeight="1">
      <c r="A192" s="21">
        <v>2012503</v>
      </c>
      <c r="B192" s="21" t="s">
        <v>807</v>
      </c>
      <c r="C192" s="19">
        <v>0</v>
      </c>
    </row>
    <row r="193" spans="1:3" ht="16.899999999999999" customHeight="1">
      <c r="A193" s="21">
        <v>2012504</v>
      </c>
      <c r="B193" s="21" t="s">
        <v>918</v>
      </c>
      <c r="C193" s="19">
        <v>0</v>
      </c>
    </row>
    <row r="194" spans="1:3" ht="16.899999999999999" customHeight="1">
      <c r="A194" s="21">
        <v>2012505</v>
      </c>
      <c r="B194" s="21" t="s">
        <v>919</v>
      </c>
      <c r="C194" s="19">
        <v>0</v>
      </c>
    </row>
    <row r="195" spans="1:3" ht="16.899999999999999" customHeight="1">
      <c r="A195" s="21">
        <v>2012506</v>
      </c>
      <c r="B195" s="21" t="s">
        <v>920</v>
      </c>
      <c r="C195" s="19">
        <v>13</v>
      </c>
    </row>
    <row r="196" spans="1:3" ht="16.899999999999999" customHeight="1">
      <c r="A196" s="21">
        <v>2012550</v>
      </c>
      <c r="B196" s="21" t="s">
        <v>814</v>
      </c>
      <c r="C196" s="19">
        <v>0</v>
      </c>
    </row>
    <row r="197" spans="1:3" ht="16.899999999999999" customHeight="1">
      <c r="A197" s="21">
        <v>2012599</v>
      </c>
      <c r="B197" s="21" t="s">
        <v>921</v>
      </c>
      <c r="C197" s="19">
        <v>0</v>
      </c>
    </row>
    <row r="198" spans="1:3" ht="16.899999999999999" customHeight="1">
      <c r="A198" s="21">
        <v>20126</v>
      </c>
      <c r="B198" s="27" t="s">
        <v>922</v>
      </c>
      <c r="C198" s="25">
        <f>SUM(C199:C203)</f>
        <v>102</v>
      </c>
    </row>
    <row r="199" spans="1:3" ht="16.899999999999999" customHeight="1">
      <c r="A199" s="21">
        <v>2012601</v>
      </c>
      <c r="B199" s="21" t="s">
        <v>805</v>
      </c>
      <c r="C199" s="19">
        <v>102</v>
      </c>
    </row>
    <row r="200" spans="1:3" ht="16.899999999999999" customHeight="1">
      <c r="A200" s="21">
        <v>2012602</v>
      </c>
      <c r="B200" s="21" t="s">
        <v>806</v>
      </c>
      <c r="C200" s="19">
        <v>0</v>
      </c>
    </row>
    <row r="201" spans="1:3" ht="16.899999999999999" customHeight="1">
      <c r="A201" s="21">
        <v>2012603</v>
      </c>
      <c r="B201" s="21" t="s">
        <v>807</v>
      </c>
      <c r="C201" s="19">
        <v>0</v>
      </c>
    </row>
    <row r="202" spans="1:3" ht="16.899999999999999" customHeight="1">
      <c r="A202" s="21">
        <v>2012604</v>
      </c>
      <c r="B202" s="21" t="s">
        <v>923</v>
      </c>
      <c r="C202" s="19">
        <v>0</v>
      </c>
    </row>
    <row r="203" spans="1:3" ht="16.899999999999999" customHeight="1">
      <c r="A203" s="21">
        <v>2012699</v>
      </c>
      <c r="B203" s="21" t="s">
        <v>924</v>
      </c>
      <c r="C203" s="19">
        <v>0</v>
      </c>
    </row>
    <row r="204" spans="1:3" ht="16.899999999999999" customHeight="1">
      <c r="A204" s="21">
        <v>20128</v>
      </c>
      <c r="B204" s="27" t="s">
        <v>925</v>
      </c>
      <c r="C204" s="25">
        <f>SUM(C205:C210)</f>
        <v>88</v>
      </c>
    </row>
    <row r="205" spans="1:3" ht="16.899999999999999" customHeight="1">
      <c r="A205" s="21">
        <v>2012801</v>
      </c>
      <c r="B205" s="21" t="s">
        <v>805</v>
      </c>
      <c r="C205" s="19">
        <v>88</v>
      </c>
    </row>
    <row r="206" spans="1:3" ht="16.899999999999999" customHeight="1">
      <c r="A206" s="21">
        <v>2012802</v>
      </c>
      <c r="B206" s="21" t="s">
        <v>806</v>
      </c>
      <c r="C206" s="19">
        <v>0</v>
      </c>
    </row>
    <row r="207" spans="1:3" ht="16.899999999999999" customHeight="1">
      <c r="A207" s="21">
        <v>2012803</v>
      </c>
      <c r="B207" s="21" t="s">
        <v>807</v>
      </c>
      <c r="C207" s="19">
        <v>0</v>
      </c>
    </row>
    <row r="208" spans="1:3" ht="16.899999999999999" customHeight="1">
      <c r="A208" s="21">
        <v>2012804</v>
      </c>
      <c r="B208" s="21" t="s">
        <v>819</v>
      </c>
      <c r="C208" s="19">
        <v>0</v>
      </c>
    </row>
    <row r="209" spans="1:3" ht="16.899999999999999" customHeight="1">
      <c r="A209" s="21">
        <v>2012850</v>
      </c>
      <c r="B209" s="21" t="s">
        <v>814</v>
      </c>
      <c r="C209" s="19">
        <v>0</v>
      </c>
    </row>
    <row r="210" spans="1:3" ht="16.899999999999999" customHeight="1">
      <c r="A210" s="21">
        <v>2012899</v>
      </c>
      <c r="B210" s="21" t="s">
        <v>926</v>
      </c>
      <c r="C210" s="19">
        <v>0</v>
      </c>
    </row>
    <row r="211" spans="1:3" ht="16.899999999999999" customHeight="1">
      <c r="A211" s="21">
        <v>20129</v>
      </c>
      <c r="B211" s="27" t="s">
        <v>927</v>
      </c>
      <c r="C211" s="25">
        <f>SUM(C212:C218)</f>
        <v>394</v>
      </c>
    </row>
    <row r="212" spans="1:3" ht="16.899999999999999" customHeight="1">
      <c r="A212" s="21">
        <v>2012901</v>
      </c>
      <c r="B212" s="21" t="s">
        <v>805</v>
      </c>
      <c r="C212" s="19">
        <v>351</v>
      </c>
    </row>
    <row r="213" spans="1:3" ht="16.899999999999999" customHeight="1">
      <c r="A213" s="21">
        <v>2012902</v>
      </c>
      <c r="B213" s="21" t="s">
        <v>806</v>
      </c>
      <c r="C213" s="19">
        <v>10</v>
      </c>
    </row>
    <row r="214" spans="1:3" ht="16.899999999999999" customHeight="1">
      <c r="A214" s="21">
        <v>2012903</v>
      </c>
      <c r="B214" s="21" t="s">
        <v>807</v>
      </c>
      <c r="C214" s="19">
        <v>0</v>
      </c>
    </row>
    <row r="215" spans="1:3" ht="16.899999999999999" customHeight="1">
      <c r="A215" s="21">
        <v>2012904</v>
      </c>
      <c r="B215" s="21" t="s">
        <v>928</v>
      </c>
      <c r="C215" s="19">
        <v>0</v>
      </c>
    </row>
    <row r="216" spans="1:3" ht="16.899999999999999" customHeight="1">
      <c r="A216" s="21">
        <v>2012905</v>
      </c>
      <c r="B216" s="21" t="s">
        <v>929</v>
      </c>
      <c r="C216" s="19">
        <v>3</v>
      </c>
    </row>
    <row r="217" spans="1:3" ht="16.899999999999999" customHeight="1">
      <c r="A217" s="21">
        <v>2012950</v>
      </c>
      <c r="B217" s="21" t="s">
        <v>814</v>
      </c>
      <c r="C217" s="19">
        <v>0</v>
      </c>
    </row>
    <row r="218" spans="1:3" ht="16.899999999999999" customHeight="1">
      <c r="A218" s="21">
        <v>2012999</v>
      </c>
      <c r="B218" s="21" t="s">
        <v>930</v>
      </c>
      <c r="C218" s="19">
        <v>30</v>
      </c>
    </row>
    <row r="219" spans="1:3" ht="16.899999999999999" customHeight="1">
      <c r="A219" s="21">
        <v>20131</v>
      </c>
      <c r="B219" s="27" t="s">
        <v>931</v>
      </c>
      <c r="C219" s="25">
        <f>SUM(C220:C225)</f>
        <v>1174</v>
      </c>
    </row>
    <row r="220" spans="1:3" ht="16.899999999999999" customHeight="1">
      <c r="A220" s="21">
        <v>2013101</v>
      </c>
      <c r="B220" s="21" t="s">
        <v>805</v>
      </c>
      <c r="C220" s="19">
        <v>1174</v>
      </c>
    </row>
    <row r="221" spans="1:3" ht="16.899999999999999" customHeight="1">
      <c r="A221" s="21">
        <v>2013102</v>
      </c>
      <c r="B221" s="21" t="s">
        <v>806</v>
      </c>
      <c r="C221" s="19">
        <v>0</v>
      </c>
    </row>
    <row r="222" spans="1:3" ht="16.899999999999999" customHeight="1">
      <c r="A222" s="21">
        <v>2013103</v>
      </c>
      <c r="B222" s="21" t="s">
        <v>807</v>
      </c>
      <c r="C222" s="19">
        <v>0</v>
      </c>
    </row>
    <row r="223" spans="1:3" ht="16.899999999999999" customHeight="1">
      <c r="A223" s="21">
        <v>2013105</v>
      </c>
      <c r="B223" s="21" t="s">
        <v>932</v>
      </c>
      <c r="C223" s="19">
        <v>0</v>
      </c>
    </row>
    <row r="224" spans="1:3" ht="16.899999999999999" customHeight="1">
      <c r="A224" s="21">
        <v>2013150</v>
      </c>
      <c r="B224" s="21" t="s">
        <v>814</v>
      </c>
      <c r="C224" s="19">
        <v>0</v>
      </c>
    </row>
    <row r="225" spans="1:3" ht="16.899999999999999" customHeight="1">
      <c r="A225" s="21">
        <v>2013199</v>
      </c>
      <c r="B225" s="21" t="s">
        <v>933</v>
      </c>
      <c r="C225" s="19">
        <v>0</v>
      </c>
    </row>
    <row r="226" spans="1:3" ht="16.899999999999999" customHeight="1">
      <c r="A226" s="21">
        <v>20132</v>
      </c>
      <c r="B226" s="27" t="s">
        <v>934</v>
      </c>
      <c r="C226" s="25">
        <f>SUM(C227:C231)</f>
        <v>568</v>
      </c>
    </row>
    <row r="227" spans="1:3" ht="16.899999999999999" customHeight="1">
      <c r="A227" s="21">
        <v>2013201</v>
      </c>
      <c r="B227" s="21" t="s">
        <v>805</v>
      </c>
      <c r="C227" s="19">
        <v>556</v>
      </c>
    </row>
    <row r="228" spans="1:3" ht="16.899999999999999" customHeight="1">
      <c r="A228" s="21">
        <v>2013202</v>
      </c>
      <c r="B228" s="21" t="s">
        <v>806</v>
      </c>
      <c r="C228" s="19">
        <v>0</v>
      </c>
    </row>
    <row r="229" spans="1:3" ht="16.899999999999999" customHeight="1">
      <c r="A229" s="21">
        <v>2013203</v>
      </c>
      <c r="B229" s="21" t="s">
        <v>807</v>
      </c>
      <c r="C229" s="19">
        <v>0</v>
      </c>
    </row>
    <row r="230" spans="1:3" ht="16.899999999999999" customHeight="1">
      <c r="A230" s="21">
        <v>2013250</v>
      </c>
      <c r="B230" s="21" t="s">
        <v>814</v>
      </c>
      <c r="C230" s="19">
        <v>0</v>
      </c>
    </row>
    <row r="231" spans="1:3" ht="16.899999999999999" customHeight="1">
      <c r="A231" s="21">
        <v>2013299</v>
      </c>
      <c r="B231" s="21" t="s">
        <v>935</v>
      </c>
      <c r="C231" s="19">
        <v>12</v>
      </c>
    </row>
    <row r="232" spans="1:3" ht="16.899999999999999" customHeight="1">
      <c r="A232" s="21">
        <v>20133</v>
      </c>
      <c r="B232" s="27" t="s">
        <v>936</v>
      </c>
      <c r="C232" s="25">
        <f>SUM(C233:C237)</f>
        <v>416</v>
      </c>
    </row>
    <row r="233" spans="1:3" ht="16.899999999999999" customHeight="1">
      <c r="A233" s="21">
        <v>2013301</v>
      </c>
      <c r="B233" s="21" t="s">
        <v>805</v>
      </c>
      <c r="C233" s="19">
        <v>246</v>
      </c>
    </row>
    <row r="234" spans="1:3" ht="16.899999999999999" customHeight="1">
      <c r="A234" s="21">
        <v>2013302</v>
      </c>
      <c r="B234" s="21" t="s">
        <v>806</v>
      </c>
      <c r="C234" s="19">
        <v>0</v>
      </c>
    </row>
    <row r="235" spans="1:3" ht="16.899999999999999" customHeight="1">
      <c r="A235" s="21">
        <v>2013303</v>
      </c>
      <c r="B235" s="21" t="s">
        <v>807</v>
      </c>
      <c r="C235" s="19">
        <v>0</v>
      </c>
    </row>
    <row r="236" spans="1:3" ht="16.899999999999999" customHeight="1">
      <c r="A236" s="21">
        <v>2013350</v>
      </c>
      <c r="B236" s="21" t="s">
        <v>814</v>
      </c>
      <c r="C236" s="19">
        <v>0</v>
      </c>
    </row>
    <row r="237" spans="1:3" ht="16.899999999999999" customHeight="1">
      <c r="A237" s="21">
        <v>2013399</v>
      </c>
      <c r="B237" s="21" t="s">
        <v>937</v>
      </c>
      <c r="C237" s="19">
        <v>170</v>
      </c>
    </row>
    <row r="238" spans="1:3" ht="16.899999999999999" customHeight="1">
      <c r="A238" s="21">
        <v>20134</v>
      </c>
      <c r="B238" s="27" t="s">
        <v>938</v>
      </c>
      <c r="C238" s="25">
        <f>SUM(C239:C243)</f>
        <v>119</v>
      </c>
    </row>
    <row r="239" spans="1:3" ht="16.899999999999999" customHeight="1">
      <c r="A239" s="21">
        <v>2013401</v>
      </c>
      <c r="B239" s="21" t="s">
        <v>805</v>
      </c>
      <c r="C239" s="19">
        <v>83</v>
      </c>
    </row>
    <row r="240" spans="1:3" ht="16.899999999999999" customHeight="1">
      <c r="A240" s="21">
        <v>2013402</v>
      </c>
      <c r="B240" s="21" t="s">
        <v>806</v>
      </c>
      <c r="C240" s="19">
        <v>0</v>
      </c>
    </row>
    <row r="241" spans="1:3" ht="16.899999999999999" customHeight="1">
      <c r="A241" s="21">
        <v>2013403</v>
      </c>
      <c r="B241" s="21" t="s">
        <v>807</v>
      </c>
      <c r="C241" s="19">
        <v>0</v>
      </c>
    </row>
    <row r="242" spans="1:3" ht="16.899999999999999" customHeight="1">
      <c r="A242" s="21">
        <v>2013450</v>
      </c>
      <c r="B242" s="21" t="s">
        <v>814</v>
      </c>
      <c r="C242" s="19">
        <v>0</v>
      </c>
    </row>
    <row r="243" spans="1:3" ht="16.899999999999999" customHeight="1">
      <c r="A243" s="21">
        <v>2013499</v>
      </c>
      <c r="B243" s="21" t="s">
        <v>939</v>
      </c>
      <c r="C243" s="19">
        <v>36</v>
      </c>
    </row>
    <row r="244" spans="1:3" ht="16.899999999999999" customHeight="1">
      <c r="A244" s="21">
        <v>20135</v>
      </c>
      <c r="B244" s="27" t="s">
        <v>940</v>
      </c>
      <c r="C244" s="25">
        <f>SUM(C245:C249)</f>
        <v>0</v>
      </c>
    </row>
    <row r="245" spans="1:3" ht="16.899999999999999" customHeight="1">
      <c r="A245" s="21">
        <v>2013501</v>
      </c>
      <c r="B245" s="21" t="s">
        <v>805</v>
      </c>
      <c r="C245" s="19">
        <v>0</v>
      </c>
    </row>
    <row r="246" spans="1:3" ht="16.899999999999999" customHeight="1">
      <c r="A246" s="21">
        <v>2013502</v>
      </c>
      <c r="B246" s="21" t="s">
        <v>806</v>
      </c>
      <c r="C246" s="19">
        <v>0</v>
      </c>
    </row>
    <row r="247" spans="1:3" ht="16.899999999999999" customHeight="1">
      <c r="A247" s="21">
        <v>2013503</v>
      </c>
      <c r="B247" s="21" t="s">
        <v>807</v>
      </c>
      <c r="C247" s="19">
        <v>0</v>
      </c>
    </row>
    <row r="248" spans="1:3" ht="16.899999999999999" customHeight="1">
      <c r="A248" s="21">
        <v>2013550</v>
      </c>
      <c r="B248" s="21" t="s">
        <v>814</v>
      </c>
      <c r="C248" s="19">
        <v>0</v>
      </c>
    </row>
    <row r="249" spans="1:3" ht="16.899999999999999" customHeight="1">
      <c r="A249" s="21">
        <v>2013599</v>
      </c>
      <c r="B249" s="21" t="s">
        <v>941</v>
      </c>
      <c r="C249" s="19">
        <v>0</v>
      </c>
    </row>
    <row r="250" spans="1:3" ht="16.899999999999999" customHeight="1">
      <c r="A250" s="21">
        <v>20136</v>
      </c>
      <c r="B250" s="27" t="s">
        <v>942</v>
      </c>
      <c r="C250" s="25">
        <f>SUM(C251:C255)</f>
        <v>0</v>
      </c>
    </row>
    <row r="251" spans="1:3" ht="16.899999999999999" customHeight="1">
      <c r="A251" s="21">
        <v>2013601</v>
      </c>
      <c r="B251" s="21" t="s">
        <v>805</v>
      </c>
      <c r="C251" s="19">
        <v>0</v>
      </c>
    </row>
    <row r="252" spans="1:3" ht="16.899999999999999" customHeight="1">
      <c r="A252" s="21">
        <v>2013602</v>
      </c>
      <c r="B252" s="21" t="s">
        <v>806</v>
      </c>
      <c r="C252" s="19">
        <v>0</v>
      </c>
    </row>
    <row r="253" spans="1:3" ht="16.899999999999999" customHeight="1">
      <c r="A253" s="21">
        <v>2013603</v>
      </c>
      <c r="B253" s="21" t="s">
        <v>807</v>
      </c>
      <c r="C253" s="19">
        <v>0</v>
      </c>
    </row>
    <row r="254" spans="1:3" ht="16.899999999999999" customHeight="1">
      <c r="A254" s="21">
        <v>2013650</v>
      </c>
      <c r="B254" s="21" t="s">
        <v>814</v>
      </c>
      <c r="C254" s="19">
        <v>0</v>
      </c>
    </row>
    <row r="255" spans="1:3" ht="16.899999999999999" customHeight="1">
      <c r="A255" s="21">
        <v>2013699</v>
      </c>
      <c r="B255" s="21" t="s">
        <v>943</v>
      </c>
      <c r="C255" s="19">
        <v>0</v>
      </c>
    </row>
    <row r="256" spans="1:3" ht="16.899999999999999" customHeight="1">
      <c r="A256" s="21">
        <v>20199</v>
      </c>
      <c r="B256" s="27" t="s">
        <v>944</v>
      </c>
      <c r="C256" s="25">
        <f>SUM(C257:C258)</f>
        <v>20</v>
      </c>
    </row>
    <row r="257" spans="1:3" ht="16.899999999999999" customHeight="1">
      <c r="A257" s="21">
        <v>2019901</v>
      </c>
      <c r="B257" s="21" t="s">
        <v>945</v>
      </c>
      <c r="C257" s="19">
        <v>0</v>
      </c>
    </row>
    <row r="258" spans="1:3" ht="16.899999999999999" customHeight="1">
      <c r="A258" s="21">
        <v>2019999</v>
      </c>
      <c r="B258" s="21" t="s">
        <v>946</v>
      </c>
      <c r="C258" s="19">
        <v>20</v>
      </c>
    </row>
    <row r="259" spans="1:3" ht="16.899999999999999" customHeight="1">
      <c r="A259" s="21">
        <v>202</v>
      </c>
      <c r="B259" s="27" t="s">
        <v>947</v>
      </c>
      <c r="C259" s="25">
        <f>SUM(C260,C267,C270,C277,C283,C287,C289,C294)</f>
        <v>0</v>
      </c>
    </row>
    <row r="260" spans="1:3" ht="16.899999999999999" customHeight="1">
      <c r="A260" s="21">
        <v>20201</v>
      </c>
      <c r="B260" s="27" t="s">
        <v>948</v>
      </c>
      <c r="C260" s="25">
        <f>SUM(C261:C266)</f>
        <v>0</v>
      </c>
    </row>
    <row r="261" spans="1:3" ht="16.899999999999999" customHeight="1">
      <c r="A261" s="21">
        <v>2020101</v>
      </c>
      <c r="B261" s="21" t="s">
        <v>805</v>
      </c>
      <c r="C261" s="19">
        <v>0</v>
      </c>
    </row>
    <row r="262" spans="1:3" ht="16.899999999999999" customHeight="1">
      <c r="A262" s="21">
        <v>2020102</v>
      </c>
      <c r="B262" s="21" t="s">
        <v>806</v>
      </c>
      <c r="C262" s="19">
        <v>0</v>
      </c>
    </row>
    <row r="263" spans="1:3" ht="16.899999999999999" customHeight="1">
      <c r="A263" s="21">
        <v>2020103</v>
      </c>
      <c r="B263" s="21" t="s">
        <v>807</v>
      </c>
      <c r="C263" s="19">
        <v>0</v>
      </c>
    </row>
    <row r="264" spans="1:3" ht="16.899999999999999" customHeight="1">
      <c r="A264" s="21">
        <v>2020104</v>
      </c>
      <c r="B264" s="21" t="s">
        <v>932</v>
      </c>
      <c r="C264" s="19">
        <v>0</v>
      </c>
    </row>
    <row r="265" spans="1:3" ht="16.899999999999999" customHeight="1">
      <c r="A265" s="21">
        <v>2020150</v>
      </c>
      <c r="B265" s="21" t="s">
        <v>814</v>
      </c>
      <c r="C265" s="19">
        <v>0</v>
      </c>
    </row>
    <row r="266" spans="1:3" ht="16.899999999999999" customHeight="1">
      <c r="A266" s="21">
        <v>2020199</v>
      </c>
      <c r="B266" s="21" t="s">
        <v>949</v>
      </c>
      <c r="C266" s="19">
        <v>0</v>
      </c>
    </row>
    <row r="267" spans="1:3" ht="16.899999999999999" customHeight="1">
      <c r="A267" s="21">
        <v>20202</v>
      </c>
      <c r="B267" s="27" t="s">
        <v>950</v>
      </c>
      <c r="C267" s="25">
        <f>SUM(C268:C269)</f>
        <v>0</v>
      </c>
    </row>
    <row r="268" spans="1:3" ht="16.899999999999999" customHeight="1">
      <c r="A268" s="21">
        <v>2020201</v>
      </c>
      <c r="B268" s="21" t="s">
        <v>951</v>
      </c>
      <c r="C268" s="19">
        <v>0</v>
      </c>
    </row>
    <row r="269" spans="1:3" ht="16.899999999999999" customHeight="1">
      <c r="A269" s="21">
        <v>2020202</v>
      </c>
      <c r="B269" s="21" t="s">
        <v>952</v>
      </c>
      <c r="C269" s="19">
        <v>0</v>
      </c>
    </row>
    <row r="270" spans="1:3" ht="16.899999999999999" customHeight="1">
      <c r="A270" s="21">
        <v>20203</v>
      </c>
      <c r="B270" s="27" t="s">
        <v>953</v>
      </c>
      <c r="C270" s="25">
        <f>SUM(C271:C276)</f>
        <v>0</v>
      </c>
    </row>
    <row r="271" spans="1:3" ht="16.899999999999999" customHeight="1">
      <c r="A271" s="21">
        <v>2020301</v>
      </c>
      <c r="B271" s="21" t="s">
        <v>954</v>
      </c>
      <c r="C271" s="19">
        <v>0</v>
      </c>
    </row>
    <row r="272" spans="1:3" ht="16.899999999999999" customHeight="1">
      <c r="A272" s="21">
        <v>2020302</v>
      </c>
      <c r="B272" s="21" t="s">
        <v>955</v>
      </c>
      <c r="C272" s="19">
        <v>0</v>
      </c>
    </row>
    <row r="273" spans="1:3" ht="16.899999999999999" customHeight="1">
      <c r="A273" s="21">
        <v>2020303</v>
      </c>
      <c r="B273" s="21" t="s">
        <v>956</v>
      </c>
      <c r="C273" s="19">
        <v>0</v>
      </c>
    </row>
    <row r="274" spans="1:3" ht="16.899999999999999" customHeight="1">
      <c r="A274" s="21">
        <v>2020304</v>
      </c>
      <c r="B274" s="21" t="s">
        <v>957</v>
      </c>
      <c r="C274" s="19">
        <v>0</v>
      </c>
    </row>
    <row r="275" spans="1:3" ht="16.899999999999999" customHeight="1">
      <c r="A275" s="21">
        <v>2020305</v>
      </c>
      <c r="B275" s="21" t="s">
        <v>958</v>
      </c>
      <c r="C275" s="19">
        <v>0</v>
      </c>
    </row>
    <row r="276" spans="1:3" ht="16.899999999999999" customHeight="1">
      <c r="A276" s="21">
        <v>2020399</v>
      </c>
      <c r="B276" s="21" t="s">
        <v>959</v>
      </c>
      <c r="C276" s="19">
        <v>0</v>
      </c>
    </row>
    <row r="277" spans="1:3" ht="16.899999999999999" customHeight="1">
      <c r="A277" s="21">
        <v>20204</v>
      </c>
      <c r="B277" s="27" t="s">
        <v>960</v>
      </c>
      <c r="C277" s="25">
        <f>SUM(C278:C282)</f>
        <v>0</v>
      </c>
    </row>
    <row r="278" spans="1:3" ht="16.899999999999999" customHeight="1">
      <c r="A278" s="21">
        <v>2020401</v>
      </c>
      <c r="B278" s="21" t="s">
        <v>961</v>
      </c>
      <c r="C278" s="19">
        <v>0</v>
      </c>
    </row>
    <row r="279" spans="1:3" ht="16.899999999999999" customHeight="1">
      <c r="A279" s="21">
        <v>2020402</v>
      </c>
      <c r="B279" s="21" t="s">
        <v>962</v>
      </c>
      <c r="C279" s="19">
        <v>0</v>
      </c>
    </row>
    <row r="280" spans="1:3" ht="16.899999999999999" customHeight="1">
      <c r="A280" s="21">
        <v>2020403</v>
      </c>
      <c r="B280" s="21" t="s">
        <v>963</v>
      </c>
      <c r="C280" s="19">
        <v>0</v>
      </c>
    </row>
    <row r="281" spans="1:3" ht="16.899999999999999" customHeight="1">
      <c r="A281" s="21">
        <v>2020404</v>
      </c>
      <c r="B281" s="21" t="s">
        <v>964</v>
      </c>
      <c r="C281" s="19">
        <v>0</v>
      </c>
    </row>
    <row r="282" spans="1:3" ht="16.899999999999999" customHeight="1">
      <c r="A282" s="21">
        <v>2020499</v>
      </c>
      <c r="B282" s="21" t="s">
        <v>965</v>
      </c>
      <c r="C282" s="19">
        <v>0</v>
      </c>
    </row>
    <row r="283" spans="1:3" ht="16.899999999999999" customHeight="1">
      <c r="A283" s="21">
        <v>20205</v>
      </c>
      <c r="B283" s="27" t="s">
        <v>966</v>
      </c>
      <c r="C283" s="25">
        <f>SUM(C284:C286)</f>
        <v>0</v>
      </c>
    </row>
    <row r="284" spans="1:3" ht="16.899999999999999" customHeight="1">
      <c r="A284" s="21">
        <v>2020503</v>
      </c>
      <c r="B284" s="21" t="s">
        <v>967</v>
      </c>
      <c r="C284" s="19">
        <v>0</v>
      </c>
    </row>
    <row r="285" spans="1:3" ht="16.899999999999999" customHeight="1">
      <c r="A285" s="21">
        <v>2020504</v>
      </c>
      <c r="B285" s="21" t="s">
        <v>968</v>
      </c>
      <c r="C285" s="19">
        <v>0</v>
      </c>
    </row>
    <row r="286" spans="1:3" ht="16.899999999999999" customHeight="1">
      <c r="A286" s="21">
        <v>2020599</v>
      </c>
      <c r="B286" s="21" t="s">
        <v>969</v>
      </c>
      <c r="C286" s="19">
        <v>0</v>
      </c>
    </row>
    <row r="287" spans="1:3" ht="16.899999999999999" customHeight="1">
      <c r="A287" s="21">
        <v>20206</v>
      </c>
      <c r="B287" s="27" t="s">
        <v>970</v>
      </c>
      <c r="C287" s="25">
        <f>C288</f>
        <v>0</v>
      </c>
    </row>
    <row r="288" spans="1:3" ht="16.899999999999999" customHeight="1">
      <c r="A288" s="21">
        <v>2020601</v>
      </c>
      <c r="B288" s="21" t="s">
        <v>971</v>
      </c>
      <c r="C288" s="19">
        <v>0</v>
      </c>
    </row>
    <row r="289" spans="1:3" ht="16.899999999999999" customHeight="1">
      <c r="A289" s="21">
        <v>20207</v>
      </c>
      <c r="B289" s="27" t="s">
        <v>972</v>
      </c>
      <c r="C289" s="25">
        <f>SUM(C290:C293)</f>
        <v>0</v>
      </c>
    </row>
    <row r="290" spans="1:3" ht="16.899999999999999" customHeight="1">
      <c r="A290" s="21">
        <v>2020701</v>
      </c>
      <c r="B290" s="21" t="s">
        <v>973</v>
      </c>
      <c r="C290" s="19">
        <v>0</v>
      </c>
    </row>
    <row r="291" spans="1:3" ht="16.899999999999999" customHeight="1">
      <c r="A291" s="21">
        <v>2020702</v>
      </c>
      <c r="B291" s="21" t="s">
        <v>974</v>
      </c>
      <c r="C291" s="19">
        <v>0</v>
      </c>
    </row>
    <row r="292" spans="1:3" ht="16.899999999999999" customHeight="1">
      <c r="A292" s="21">
        <v>2020703</v>
      </c>
      <c r="B292" s="21" t="s">
        <v>975</v>
      </c>
      <c r="C292" s="19">
        <v>0</v>
      </c>
    </row>
    <row r="293" spans="1:3" ht="16.899999999999999" customHeight="1">
      <c r="A293" s="21">
        <v>2020799</v>
      </c>
      <c r="B293" s="21" t="s">
        <v>976</v>
      </c>
      <c r="C293" s="19">
        <v>0</v>
      </c>
    </row>
    <row r="294" spans="1:3" ht="16.899999999999999" customHeight="1">
      <c r="A294" s="21">
        <v>20299</v>
      </c>
      <c r="B294" s="27" t="s">
        <v>977</v>
      </c>
      <c r="C294" s="25">
        <f>C295</f>
        <v>0</v>
      </c>
    </row>
    <row r="295" spans="1:3" ht="16.899999999999999" customHeight="1">
      <c r="A295" s="21">
        <v>2029901</v>
      </c>
      <c r="B295" s="21" t="s">
        <v>978</v>
      </c>
      <c r="C295" s="19">
        <v>0</v>
      </c>
    </row>
    <row r="296" spans="1:3" ht="16.899999999999999" customHeight="1">
      <c r="A296" s="21">
        <v>203</v>
      </c>
      <c r="B296" s="27" t="s">
        <v>979</v>
      </c>
      <c r="C296" s="25">
        <f>SUM(C297,C299,C301,C303,C312)</f>
        <v>0</v>
      </c>
    </row>
    <row r="297" spans="1:3" ht="16.899999999999999" customHeight="1">
      <c r="A297" s="21">
        <v>20301</v>
      </c>
      <c r="B297" s="27" t="s">
        <v>980</v>
      </c>
      <c r="C297" s="25">
        <f>C298</f>
        <v>0</v>
      </c>
    </row>
    <row r="298" spans="1:3" ht="16.899999999999999" customHeight="1">
      <c r="A298" s="21">
        <v>2030101</v>
      </c>
      <c r="B298" s="21" t="s">
        <v>981</v>
      </c>
      <c r="C298" s="19">
        <v>0</v>
      </c>
    </row>
    <row r="299" spans="1:3" ht="16.899999999999999" customHeight="1">
      <c r="A299" s="21">
        <v>20304</v>
      </c>
      <c r="B299" s="27" t="s">
        <v>982</v>
      </c>
      <c r="C299" s="25">
        <f>C300</f>
        <v>0</v>
      </c>
    </row>
    <row r="300" spans="1:3" ht="16.899999999999999" customHeight="1">
      <c r="A300" s="21">
        <v>2030401</v>
      </c>
      <c r="B300" s="21" t="s">
        <v>983</v>
      </c>
      <c r="C300" s="19">
        <v>0</v>
      </c>
    </row>
    <row r="301" spans="1:3" ht="16.899999999999999" customHeight="1">
      <c r="A301" s="21">
        <v>20305</v>
      </c>
      <c r="B301" s="27" t="s">
        <v>984</v>
      </c>
      <c r="C301" s="25">
        <f>C302</f>
        <v>0</v>
      </c>
    </row>
    <row r="302" spans="1:3" ht="16.899999999999999" customHeight="1">
      <c r="A302" s="21">
        <v>2030501</v>
      </c>
      <c r="B302" s="21" t="s">
        <v>985</v>
      </c>
      <c r="C302" s="19">
        <v>0</v>
      </c>
    </row>
    <row r="303" spans="1:3" ht="16.899999999999999" customHeight="1">
      <c r="A303" s="21">
        <v>20306</v>
      </c>
      <c r="B303" s="27" t="s">
        <v>986</v>
      </c>
      <c r="C303" s="25">
        <f>SUM(C304:C311)</f>
        <v>0</v>
      </c>
    </row>
    <row r="304" spans="1:3" ht="16.899999999999999" customHeight="1">
      <c r="A304" s="21">
        <v>2030601</v>
      </c>
      <c r="B304" s="21" t="s">
        <v>987</v>
      </c>
      <c r="C304" s="19">
        <v>0</v>
      </c>
    </row>
    <row r="305" spans="1:3" ht="16.899999999999999" customHeight="1">
      <c r="A305" s="21">
        <v>2030602</v>
      </c>
      <c r="B305" s="21" t="s">
        <v>988</v>
      </c>
      <c r="C305" s="19">
        <v>0</v>
      </c>
    </row>
    <row r="306" spans="1:3" ht="16.899999999999999" customHeight="1">
      <c r="A306" s="21">
        <v>2030603</v>
      </c>
      <c r="B306" s="21" t="s">
        <v>989</v>
      </c>
      <c r="C306" s="19">
        <v>0</v>
      </c>
    </row>
    <row r="307" spans="1:3" ht="16.899999999999999" customHeight="1">
      <c r="A307" s="21">
        <v>2030604</v>
      </c>
      <c r="B307" s="21" t="s">
        <v>990</v>
      </c>
      <c r="C307" s="19">
        <v>0</v>
      </c>
    </row>
    <row r="308" spans="1:3" ht="16.899999999999999" customHeight="1">
      <c r="A308" s="21">
        <v>2030605</v>
      </c>
      <c r="B308" s="21" t="s">
        <v>991</v>
      </c>
      <c r="C308" s="19">
        <v>0</v>
      </c>
    </row>
    <row r="309" spans="1:3" ht="16.899999999999999" customHeight="1">
      <c r="A309" s="21">
        <v>2030606</v>
      </c>
      <c r="B309" s="21" t="s">
        <v>992</v>
      </c>
      <c r="C309" s="19">
        <v>0</v>
      </c>
    </row>
    <row r="310" spans="1:3" ht="16.899999999999999" customHeight="1">
      <c r="A310" s="21">
        <v>2030607</v>
      </c>
      <c r="B310" s="21" t="s">
        <v>993</v>
      </c>
      <c r="C310" s="19">
        <v>0</v>
      </c>
    </row>
    <row r="311" spans="1:3" ht="16.899999999999999" customHeight="1">
      <c r="A311" s="21" t="s">
        <v>994</v>
      </c>
      <c r="B311" s="21" t="s">
        <v>995</v>
      </c>
      <c r="C311" s="19">
        <v>0</v>
      </c>
    </row>
    <row r="312" spans="1:3" ht="16.899999999999999" customHeight="1">
      <c r="A312" s="21">
        <v>20399</v>
      </c>
      <c r="B312" s="27" t="s">
        <v>996</v>
      </c>
      <c r="C312" s="25">
        <f>C313</f>
        <v>0</v>
      </c>
    </row>
    <row r="313" spans="1:3" ht="16.899999999999999" customHeight="1">
      <c r="A313" s="21">
        <v>2039901</v>
      </c>
      <c r="B313" s="21" t="s">
        <v>997</v>
      </c>
      <c r="C313" s="19">
        <v>0</v>
      </c>
    </row>
    <row r="314" spans="1:3" ht="16.899999999999999" customHeight="1">
      <c r="A314" s="21">
        <v>204</v>
      </c>
      <c r="B314" s="27" t="s">
        <v>998</v>
      </c>
      <c r="C314" s="25">
        <f>SUM(C315,C325,C347,C354,C366,C375,C389,C398,C407,C415,C423,C432)</f>
        <v>14847</v>
      </c>
    </row>
    <row r="315" spans="1:3" ht="16.899999999999999" customHeight="1">
      <c r="A315" s="21">
        <v>20401</v>
      </c>
      <c r="B315" s="27" t="s">
        <v>999</v>
      </c>
      <c r="C315" s="25">
        <f>SUM(C316:C324)</f>
        <v>0</v>
      </c>
    </row>
    <row r="316" spans="1:3" ht="16.899999999999999" customHeight="1">
      <c r="A316" s="21">
        <v>2040101</v>
      </c>
      <c r="B316" s="21" t="s">
        <v>1000</v>
      </c>
      <c r="C316" s="19">
        <v>0</v>
      </c>
    </row>
    <row r="317" spans="1:3" ht="16.899999999999999" customHeight="1">
      <c r="A317" s="21">
        <v>2040102</v>
      </c>
      <c r="B317" s="21" t="s">
        <v>1001</v>
      </c>
      <c r="C317" s="19">
        <v>0</v>
      </c>
    </row>
    <row r="318" spans="1:3" ht="16.899999999999999" customHeight="1">
      <c r="A318" s="21">
        <v>2040103</v>
      </c>
      <c r="B318" s="21" t="s">
        <v>1002</v>
      </c>
      <c r="C318" s="19">
        <v>0</v>
      </c>
    </row>
    <row r="319" spans="1:3" ht="16.899999999999999" customHeight="1">
      <c r="A319" s="21">
        <v>2040104</v>
      </c>
      <c r="B319" s="21" t="s">
        <v>1003</v>
      </c>
      <c r="C319" s="19">
        <v>0</v>
      </c>
    </row>
    <row r="320" spans="1:3" ht="16.899999999999999" customHeight="1">
      <c r="A320" s="21">
        <v>2040105</v>
      </c>
      <c r="B320" s="21" t="s">
        <v>1004</v>
      </c>
      <c r="C320" s="19">
        <v>0</v>
      </c>
    </row>
    <row r="321" spans="1:3" ht="16.899999999999999" customHeight="1">
      <c r="A321" s="21">
        <v>2040106</v>
      </c>
      <c r="B321" s="21" t="s">
        <v>1005</v>
      </c>
      <c r="C321" s="19">
        <v>0</v>
      </c>
    </row>
    <row r="322" spans="1:3" ht="16.899999999999999" customHeight="1">
      <c r="A322" s="21">
        <v>2040107</v>
      </c>
      <c r="B322" s="21" t="s">
        <v>1006</v>
      </c>
      <c r="C322" s="19">
        <v>0</v>
      </c>
    </row>
    <row r="323" spans="1:3" ht="16.899999999999999" customHeight="1">
      <c r="A323" s="21">
        <v>2040108</v>
      </c>
      <c r="B323" s="21" t="s">
        <v>1007</v>
      </c>
      <c r="C323" s="19">
        <v>0</v>
      </c>
    </row>
    <row r="324" spans="1:3" ht="16.899999999999999" customHeight="1">
      <c r="A324" s="21">
        <v>2040199</v>
      </c>
      <c r="B324" s="21" t="s">
        <v>1008</v>
      </c>
      <c r="C324" s="19">
        <v>0</v>
      </c>
    </row>
    <row r="325" spans="1:3" ht="16.899999999999999" customHeight="1">
      <c r="A325" s="21">
        <v>20402</v>
      </c>
      <c r="B325" s="27" t="s">
        <v>1009</v>
      </c>
      <c r="C325" s="25">
        <f>SUM(C326:C346)</f>
        <v>9361</v>
      </c>
    </row>
    <row r="326" spans="1:3" ht="16.899999999999999" customHeight="1">
      <c r="A326" s="21">
        <v>2040201</v>
      </c>
      <c r="B326" s="21" t="s">
        <v>805</v>
      </c>
      <c r="C326" s="19">
        <v>6940</v>
      </c>
    </row>
    <row r="327" spans="1:3" ht="16.899999999999999" customHeight="1">
      <c r="A327" s="21">
        <v>2040202</v>
      </c>
      <c r="B327" s="21" t="s">
        <v>806</v>
      </c>
      <c r="C327" s="19">
        <v>7</v>
      </c>
    </row>
    <row r="328" spans="1:3" ht="16.899999999999999" customHeight="1">
      <c r="A328" s="21">
        <v>2040203</v>
      </c>
      <c r="B328" s="21" t="s">
        <v>807</v>
      </c>
      <c r="C328" s="19">
        <v>0</v>
      </c>
    </row>
    <row r="329" spans="1:3" ht="16.899999999999999" customHeight="1">
      <c r="A329" s="21">
        <v>2040204</v>
      </c>
      <c r="B329" s="21" t="s">
        <v>1010</v>
      </c>
      <c r="C329" s="19">
        <v>0</v>
      </c>
    </row>
    <row r="330" spans="1:3" ht="16.899999999999999" customHeight="1">
      <c r="A330" s="21">
        <v>2040205</v>
      </c>
      <c r="B330" s="21" t="s">
        <v>1011</v>
      </c>
      <c r="C330" s="19">
        <v>10</v>
      </c>
    </row>
    <row r="331" spans="1:3" ht="16.899999999999999" customHeight="1">
      <c r="A331" s="21">
        <v>2040206</v>
      </c>
      <c r="B331" s="21" t="s">
        <v>1012</v>
      </c>
      <c r="C331" s="19">
        <v>0</v>
      </c>
    </row>
    <row r="332" spans="1:3" ht="16.899999999999999" customHeight="1">
      <c r="A332" s="21">
        <v>2040207</v>
      </c>
      <c r="B332" s="21" t="s">
        <v>1013</v>
      </c>
      <c r="C332" s="19">
        <v>0</v>
      </c>
    </row>
    <row r="333" spans="1:3" ht="16.899999999999999" customHeight="1">
      <c r="A333" s="21">
        <v>2040208</v>
      </c>
      <c r="B333" s="21" t="s">
        <v>1014</v>
      </c>
      <c r="C333" s="19">
        <v>42</v>
      </c>
    </row>
    <row r="334" spans="1:3" ht="16.899999999999999" customHeight="1">
      <c r="A334" s="21">
        <v>2040209</v>
      </c>
      <c r="B334" s="21" t="s">
        <v>1015</v>
      </c>
      <c r="C334" s="19">
        <v>0</v>
      </c>
    </row>
    <row r="335" spans="1:3" ht="16.899999999999999" customHeight="1">
      <c r="A335" s="21">
        <v>2040210</v>
      </c>
      <c r="B335" s="21" t="s">
        <v>1016</v>
      </c>
      <c r="C335" s="19">
        <v>0</v>
      </c>
    </row>
    <row r="336" spans="1:3" ht="16.899999999999999" customHeight="1">
      <c r="A336" s="21">
        <v>2040211</v>
      </c>
      <c r="B336" s="21" t="s">
        <v>1017</v>
      </c>
      <c r="C336" s="19">
        <v>278</v>
      </c>
    </row>
    <row r="337" spans="1:3" ht="16.899999999999999" customHeight="1">
      <c r="A337" s="21">
        <v>2040212</v>
      </c>
      <c r="B337" s="21" t="s">
        <v>1018</v>
      </c>
      <c r="C337" s="19">
        <v>584</v>
      </c>
    </row>
    <row r="338" spans="1:3" ht="16.899999999999999" customHeight="1">
      <c r="A338" s="21">
        <v>2040213</v>
      </c>
      <c r="B338" s="21" t="s">
        <v>1019</v>
      </c>
      <c r="C338" s="19">
        <v>0</v>
      </c>
    </row>
    <row r="339" spans="1:3" ht="16.899999999999999" customHeight="1">
      <c r="A339" s="21">
        <v>2040214</v>
      </c>
      <c r="B339" s="21" t="s">
        <v>1020</v>
      </c>
      <c r="C339" s="19">
        <v>130</v>
      </c>
    </row>
    <row r="340" spans="1:3" ht="16.899999999999999" customHeight="1">
      <c r="A340" s="21">
        <v>2040215</v>
      </c>
      <c r="B340" s="21" t="s">
        <v>1021</v>
      </c>
      <c r="C340" s="19">
        <v>34</v>
      </c>
    </row>
    <row r="341" spans="1:3" ht="16.899999999999999" customHeight="1">
      <c r="A341" s="21">
        <v>2040216</v>
      </c>
      <c r="B341" s="21" t="s">
        <v>1022</v>
      </c>
      <c r="C341" s="19">
        <v>50</v>
      </c>
    </row>
    <row r="342" spans="1:3" ht="16.899999999999999" customHeight="1">
      <c r="A342" s="21">
        <v>2040217</v>
      </c>
      <c r="B342" s="21" t="s">
        <v>1023</v>
      </c>
      <c r="C342" s="19">
        <v>70</v>
      </c>
    </row>
    <row r="343" spans="1:3" ht="16.899999999999999" customHeight="1">
      <c r="A343" s="21">
        <v>2040218</v>
      </c>
      <c r="B343" s="21" t="s">
        <v>1024</v>
      </c>
      <c r="C343" s="19">
        <v>45</v>
      </c>
    </row>
    <row r="344" spans="1:3" ht="16.899999999999999" customHeight="1">
      <c r="A344" s="21">
        <v>2040219</v>
      </c>
      <c r="B344" s="21" t="s">
        <v>848</v>
      </c>
      <c r="C344" s="19">
        <v>190</v>
      </c>
    </row>
    <row r="345" spans="1:3" ht="16.899999999999999" customHeight="1">
      <c r="A345" s="21">
        <v>2040250</v>
      </c>
      <c r="B345" s="21" t="s">
        <v>814</v>
      </c>
      <c r="C345" s="19">
        <v>0</v>
      </c>
    </row>
    <row r="346" spans="1:3" ht="16.899999999999999" customHeight="1">
      <c r="A346" s="21">
        <v>2040299</v>
      </c>
      <c r="B346" s="21" t="s">
        <v>1025</v>
      </c>
      <c r="C346" s="19">
        <v>981</v>
      </c>
    </row>
    <row r="347" spans="1:3" ht="16.899999999999999" customHeight="1">
      <c r="A347" s="21">
        <v>20403</v>
      </c>
      <c r="B347" s="27" t="s">
        <v>1026</v>
      </c>
      <c r="C347" s="25">
        <f>SUM(C348:C353)</f>
        <v>0</v>
      </c>
    </row>
    <row r="348" spans="1:3" ht="16.899999999999999" customHeight="1">
      <c r="A348" s="21">
        <v>2040301</v>
      </c>
      <c r="B348" s="21" t="s">
        <v>805</v>
      </c>
      <c r="C348" s="19">
        <v>0</v>
      </c>
    </row>
    <row r="349" spans="1:3" ht="16.899999999999999" customHeight="1">
      <c r="A349" s="21">
        <v>2040302</v>
      </c>
      <c r="B349" s="21" t="s">
        <v>806</v>
      </c>
      <c r="C349" s="19">
        <v>0</v>
      </c>
    </row>
    <row r="350" spans="1:3" ht="16.899999999999999" customHeight="1">
      <c r="A350" s="21">
        <v>2040303</v>
      </c>
      <c r="B350" s="21" t="s">
        <v>807</v>
      </c>
      <c r="C350" s="19">
        <v>0</v>
      </c>
    </row>
    <row r="351" spans="1:3" ht="16.899999999999999" customHeight="1">
      <c r="A351" s="21">
        <v>2040304</v>
      </c>
      <c r="B351" s="21" t="s">
        <v>1027</v>
      </c>
      <c r="C351" s="19">
        <v>0</v>
      </c>
    </row>
    <row r="352" spans="1:3" ht="16.899999999999999" customHeight="1">
      <c r="A352" s="21">
        <v>2040350</v>
      </c>
      <c r="B352" s="21" t="s">
        <v>814</v>
      </c>
      <c r="C352" s="19">
        <v>0</v>
      </c>
    </row>
    <row r="353" spans="1:3" ht="16.899999999999999" customHeight="1">
      <c r="A353" s="21">
        <v>2040399</v>
      </c>
      <c r="B353" s="21" t="s">
        <v>1028</v>
      </c>
      <c r="C353" s="19">
        <v>0</v>
      </c>
    </row>
    <row r="354" spans="1:3" ht="16.899999999999999" customHeight="1">
      <c r="A354" s="21">
        <v>20404</v>
      </c>
      <c r="B354" s="27" t="s">
        <v>1029</v>
      </c>
      <c r="C354" s="25">
        <f>SUM(C355:C365)</f>
        <v>2206</v>
      </c>
    </row>
    <row r="355" spans="1:3" ht="16.899999999999999" customHeight="1">
      <c r="A355" s="21">
        <v>2040401</v>
      </c>
      <c r="B355" s="21" t="s">
        <v>805</v>
      </c>
      <c r="C355" s="19">
        <v>687</v>
      </c>
    </row>
    <row r="356" spans="1:3" ht="16.899999999999999" customHeight="1">
      <c r="A356" s="21">
        <v>2040402</v>
      </c>
      <c r="B356" s="21" t="s">
        <v>806</v>
      </c>
      <c r="C356" s="19">
        <v>214</v>
      </c>
    </row>
    <row r="357" spans="1:3" ht="16.899999999999999" customHeight="1">
      <c r="A357" s="21">
        <v>2040403</v>
      </c>
      <c r="B357" s="21" t="s">
        <v>807</v>
      </c>
      <c r="C357" s="19">
        <v>0</v>
      </c>
    </row>
    <row r="358" spans="1:3" ht="16.899999999999999" customHeight="1">
      <c r="A358" s="21">
        <v>2040404</v>
      </c>
      <c r="B358" s="21" t="s">
        <v>1030</v>
      </c>
      <c r="C358" s="19">
        <v>0</v>
      </c>
    </row>
    <row r="359" spans="1:3" ht="16.899999999999999" customHeight="1">
      <c r="A359" s="21">
        <v>2040405</v>
      </c>
      <c r="B359" s="21" t="s">
        <v>1031</v>
      </c>
      <c r="C359" s="19">
        <v>0</v>
      </c>
    </row>
    <row r="360" spans="1:3" ht="16.899999999999999" customHeight="1">
      <c r="A360" s="21">
        <v>2040406</v>
      </c>
      <c r="B360" s="21" t="s">
        <v>1032</v>
      </c>
      <c r="C360" s="19">
        <v>0</v>
      </c>
    </row>
    <row r="361" spans="1:3" ht="16.899999999999999" customHeight="1">
      <c r="A361" s="21">
        <v>2040407</v>
      </c>
      <c r="B361" s="21" t="s">
        <v>1033</v>
      </c>
      <c r="C361" s="19">
        <v>0</v>
      </c>
    </row>
    <row r="362" spans="1:3" ht="16.899999999999999" customHeight="1">
      <c r="A362" s="21">
        <v>2040408</v>
      </c>
      <c r="B362" s="21" t="s">
        <v>1034</v>
      </c>
      <c r="C362" s="19">
        <v>0</v>
      </c>
    </row>
    <row r="363" spans="1:3" ht="16.899999999999999" customHeight="1">
      <c r="A363" s="21">
        <v>2040409</v>
      </c>
      <c r="B363" s="21" t="s">
        <v>1035</v>
      </c>
      <c r="C363" s="19">
        <v>1305</v>
      </c>
    </row>
    <row r="364" spans="1:3" ht="16.899999999999999" customHeight="1">
      <c r="A364" s="21">
        <v>2040450</v>
      </c>
      <c r="B364" s="21" t="s">
        <v>814</v>
      </c>
      <c r="C364" s="19">
        <v>0</v>
      </c>
    </row>
    <row r="365" spans="1:3" ht="16.899999999999999" customHeight="1">
      <c r="A365" s="21">
        <v>2040499</v>
      </c>
      <c r="B365" s="21" t="s">
        <v>1036</v>
      </c>
      <c r="C365" s="19">
        <v>0</v>
      </c>
    </row>
    <row r="366" spans="1:3" ht="16.899999999999999" customHeight="1">
      <c r="A366" s="21">
        <v>20405</v>
      </c>
      <c r="B366" s="27" t="s">
        <v>1037</v>
      </c>
      <c r="C366" s="25">
        <f>SUM(C367:C374)</f>
        <v>1415</v>
      </c>
    </row>
    <row r="367" spans="1:3" ht="16.899999999999999" customHeight="1">
      <c r="A367" s="21">
        <v>2040501</v>
      </c>
      <c r="B367" s="21" t="s">
        <v>805</v>
      </c>
      <c r="C367" s="19">
        <v>1336</v>
      </c>
    </row>
    <row r="368" spans="1:3" ht="16.899999999999999" customHeight="1">
      <c r="A368" s="21">
        <v>2040502</v>
      </c>
      <c r="B368" s="21" t="s">
        <v>806</v>
      </c>
      <c r="C368" s="19">
        <v>0</v>
      </c>
    </row>
    <row r="369" spans="1:3" ht="16.899999999999999" customHeight="1">
      <c r="A369" s="21">
        <v>2040503</v>
      </c>
      <c r="B369" s="21" t="s">
        <v>807</v>
      </c>
      <c r="C369" s="19">
        <v>0</v>
      </c>
    </row>
    <row r="370" spans="1:3" ht="16.899999999999999" customHeight="1">
      <c r="A370" s="21">
        <v>2040504</v>
      </c>
      <c r="B370" s="21" t="s">
        <v>1038</v>
      </c>
      <c r="C370" s="19">
        <v>0</v>
      </c>
    </row>
    <row r="371" spans="1:3" ht="16.899999999999999" customHeight="1">
      <c r="A371" s="21">
        <v>2040505</v>
      </c>
      <c r="B371" s="21" t="s">
        <v>1039</v>
      </c>
      <c r="C371" s="19">
        <v>0</v>
      </c>
    </row>
    <row r="372" spans="1:3" ht="16.899999999999999" customHeight="1">
      <c r="A372" s="21">
        <v>2040506</v>
      </c>
      <c r="B372" s="21" t="s">
        <v>1040</v>
      </c>
      <c r="C372" s="19">
        <v>0</v>
      </c>
    </row>
    <row r="373" spans="1:3" ht="16.899999999999999" customHeight="1">
      <c r="A373" s="21">
        <v>2040550</v>
      </c>
      <c r="B373" s="21" t="s">
        <v>814</v>
      </c>
      <c r="C373" s="19">
        <v>0</v>
      </c>
    </row>
    <row r="374" spans="1:3" ht="16.899999999999999" customHeight="1">
      <c r="A374" s="21">
        <v>2040599</v>
      </c>
      <c r="B374" s="21" t="s">
        <v>1041</v>
      </c>
      <c r="C374" s="19">
        <v>79</v>
      </c>
    </row>
    <row r="375" spans="1:3" ht="16.899999999999999" customHeight="1">
      <c r="A375" s="21">
        <v>20406</v>
      </c>
      <c r="B375" s="27" t="s">
        <v>1042</v>
      </c>
      <c r="C375" s="25">
        <f>SUM(C376:C388)</f>
        <v>941</v>
      </c>
    </row>
    <row r="376" spans="1:3" ht="16.899999999999999" customHeight="1">
      <c r="A376" s="21">
        <v>2040601</v>
      </c>
      <c r="B376" s="21" t="s">
        <v>805</v>
      </c>
      <c r="C376" s="19">
        <v>796</v>
      </c>
    </row>
    <row r="377" spans="1:3" ht="16.899999999999999" customHeight="1">
      <c r="A377" s="21">
        <v>2040602</v>
      </c>
      <c r="B377" s="21" t="s">
        <v>806</v>
      </c>
      <c r="C377" s="19">
        <v>5</v>
      </c>
    </row>
    <row r="378" spans="1:3" ht="16.899999999999999" customHeight="1">
      <c r="A378" s="21">
        <v>2040603</v>
      </c>
      <c r="B378" s="21" t="s">
        <v>807</v>
      </c>
      <c r="C378" s="19">
        <v>0</v>
      </c>
    </row>
    <row r="379" spans="1:3" ht="16.899999999999999" customHeight="1">
      <c r="A379" s="21">
        <v>2040604</v>
      </c>
      <c r="B379" s="21" t="s">
        <v>1043</v>
      </c>
      <c r="C379" s="19">
        <v>0</v>
      </c>
    </row>
    <row r="380" spans="1:3" ht="16.899999999999999" customHeight="1">
      <c r="A380" s="21">
        <v>2040605</v>
      </c>
      <c r="B380" s="21" t="s">
        <v>1044</v>
      </c>
      <c r="C380" s="19">
        <v>13</v>
      </c>
    </row>
    <row r="381" spans="1:3" ht="16.899999999999999" customHeight="1">
      <c r="A381" s="21">
        <v>2040606</v>
      </c>
      <c r="B381" s="21" t="s">
        <v>1045</v>
      </c>
      <c r="C381" s="19">
        <v>0</v>
      </c>
    </row>
    <row r="382" spans="1:3" ht="16.899999999999999" customHeight="1">
      <c r="A382" s="21">
        <v>2040607</v>
      </c>
      <c r="B382" s="21" t="s">
        <v>1046</v>
      </c>
      <c r="C382" s="19">
        <v>25</v>
      </c>
    </row>
    <row r="383" spans="1:3" ht="16.899999999999999" customHeight="1">
      <c r="A383" s="21">
        <v>2040608</v>
      </c>
      <c r="B383" s="21" t="s">
        <v>1047</v>
      </c>
      <c r="C383" s="19">
        <v>0</v>
      </c>
    </row>
    <row r="384" spans="1:3" ht="16.899999999999999" customHeight="1">
      <c r="A384" s="21">
        <v>2040609</v>
      </c>
      <c r="B384" s="21" t="s">
        <v>1048</v>
      </c>
      <c r="C384" s="19">
        <v>0</v>
      </c>
    </row>
    <row r="385" spans="1:3" ht="16.899999999999999" customHeight="1">
      <c r="A385" s="21">
        <v>2040610</v>
      </c>
      <c r="B385" s="21" t="s">
        <v>1049</v>
      </c>
      <c r="C385" s="19">
        <v>6</v>
      </c>
    </row>
    <row r="386" spans="1:3" ht="16.899999999999999" customHeight="1">
      <c r="A386" s="21">
        <v>2040611</v>
      </c>
      <c r="B386" s="21" t="s">
        <v>1050</v>
      </c>
      <c r="C386" s="19">
        <v>0</v>
      </c>
    </row>
    <row r="387" spans="1:3" ht="16.899999999999999" customHeight="1">
      <c r="A387" s="21">
        <v>2040650</v>
      </c>
      <c r="B387" s="21" t="s">
        <v>814</v>
      </c>
      <c r="C387" s="19">
        <v>0</v>
      </c>
    </row>
    <row r="388" spans="1:3" ht="16.899999999999999" customHeight="1">
      <c r="A388" s="21">
        <v>2040699</v>
      </c>
      <c r="B388" s="21" t="s">
        <v>1051</v>
      </c>
      <c r="C388" s="19">
        <v>96</v>
      </c>
    </row>
    <row r="389" spans="1:3" ht="16.899999999999999" customHeight="1">
      <c r="A389" s="21">
        <v>20407</v>
      </c>
      <c r="B389" s="27" t="s">
        <v>1052</v>
      </c>
      <c r="C389" s="25">
        <f>SUM(C390:C397)</f>
        <v>0</v>
      </c>
    </row>
    <row r="390" spans="1:3" ht="16.899999999999999" customHeight="1">
      <c r="A390" s="21">
        <v>2040701</v>
      </c>
      <c r="B390" s="21" t="s">
        <v>805</v>
      </c>
      <c r="C390" s="19">
        <v>0</v>
      </c>
    </row>
    <row r="391" spans="1:3" ht="16.899999999999999" customHeight="1">
      <c r="A391" s="21">
        <v>2040702</v>
      </c>
      <c r="B391" s="21" t="s">
        <v>806</v>
      </c>
      <c r="C391" s="19">
        <v>0</v>
      </c>
    </row>
    <row r="392" spans="1:3" ht="16.899999999999999" customHeight="1">
      <c r="A392" s="21">
        <v>2040703</v>
      </c>
      <c r="B392" s="21" t="s">
        <v>807</v>
      </c>
      <c r="C392" s="19">
        <v>0</v>
      </c>
    </row>
    <row r="393" spans="1:3" ht="16.899999999999999" customHeight="1">
      <c r="A393" s="21">
        <v>2040704</v>
      </c>
      <c r="B393" s="21" t="s">
        <v>1053</v>
      </c>
      <c r="C393" s="19">
        <v>0</v>
      </c>
    </row>
    <row r="394" spans="1:3" ht="16.899999999999999" customHeight="1">
      <c r="A394" s="21">
        <v>2040705</v>
      </c>
      <c r="B394" s="21" t="s">
        <v>1054</v>
      </c>
      <c r="C394" s="19">
        <v>0</v>
      </c>
    </row>
    <row r="395" spans="1:3" ht="16.899999999999999" customHeight="1">
      <c r="A395" s="21">
        <v>2040706</v>
      </c>
      <c r="B395" s="21" t="s">
        <v>1055</v>
      </c>
      <c r="C395" s="19">
        <v>0</v>
      </c>
    </row>
    <row r="396" spans="1:3" ht="16.899999999999999" customHeight="1">
      <c r="A396" s="21">
        <v>2040750</v>
      </c>
      <c r="B396" s="21" t="s">
        <v>814</v>
      </c>
      <c r="C396" s="19">
        <v>0</v>
      </c>
    </row>
    <row r="397" spans="1:3" ht="16.899999999999999" customHeight="1">
      <c r="A397" s="21">
        <v>2040799</v>
      </c>
      <c r="B397" s="21" t="s">
        <v>1056</v>
      </c>
      <c r="C397" s="19">
        <v>0</v>
      </c>
    </row>
    <row r="398" spans="1:3" ht="16.899999999999999" customHeight="1">
      <c r="A398" s="21">
        <v>20408</v>
      </c>
      <c r="B398" s="27" t="s">
        <v>1057</v>
      </c>
      <c r="C398" s="25">
        <f>SUM(C399:C406)</f>
        <v>0</v>
      </c>
    </row>
    <row r="399" spans="1:3" ht="16.899999999999999" customHeight="1">
      <c r="A399" s="21">
        <v>2040801</v>
      </c>
      <c r="B399" s="21" t="s">
        <v>805</v>
      </c>
      <c r="C399" s="19">
        <v>0</v>
      </c>
    </row>
    <row r="400" spans="1:3" ht="16.899999999999999" customHeight="1">
      <c r="A400" s="21">
        <v>2040802</v>
      </c>
      <c r="B400" s="21" t="s">
        <v>806</v>
      </c>
      <c r="C400" s="19">
        <v>0</v>
      </c>
    </row>
    <row r="401" spans="1:3" ht="16.899999999999999" customHeight="1">
      <c r="A401" s="21">
        <v>2040803</v>
      </c>
      <c r="B401" s="21" t="s">
        <v>807</v>
      </c>
      <c r="C401" s="19">
        <v>0</v>
      </c>
    </row>
    <row r="402" spans="1:3" ht="16.899999999999999" customHeight="1">
      <c r="A402" s="21">
        <v>2040804</v>
      </c>
      <c r="B402" s="21" t="s">
        <v>1058</v>
      </c>
      <c r="C402" s="19">
        <v>0</v>
      </c>
    </row>
    <row r="403" spans="1:3" ht="16.899999999999999" customHeight="1">
      <c r="A403" s="21">
        <v>2040805</v>
      </c>
      <c r="B403" s="21" t="s">
        <v>1059</v>
      </c>
      <c r="C403" s="19">
        <v>0</v>
      </c>
    </row>
    <row r="404" spans="1:3" ht="16.899999999999999" customHeight="1">
      <c r="A404" s="21">
        <v>2040806</v>
      </c>
      <c r="B404" s="21" t="s">
        <v>1060</v>
      </c>
      <c r="C404" s="19">
        <v>0</v>
      </c>
    </row>
    <row r="405" spans="1:3" ht="16.899999999999999" customHeight="1">
      <c r="A405" s="21">
        <v>2040850</v>
      </c>
      <c r="B405" s="21" t="s">
        <v>814</v>
      </c>
      <c r="C405" s="19">
        <v>0</v>
      </c>
    </row>
    <row r="406" spans="1:3" ht="16.899999999999999" customHeight="1">
      <c r="A406" s="21">
        <v>2040899</v>
      </c>
      <c r="B406" s="21" t="s">
        <v>1061</v>
      </c>
      <c r="C406" s="19">
        <v>0</v>
      </c>
    </row>
    <row r="407" spans="1:3" ht="16.899999999999999" customHeight="1">
      <c r="A407" s="21">
        <v>20409</v>
      </c>
      <c r="B407" s="27" t="s">
        <v>1062</v>
      </c>
      <c r="C407" s="25">
        <f>SUM(C408:C414)</f>
        <v>0</v>
      </c>
    </row>
    <row r="408" spans="1:3" ht="16.899999999999999" customHeight="1">
      <c r="A408" s="21">
        <v>2040901</v>
      </c>
      <c r="B408" s="21" t="s">
        <v>805</v>
      </c>
      <c r="C408" s="19">
        <v>0</v>
      </c>
    </row>
    <row r="409" spans="1:3" ht="16.899999999999999" customHeight="1">
      <c r="A409" s="21">
        <v>2040902</v>
      </c>
      <c r="B409" s="21" t="s">
        <v>806</v>
      </c>
      <c r="C409" s="19">
        <v>0</v>
      </c>
    </row>
    <row r="410" spans="1:3" ht="16.899999999999999" customHeight="1">
      <c r="A410" s="21">
        <v>2040903</v>
      </c>
      <c r="B410" s="21" t="s">
        <v>807</v>
      </c>
      <c r="C410" s="19">
        <v>0</v>
      </c>
    </row>
    <row r="411" spans="1:3" ht="16.899999999999999" customHeight="1">
      <c r="A411" s="21">
        <v>2040904</v>
      </c>
      <c r="B411" s="21" t="s">
        <v>1063</v>
      </c>
      <c r="C411" s="19">
        <v>0</v>
      </c>
    </row>
    <row r="412" spans="1:3" ht="16.899999999999999" customHeight="1">
      <c r="A412" s="21">
        <v>2040905</v>
      </c>
      <c r="B412" s="21" t="s">
        <v>1064</v>
      </c>
      <c r="C412" s="19">
        <v>0</v>
      </c>
    </row>
    <row r="413" spans="1:3" ht="16.899999999999999" customHeight="1">
      <c r="A413" s="21">
        <v>2040950</v>
      </c>
      <c r="B413" s="21" t="s">
        <v>814</v>
      </c>
      <c r="C413" s="19">
        <v>0</v>
      </c>
    </row>
    <row r="414" spans="1:3" ht="16.899999999999999" customHeight="1">
      <c r="A414" s="21">
        <v>2040999</v>
      </c>
      <c r="B414" s="21" t="s">
        <v>1065</v>
      </c>
      <c r="C414" s="19">
        <v>0</v>
      </c>
    </row>
    <row r="415" spans="1:3" ht="16.899999999999999" customHeight="1">
      <c r="A415" s="21">
        <v>20410</v>
      </c>
      <c r="B415" s="27" t="s">
        <v>1066</v>
      </c>
      <c r="C415" s="25">
        <f>SUM(C416:C422)</f>
        <v>0</v>
      </c>
    </row>
    <row r="416" spans="1:3" ht="16.899999999999999" customHeight="1">
      <c r="A416" s="21">
        <v>2041001</v>
      </c>
      <c r="B416" s="21" t="s">
        <v>805</v>
      </c>
      <c r="C416" s="19">
        <v>0</v>
      </c>
    </row>
    <row r="417" spans="1:3" ht="16.899999999999999" customHeight="1">
      <c r="A417" s="21">
        <v>2041002</v>
      </c>
      <c r="B417" s="21" t="s">
        <v>806</v>
      </c>
      <c r="C417" s="19">
        <v>0</v>
      </c>
    </row>
    <row r="418" spans="1:3" ht="16.899999999999999" customHeight="1">
      <c r="A418" s="21">
        <v>2041003</v>
      </c>
      <c r="B418" s="21" t="s">
        <v>1067</v>
      </c>
      <c r="C418" s="19">
        <v>0</v>
      </c>
    </row>
    <row r="419" spans="1:3" ht="16.899999999999999" customHeight="1">
      <c r="A419" s="21">
        <v>2041004</v>
      </c>
      <c r="B419" s="21" t="s">
        <v>1068</v>
      </c>
      <c r="C419" s="19">
        <v>0</v>
      </c>
    </row>
    <row r="420" spans="1:3" ht="16.899999999999999" customHeight="1">
      <c r="A420" s="21">
        <v>2041005</v>
      </c>
      <c r="B420" s="21" t="s">
        <v>1069</v>
      </c>
      <c r="C420" s="19">
        <v>0</v>
      </c>
    </row>
    <row r="421" spans="1:3" ht="16.899999999999999" customHeight="1">
      <c r="A421" s="21">
        <v>2041006</v>
      </c>
      <c r="B421" s="21" t="s">
        <v>1022</v>
      </c>
      <c r="C421" s="19">
        <v>0</v>
      </c>
    </row>
    <row r="422" spans="1:3" ht="16.899999999999999" customHeight="1">
      <c r="A422" s="21">
        <v>2041099</v>
      </c>
      <c r="B422" s="21" t="s">
        <v>1070</v>
      </c>
      <c r="C422" s="19">
        <v>0</v>
      </c>
    </row>
    <row r="423" spans="1:3" ht="16.899999999999999" customHeight="1">
      <c r="A423" s="21">
        <v>20411</v>
      </c>
      <c r="B423" s="27" t="s">
        <v>1071</v>
      </c>
      <c r="C423" s="25">
        <f>SUM(C424:C431)</f>
        <v>0</v>
      </c>
    </row>
    <row r="424" spans="1:3" ht="16.899999999999999" customHeight="1">
      <c r="A424" s="21">
        <v>2041101</v>
      </c>
      <c r="B424" s="21" t="s">
        <v>1072</v>
      </c>
      <c r="C424" s="19">
        <v>0</v>
      </c>
    </row>
    <row r="425" spans="1:3" ht="16.899999999999999" customHeight="1">
      <c r="A425" s="21">
        <v>2041102</v>
      </c>
      <c r="B425" s="21" t="s">
        <v>805</v>
      </c>
      <c r="C425" s="19">
        <v>0</v>
      </c>
    </row>
    <row r="426" spans="1:3" ht="16.899999999999999" customHeight="1">
      <c r="A426" s="21">
        <v>2041103</v>
      </c>
      <c r="B426" s="21" t="s">
        <v>1073</v>
      </c>
      <c r="C426" s="19">
        <v>0</v>
      </c>
    </row>
    <row r="427" spans="1:3" ht="16.899999999999999" customHeight="1">
      <c r="A427" s="21">
        <v>2041104</v>
      </c>
      <c r="B427" s="21" t="s">
        <v>1074</v>
      </c>
      <c r="C427" s="19">
        <v>0</v>
      </c>
    </row>
    <row r="428" spans="1:3" ht="16.899999999999999" customHeight="1">
      <c r="A428" s="21">
        <v>2041105</v>
      </c>
      <c r="B428" s="21" t="s">
        <v>1075</v>
      </c>
      <c r="C428" s="19">
        <v>0</v>
      </c>
    </row>
    <row r="429" spans="1:3" ht="16.899999999999999" customHeight="1">
      <c r="A429" s="21">
        <v>2041106</v>
      </c>
      <c r="B429" s="21" t="s">
        <v>1076</v>
      </c>
      <c r="C429" s="19">
        <v>0</v>
      </c>
    </row>
    <row r="430" spans="1:3" ht="16.899999999999999" customHeight="1">
      <c r="A430" s="21">
        <v>2041107</v>
      </c>
      <c r="B430" s="21" t="s">
        <v>1077</v>
      </c>
      <c r="C430" s="19">
        <v>0</v>
      </c>
    </row>
    <row r="431" spans="1:3" ht="16.899999999999999" customHeight="1">
      <c r="A431" s="21">
        <v>2041108</v>
      </c>
      <c r="B431" s="21" t="s">
        <v>1078</v>
      </c>
      <c r="C431" s="19">
        <v>0</v>
      </c>
    </row>
    <row r="432" spans="1:3" ht="16.899999999999999" customHeight="1">
      <c r="A432" s="21">
        <v>20499</v>
      </c>
      <c r="B432" s="27" t="s">
        <v>1079</v>
      </c>
      <c r="C432" s="25">
        <f>C433+C434</f>
        <v>924</v>
      </c>
    </row>
    <row r="433" spans="1:3" ht="16.899999999999999" customHeight="1">
      <c r="A433" s="21">
        <v>2049901</v>
      </c>
      <c r="B433" s="21" t="s">
        <v>1080</v>
      </c>
      <c r="C433" s="19">
        <v>477</v>
      </c>
    </row>
    <row r="434" spans="1:3" ht="16.899999999999999" customHeight="1">
      <c r="A434" s="21">
        <v>2049902</v>
      </c>
      <c r="B434" s="21" t="s">
        <v>1081</v>
      </c>
      <c r="C434" s="19">
        <v>447</v>
      </c>
    </row>
    <row r="435" spans="1:3" ht="16.899999999999999" customHeight="1">
      <c r="A435" s="21">
        <v>205</v>
      </c>
      <c r="B435" s="27" t="s">
        <v>1082</v>
      </c>
      <c r="C435" s="25">
        <f>SUM(C436,C441,C450,C457,C463,C467,C471,C475,C481,C488)</f>
        <v>84914</v>
      </c>
    </row>
    <row r="436" spans="1:3" ht="16.899999999999999" customHeight="1">
      <c r="A436" s="21">
        <v>20501</v>
      </c>
      <c r="B436" s="27" t="s">
        <v>1083</v>
      </c>
      <c r="C436" s="25">
        <f>SUM(C437:C440)</f>
        <v>2362</v>
      </c>
    </row>
    <row r="437" spans="1:3" ht="16.899999999999999" customHeight="1">
      <c r="A437" s="21">
        <v>2050101</v>
      </c>
      <c r="B437" s="21" t="s">
        <v>805</v>
      </c>
      <c r="C437" s="19">
        <v>2362</v>
      </c>
    </row>
    <row r="438" spans="1:3" ht="16.899999999999999" customHeight="1">
      <c r="A438" s="21">
        <v>2050102</v>
      </c>
      <c r="B438" s="21" t="s">
        <v>806</v>
      </c>
      <c r="C438" s="19">
        <v>0</v>
      </c>
    </row>
    <row r="439" spans="1:3" ht="16.899999999999999" customHeight="1">
      <c r="A439" s="21">
        <v>2050103</v>
      </c>
      <c r="B439" s="21" t="s">
        <v>807</v>
      </c>
      <c r="C439" s="19">
        <v>0</v>
      </c>
    </row>
    <row r="440" spans="1:3" ht="16.899999999999999" customHeight="1">
      <c r="A440" s="21">
        <v>2050199</v>
      </c>
      <c r="B440" s="21" t="s">
        <v>1084</v>
      </c>
      <c r="C440" s="19">
        <v>0</v>
      </c>
    </row>
    <row r="441" spans="1:3" ht="16.899999999999999" customHeight="1">
      <c r="A441" s="21">
        <v>20502</v>
      </c>
      <c r="B441" s="27" t="s">
        <v>1085</v>
      </c>
      <c r="C441" s="25">
        <f>SUM(C442:C449)</f>
        <v>78947</v>
      </c>
    </row>
    <row r="442" spans="1:3" ht="16.899999999999999" customHeight="1">
      <c r="A442" s="21">
        <v>2050201</v>
      </c>
      <c r="B442" s="21" t="s">
        <v>1086</v>
      </c>
      <c r="C442" s="19">
        <v>4785</v>
      </c>
    </row>
    <row r="443" spans="1:3" ht="16.899999999999999" customHeight="1">
      <c r="A443" s="21">
        <v>2050202</v>
      </c>
      <c r="B443" s="21" t="s">
        <v>1087</v>
      </c>
      <c r="C443" s="19">
        <v>42849</v>
      </c>
    </row>
    <row r="444" spans="1:3" ht="16.899999999999999" customHeight="1">
      <c r="A444" s="21">
        <v>2050203</v>
      </c>
      <c r="B444" s="21" t="s">
        <v>1088</v>
      </c>
      <c r="C444" s="19">
        <v>23592</v>
      </c>
    </row>
    <row r="445" spans="1:3" ht="16.899999999999999" customHeight="1">
      <c r="A445" s="21">
        <v>2050204</v>
      </c>
      <c r="B445" s="21" t="s">
        <v>1089</v>
      </c>
      <c r="C445" s="19">
        <v>6825</v>
      </c>
    </row>
    <row r="446" spans="1:3" ht="16.899999999999999" customHeight="1">
      <c r="A446" s="21">
        <v>2050205</v>
      </c>
      <c r="B446" s="21" t="s">
        <v>1090</v>
      </c>
      <c r="C446" s="19">
        <v>0</v>
      </c>
    </row>
    <row r="447" spans="1:3" ht="16.899999999999999" customHeight="1">
      <c r="A447" s="21">
        <v>2050206</v>
      </c>
      <c r="B447" s="21" t="s">
        <v>1091</v>
      </c>
      <c r="C447" s="19">
        <v>0</v>
      </c>
    </row>
    <row r="448" spans="1:3" ht="16.899999999999999" customHeight="1">
      <c r="A448" s="21">
        <v>2050207</v>
      </c>
      <c r="B448" s="21" t="s">
        <v>1092</v>
      </c>
      <c r="C448" s="19">
        <v>0</v>
      </c>
    </row>
    <row r="449" spans="1:3" ht="16.899999999999999" customHeight="1">
      <c r="A449" s="21">
        <v>2050299</v>
      </c>
      <c r="B449" s="21" t="s">
        <v>1093</v>
      </c>
      <c r="C449" s="19">
        <v>896</v>
      </c>
    </row>
    <row r="450" spans="1:3" ht="16.899999999999999" customHeight="1">
      <c r="A450" s="21">
        <v>20503</v>
      </c>
      <c r="B450" s="27" t="s">
        <v>1094</v>
      </c>
      <c r="C450" s="25">
        <f>SUM(C451:C456)</f>
        <v>2107</v>
      </c>
    </row>
    <row r="451" spans="1:3" ht="16.899999999999999" customHeight="1">
      <c r="A451" s="21">
        <v>2050301</v>
      </c>
      <c r="B451" s="21" t="s">
        <v>1095</v>
      </c>
      <c r="C451" s="19">
        <v>1145</v>
      </c>
    </row>
    <row r="452" spans="1:3" ht="16.899999999999999" customHeight="1">
      <c r="A452" s="21">
        <v>2050302</v>
      </c>
      <c r="B452" s="21" t="s">
        <v>1096</v>
      </c>
      <c r="C452" s="19">
        <v>0</v>
      </c>
    </row>
    <row r="453" spans="1:3" ht="16.899999999999999" customHeight="1">
      <c r="A453" s="21">
        <v>2050303</v>
      </c>
      <c r="B453" s="21" t="s">
        <v>1097</v>
      </c>
      <c r="C453" s="19">
        <v>0</v>
      </c>
    </row>
    <row r="454" spans="1:3" ht="16.899999999999999" customHeight="1">
      <c r="A454" s="21">
        <v>2050304</v>
      </c>
      <c r="B454" s="21" t="s">
        <v>1098</v>
      </c>
      <c r="C454" s="19">
        <v>962</v>
      </c>
    </row>
    <row r="455" spans="1:3" ht="16.899999999999999" customHeight="1">
      <c r="A455" s="21">
        <v>2050305</v>
      </c>
      <c r="B455" s="21" t="s">
        <v>1099</v>
      </c>
      <c r="C455" s="19">
        <v>0</v>
      </c>
    </row>
    <row r="456" spans="1:3" ht="16.899999999999999" customHeight="1">
      <c r="A456" s="21">
        <v>2050399</v>
      </c>
      <c r="B456" s="21" t="s">
        <v>1100</v>
      </c>
      <c r="C456" s="19">
        <v>0</v>
      </c>
    </row>
    <row r="457" spans="1:3" ht="16.899999999999999" customHeight="1">
      <c r="A457" s="21">
        <v>20504</v>
      </c>
      <c r="B457" s="27" t="s">
        <v>1101</v>
      </c>
      <c r="C457" s="25">
        <f>SUM(C458:C462)</f>
        <v>0</v>
      </c>
    </row>
    <row r="458" spans="1:3" ht="16.899999999999999" customHeight="1">
      <c r="A458" s="21">
        <v>2050401</v>
      </c>
      <c r="B458" s="21" t="s">
        <v>1102</v>
      </c>
      <c r="C458" s="19">
        <v>0</v>
      </c>
    </row>
    <row r="459" spans="1:3" ht="16.899999999999999" customHeight="1">
      <c r="A459" s="21">
        <v>2050402</v>
      </c>
      <c r="B459" s="21" t="s">
        <v>1103</v>
      </c>
      <c r="C459" s="19">
        <v>0</v>
      </c>
    </row>
    <row r="460" spans="1:3" ht="16.899999999999999" customHeight="1">
      <c r="A460" s="21">
        <v>2050403</v>
      </c>
      <c r="B460" s="21" t="s">
        <v>1104</v>
      </c>
      <c r="C460" s="19">
        <v>0</v>
      </c>
    </row>
    <row r="461" spans="1:3" ht="16.899999999999999" customHeight="1">
      <c r="A461" s="21">
        <v>2050404</v>
      </c>
      <c r="B461" s="21" t="s">
        <v>1105</v>
      </c>
      <c r="C461" s="19">
        <v>0</v>
      </c>
    </row>
    <row r="462" spans="1:3" ht="16.899999999999999" customHeight="1">
      <c r="A462" s="21">
        <v>2050499</v>
      </c>
      <c r="B462" s="21" t="s">
        <v>1106</v>
      </c>
      <c r="C462" s="19">
        <v>0</v>
      </c>
    </row>
    <row r="463" spans="1:3" ht="16.899999999999999" customHeight="1">
      <c r="A463" s="21">
        <v>20505</v>
      </c>
      <c r="B463" s="27" t="s">
        <v>1107</v>
      </c>
      <c r="C463" s="25">
        <f>SUM(C464:C466)</f>
        <v>0</v>
      </c>
    </row>
    <row r="464" spans="1:3" ht="16.899999999999999" customHeight="1">
      <c r="A464" s="21">
        <v>2050501</v>
      </c>
      <c r="B464" s="21" t="s">
        <v>1108</v>
      </c>
      <c r="C464" s="19">
        <v>0</v>
      </c>
    </row>
    <row r="465" spans="1:3" ht="16.899999999999999" customHeight="1">
      <c r="A465" s="21">
        <v>2050502</v>
      </c>
      <c r="B465" s="21" t="s">
        <v>1109</v>
      </c>
      <c r="C465" s="19">
        <v>0</v>
      </c>
    </row>
    <row r="466" spans="1:3" ht="16.899999999999999" customHeight="1">
      <c r="A466" s="21">
        <v>2050599</v>
      </c>
      <c r="B466" s="21" t="s">
        <v>1110</v>
      </c>
      <c r="C466" s="19">
        <v>0</v>
      </c>
    </row>
    <row r="467" spans="1:3" ht="16.899999999999999" customHeight="1">
      <c r="A467" s="21">
        <v>20506</v>
      </c>
      <c r="B467" s="27" t="s">
        <v>1111</v>
      </c>
      <c r="C467" s="25">
        <f>SUM(C468:C470)</f>
        <v>0</v>
      </c>
    </row>
    <row r="468" spans="1:3" ht="16.899999999999999" customHeight="1">
      <c r="A468" s="21">
        <v>2050601</v>
      </c>
      <c r="B468" s="21" t="s">
        <v>1112</v>
      </c>
      <c r="C468" s="19">
        <v>0</v>
      </c>
    </row>
    <row r="469" spans="1:3" ht="16.899999999999999" customHeight="1">
      <c r="A469" s="21">
        <v>2050602</v>
      </c>
      <c r="B469" s="21" t="s">
        <v>1113</v>
      </c>
      <c r="C469" s="19">
        <v>0</v>
      </c>
    </row>
    <row r="470" spans="1:3" ht="16.899999999999999" customHeight="1">
      <c r="A470" s="21">
        <v>2050699</v>
      </c>
      <c r="B470" s="21" t="s">
        <v>1114</v>
      </c>
      <c r="C470" s="19">
        <v>0</v>
      </c>
    </row>
    <row r="471" spans="1:3" ht="16.899999999999999" customHeight="1">
      <c r="A471" s="21">
        <v>20507</v>
      </c>
      <c r="B471" s="27" t="s">
        <v>1115</v>
      </c>
      <c r="C471" s="25">
        <f>SUM(C472:C474)</f>
        <v>44</v>
      </c>
    </row>
    <row r="472" spans="1:3" ht="16.899999999999999" customHeight="1">
      <c r="A472" s="21">
        <v>2050701</v>
      </c>
      <c r="B472" s="21" t="s">
        <v>1116</v>
      </c>
      <c r="C472" s="19">
        <v>44</v>
      </c>
    </row>
    <row r="473" spans="1:3" ht="16.899999999999999" customHeight="1">
      <c r="A473" s="21">
        <v>2050702</v>
      </c>
      <c r="B473" s="21" t="s">
        <v>1117</v>
      </c>
      <c r="C473" s="19">
        <v>0</v>
      </c>
    </row>
    <row r="474" spans="1:3" ht="16.899999999999999" customHeight="1">
      <c r="A474" s="21">
        <v>2050799</v>
      </c>
      <c r="B474" s="21" t="s">
        <v>1118</v>
      </c>
      <c r="C474" s="19">
        <v>0</v>
      </c>
    </row>
    <row r="475" spans="1:3" ht="16.899999999999999" customHeight="1">
      <c r="A475" s="21">
        <v>20508</v>
      </c>
      <c r="B475" s="27" t="s">
        <v>1119</v>
      </c>
      <c r="C475" s="25">
        <f>SUM(C476:C480)</f>
        <v>374</v>
      </c>
    </row>
    <row r="476" spans="1:3" ht="16.899999999999999" customHeight="1">
      <c r="A476" s="21">
        <v>2050801</v>
      </c>
      <c r="B476" s="21" t="s">
        <v>1120</v>
      </c>
      <c r="C476" s="19">
        <v>181</v>
      </c>
    </row>
    <row r="477" spans="1:3" ht="16.899999999999999" customHeight="1">
      <c r="A477" s="21">
        <v>2050802</v>
      </c>
      <c r="B477" s="21" t="s">
        <v>1121</v>
      </c>
      <c r="C477" s="19">
        <v>193</v>
      </c>
    </row>
    <row r="478" spans="1:3" ht="16.899999999999999" customHeight="1">
      <c r="A478" s="21">
        <v>2050803</v>
      </c>
      <c r="B478" s="21" t="s">
        <v>1122</v>
      </c>
      <c r="C478" s="19">
        <v>0</v>
      </c>
    </row>
    <row r="479" spans="1:3" ht="16.899999999999999" customHeight="1">
      <c r="A479" s="21">
        <v>2050804</v>
      </c>
      <c r="B479" s="21" t="s">
        <v>1123</v>
      </c>
      <c r="C479" s="19">
        <v>0</v>
      </c>
    </row>
    <row r="480" spans="1:3" ht="16.899999999999999" customHeight="1">
      <c r="A480" s="21">
        <v>2050899</v>
      </c>
      <c r="B480" s="21" t="s">
        <v>1124</v>
      </c>
      <c r="C480" s="19">
        <v>0</v>
      </c>
    </row>
    <row r="481" spans="1:3" ht="16.899999999999999" customHeight="1">
      <c r="A481" s="21">
        <v>20509</v>
      </c>
      <c r="B481" s="27" t="s">
        <v>1125</v>
      </c>
      <c r="C481" s="25">
        <f>SUM(C482:C487)</f>
        <v>950</v>
      </c>
    </row>
    <row r="482" spans="1:3" ht="16.899999999999999" customHeight="1">
      <c r="A482" s="21">
        <v>2050901</v>
      </c>
      <c r="B482" s="21" t="s">
        <v>1126</v>
      </c>
      <c r="C482" s="19">
        <v>5</v>
      </c>
    </row>
    <row r="483" spans="1:3" ht="16.899999999999999" customHeight="1">
      <c r="A483" s="21">
        <v>2050902</v>
      </c>
      <c r="B483" s="21" t="s">
        <v>1127</v>
      </c>
      <c r="C483" s="19">
        <v>940</v>
      </c>
    </row>
    <row r="484" spans="1:3" ht="16.899999999999999" customHeight="1">
      <c r="A484" s="21">
        <v>2050903</v>
      </c>
      <c r="B484" s="21" t="s">
        <v>1128</v>
      </c>
      <c r="C484" s="19">
        <v>0</v>
      </c>
    </row>
    <row r="485" spans="1:3" ht="16.899999999999999" customHeight="1">
      <c r="A485" s="21">
        <v>2050904</v>
      </c>
      <c r="B485" s="21" t="s">
        <v>1129</v>
      </c>
      <c r="C485" s="19">
        <v>0</v>
      </c>
    </row>
    <row r="486" spans="1:3" ht="16.899999999999999" customHeight="1">
      <c r="A486" s="21">
        <v>2050905</v>
      </c>
      <c r="B486" s="21" t="s">
        <v>1130</v>
      </c>
      <c r="C486" s="19">
        <v>0</v>
      </c>
    </row>
    <row r="487" spans="1:3" ht="16.899999999999999" customHeight="1">
      <c r="A487" s="21">
        <v>2050999</v>
      </c>
      <c r="B487" s="21" t="s">
        <v>1131</v>
      </c>
      <c r="C487" s="19">
        <v>5</v>
      </c>
    </row>
    <row r="488" spans="1:3" ht="16.899999999999999" customHeight="1">
      <c r="A488" s="21">
        <v>20599</v>
      </c>
      <c r="B488" s="27" t="s">
        <v>1132</v>
      </c>
      <c r="C488" s="25">
        <f>C489</f>
        <v>130</v>
      </c>
    </row>
    <row r="489" spans="1:3" ht="16.899999999999999" customHeight="1">
      <c r="A489" s="21">
        <v>2059999</v>
      </c>
      <c r="B489" s="21" t="s">
        <v>1133</v>
      </c>
      <c r="C489" s="19">
        <v>130</v>
      </c>
    </row>
    <row r="490" spans="1:3" ht="16.899999999999999" customHeight="1">
      <c r="A490" s="21">
        <v>206</v>
      </c>
      <c r="B490" s="27" t="s">
        <v>1134</v>
      </c>
      <c r="C490" s="25">
        <f>SUM(C491,C496,C505,C511,C517,C522,C527,C534,C538,C541)</f>
        <v>1181</v>
      </c>
    </row>
    <row r="491" spans="1:3" ht="16.899999999999999" customHeight="1">
      <c r="A491" s="21">
        <v>20601</v>
      </c>
      <c r="B491" s="27" t="s">
        <v>1135</v>
      </c>
      <c r="C491" s="25">
        <f>SUM(C492:C495)</f>
        <v>473</v>
      </c>
    </row>
    <row r="492" spans="1:3" ht="16.899999999999999" customHeight="1">
      <c r="A492" s="21">
        <v>2060101</v>
      </c>
      <c r="B492" s="21" t="s">
        <v>805</v>
      </c>
      <c r="C492" s="19">
        <v>319</v>
      </c>
    </row>
    <row r="493" spans="1:3" ht="16.899999999999999" customHeight="1">
      <c r="A493" s="21">
        <v>2060102</v>
      </c>
      <c r="B493" s="21" t="s">
        <v>806</v>
      </c>
      <c r="C493" s="19">
        <v>10</v>
      </c>
    </row>
    <row r="494" spans="1:3" ht="16.899999999999999" customHeight="1">
      <c r="A494" s="21">
        <v>2060103</v>
      </c>
      <c r="B494" s="21" t="s">
        <v>807</v>
      </c>
      <c r="C494" s="19">
        <v>0</v>
      </c>
    </row>
    <row r="495" spans="1:3" ht="16.899999999999999" customHeight="1">
      <c r="A495" s="21">
        <v>2060199</v>
      </c>
      <c r="B495" s="21" t="s">
        <v>1136</v>
      </c>
      <c r="C495" s="19">
        <v>144</v>
      </c>
    </row>
    <row r="496" spans="1:3" ht="16.899999999999999" customHeight="1">
      <c r="A496" s="21">
        <v>20602</v>
      </c>
      <c r="B496" s="27" t="s">
        <v>1137</v>
      </c>
      <c r="C496" s="25">
        <f>SUM(C497:C504)</f>
        <v>0</v>
      </c>
    </row>
    <row r="497" spans="1:3" ht="16.899999999999999" customHeight="1">
      <c r="A497" s="21">
        <v>2060201</v>
      </c>
      <c r="B497" s="21" t="s">
        <v>1138</v>
      </c>
      <c r="C497" s="19">
        <v>0</v>
      </c>
    </row>
    <row r="498" spans="1:3" ht="16.899999999999999" customHeight="1">
      <c r="A498" s="21">
        <v>2060202</v>
      </c>
      <c r="B498" s="21" t="s">
        <v>1139</v>
      </c>
      <c r="C498" s="19">
        <v>0</v>
      </c>
    </row>
    <row r="499" spans="1:3" ht="16.899999999999999" customHeight="1">
      <c r="A499" s="21">
        <v>2060203</v>
      </c>
      <c r="B499" s="21" t="s">
        <v>1140</v>
      </c>
      <c r="C499" s="19">
        <v>0</v>
      </c>
    </row>
    <row r="500" spans="1:3" ht="16.899999999999999" customHeight="1">
      <c r="A500" s="21">
        <v>2060204</v>
      </c>
      <c r="B500" s="21" t="s">
        <v>1141</v>
      </c>
      <c r="C500" s="19">
        <v>0</v>
      </c>
    </row>
    <row r="501" spans="1:3" ht="16.899999999999999" customHeight="1">
      <c r="A501" s="21">
        <v>2060205</v>
      </c>
      <c r="B501" s="21" t="s">
        <v>1142</v>
      </c>
      <c r="C501" s="19">
        <v>0</v>
      </c>
    </row>
    <row r="502" spans="1:3" ht="16.899999999999999" customHeight="1">
      <c r="A502" s="21">
        <v>2060206</v>
      </c>
      <c r="B502" s="21" t="s">
        <v>1143</v>
      </c>
      <c r="C502" s="19">
        <v>0</v>
      </c>
    </row>
    <row r="503" spans="1:3" ht="16.899999999999999" customHeight="1">
      <c r="A503" s="21">
        <v>2060207</v>
      </c>
      <c r="B503" s="21" t="s">
        <v>1144</v>
      </c>
      <c r="C503" s="19">
        <v>0</v>
      </c>
    </row>
    <row r="504" spans="1:3" ht="16.899999999999999" customHeight="1">
      <c r="A504" s="21">
        <v>2060299</v>
      </c>
      <c r="B504" s="21" t="s">
        <v>1145</v>
      </c>
      <c r="C504" s="19">
        <v>0</v>
      </c>
    </row>
    <row r="505" spans="1:3" ht="16.899999999999999" customHeight="1">
      <c r="A505" s="21">
        <v>20603</v>
      </c>
      <c r="B505" s="27" t="s">
        <v>1146</v>
      </c>
      <c r="C505" s="25">
        <f>SUM(C506:C510)</f>
        <v>0</v>
      </c>
    </row>
    <row r="506" spans="1:3" ht="16.899999999999999" customHeight="1">
      <c r="A506" s="21">
        <v>2060301</v>
      </c>
      <c r="B506" s="21" t="s">
        <v>1138</v>
      </c>
      <c r="C506" s="19">
        <v>0</v>
      </c>
    </row>
    <row r="507" spans="1:3" ht="16.899999999999999" customHeight="1">
      <c r="A507" s="21">
        <v>2060302</v>
      </c>
      <c r="B507" s="21" t="s">
        <v>1147</v>
      </c>
      <c r="C507" s="19">
        <v>0</v>
      </c>
    </row>
    <row r="508" spans="1:3" ht="16.899999999999999" customHeight="1">
      <c r="A508" s="21">
        <v>2060303</v>
      </c>
      <c r="B508" s="21" t="s">
        <v>1148</v>
      </c>
      <c r="C508" s="19">
        <v>0</v>
      </c>
    </row>
    <row r="509" spans="1:3" ht="16.899999999999999" customHeight="1">
      <c r="A509" s="21">
        <v>2060304</v>
      </c>
      <c r="B509" s="21" t="s">
        <v>1149</v>
      </c>
      <c r="C509" s="19">
        <v>0</v>
      </c>
    </row>
    <row r="510" spans="1:3" ht="16.899999999999999" customHeight="1">
      <c r="A510" s="21">
        <v>2060399</v>
      </c>
      <c r="B510" s="21" t="s">
        <v>1150</v>
      </c>
      <c r="C510" s="19">
        <v>0</v>
      </c>
    </row>
    <row r="511" spans="1:3" ht="16.899999999999999" customHeight="1">
      <c r="A511" s="21">
        <v>20604</v>
      </c>
      <c r="B511" s="27" t="s">
        <v>1151</v>
      </c>
      <c r="C511" s="25">
        <f>SUM(C512:C516)</f>
        <v>142</v>
      </c>
    </row>
    <row r="512" spans="1:3" ht="16.899999999999999" customHeight="1">
      <c r="A512" s="21">
        <v>2060401</v>
      </c>
      <c r="B512" s="21" t="s">
        <v>1138</v>
      </c>
      <c r="C512" s="19">
        <v>0</v>
      </c>
    </row>
    <row r="513" spans="1:3" ht="16.899999999999999" customHeight="1">
      <c r="A513" s="21">
        <v>2060402</v>
      </c>
      <c r="B513" s="21" t="s">
        <v>1152</v>
      </c>
      <c r="C513" s="19">
        <v>67</v>
      </c>
    </row>
    <row r="514" spans="1:3" ht="16.899999999999999" customHeight="1">
      <c r="A514" s="21">
        <v>2060403</v>
      </c>
      <c r="B514" s="21" t="s">
        <v>1153</v>
      </c>
      <c r="C514" s="19">
        <v>75</v>
      </c>
    </row>
    <row r="515" spans="1:3" ht="16.899999999999999" customHeight="1">
      <c r="A515" s="21">
        <v>2060404</v>
      </c>
      <c r="B515" s="21" t="s">
        <v>1154</v>
      </c>
      <c r="C515" s="19">
        <v>0</v>
      </c>
    </row>
    <row r="516" spans="1:3" ht="16.899999999999999" customHeight="1">
      <c r="A516" s="21">
        <v>2060499</v>
      </c>
      <c r="B516" s="21" t="s">
        <v>1155</v>
      </c>
      <c r="C516" s="19">
        <v>0</v>
      </c>
    </row>
    <row r="517" spans="1:3" ht="16.899999999999999" customHeight="1">
      <c r="A517" s="21">
        <v>20605</v>
      </c>
      <c r="B517" s="27" t="s">
        <v>1156</v>
      </c>
      <c r="C517" s="25">
        <f>SUM(C518:C521)</f>
        <v>0</v>
      </c>
    </row>
    <row r="518" spans="1:3" ht="16.899999999999999" customHeight="1">
      <c r="A518" s="21">
        <v>2060501</v>
      </c>
      <c r="B518" s="21" t="s">
        <v>1138</v>
      </c>
      <c r="C518" s="19">
        <v>0</v>
      </c>
    </row>
    <row r="519" spans="1:3" ht="16.899999999999999" customHeight="1">
      <c r="A519" s="21">
        <v>2060502</v>
      </c>
      <c r="B519" s="21" t="s">
        <v>1157</v>
      </c>
      <c r="C519" s="19">
        <v>0</v>
      </c>
    </row>
    <row r="520" spans="1:3" ht="16.899999999999999" customHeight="1">
      <c r="A520" s="21">
        <v>2060503</v>
      </c>
      <c r="B520" s="21" t="s">
        <v>1158</v>
      </c>
      <c r="C520" s="19">
        <v>0</v>
      </c>
    </row>
    <row r="521" spans="1:3" ht="16.899999999999999" customHeight="1">
      <c r="A521" s="21">
        <v>2060599</v>
      </c>
      <c r="B521" s="21" t="s">
        <v>1159</v>
      </c>
      <c r="C521" s="19">
        <v>0</v>
      </c>
    </row>
    <row r="522" spans="1:3" ht="16.899999999999999" customHeight="1">
      <c r="A522" s="21">
        <v>20606</v>
      </c>
      <c r="B522" s="27" t="s">
        <v>1160</v>
      </c>
      <c r="C522" s="25">
        <f>SUM(C523:C526)</f>
        <v>0</v>
      </c>
    </row>
    <row r="523" spans="1:3" ht="16.899999999999999" customHeight="1">
      <c r="A523" s="21">
        <v>2060601</v>
      </c>
      <c r="B523" s="21" t="s">
        <v>1161</v>
      </c>
      <c r="C523" s="19">
        <v>0</v>
      </c>
    </row>
    <row r="524" spans="1:3" ht="16.899999999999999" customHeight="1">
      <c r="A524" s="21">
        <v>2060602</v>
      </c>
      <c r="B524" s="21" t="s">
        <v>1162</v>
      </c>
      <c r="C524" s="19">
        <v>0</v>
      </c>
    </row>
    <row r="525" spans="1:3" ht="16.899999999999999" customHeight="1">
      <c r="A525" s="21">
        <v>2060603</v>
      </c>
      <c r="B525" s="21" t="s">
        <v>1163</v>
      </c>
      <c r="C525" s="19">
        <v>0</v>
      </c>
    </row>
    <row r="526" spans="1:3" ht="16.899999999999999" customHeight="1">
      <c r="A526" s="21">
        <v>2060699</v>
      </c>
      <c r="B526" s="21" t="s">
        <v>1164</v>
      </c>
      <c r="C526" s="19">
        <v>0</v>
      </c>
    </row>
    <row r="527" spans="1:3" ht="16.899999999999999" customHeight="1">
      <c r="A527" s="21">
        <v>20607</v>
      </c>
      <c r="B527" s="27" t="s">
        <v>1165</v>
      </c>
      <c r="C527" s="25">
        <f>SUM(C528:C533)</f>
        <v>16</v>
      </c>
    </row>
    <row r="528" spans="1:3" ht="16.899999999999999" customHeight="1">
      <c r="A528" s="21">
        <v>2060701</v>
      </c>
      <c r="B528" s="21" t="s">
        <v>1138</v>
      </c>
      <c r="C528" s="19">
        <v>1</v>
      </c>
    </row>
    <row r="529" spans="1:3" ht="16.899999999999999" customHeight="1">
      <c r="A529" s="21">
        <v>2060702</v>
      </c>
      <c r="B529" s="21" t="s">
        <v>1166</v>
      </c>
      <c r="C529" s="19">
        <v>5</v>
      </c>
    </row>
    <row r="530" spans="1:3" ht="16.899999999999999" customHeight="1">
      <c r="A530" s="21">
        <v>2060703</v>
      </c>
      <c r="B530" s="21" t="s">
        <v>1167</v>
      </c>
      <c r="C530" s="19">
        <v>0</v>
      </c>
    </row>
    <row r="531" spans="1:3" ht="16.899999999999999" customHeight="1">
      <c r="A531" s="21">
        <v>2060704</v>
      </c>
      <c r="B531" s="21" t="s">
        <v>1168</v>
      </c>
      <c r="C531" s="19">
        <v>0</v>
      </c>
    </row>
    <row r="532" spans="1:3" ht="16.899999999999999" customHeight="1">
      <c r="A532" s="21">
        <v>2060705</v>
      </c>
      <c r="B532" s="21" t="s">
        <v>1169</v>
      </c>
      <c r="C532" s="19">
        <v>0</v>
      </c>
    </row>
    <row r="533" spans="1:3" ht="16.899999999999999" customHeight="1">
      <c r="A533" s="21">
        <v>2060799</v>
      </c>
      <c r="B533" s="21" t="s">
        <v>1170</v>
      </c>
      <c r="C533" s="19">
        <v>10</v>
      </c>
    </row>
    <row r="534" spans="1:3" ht="16.899999999999999" customHeight="1">
      <c r="A534" s="21">
        <v>20608</v>
      </c>
      <c r="B534" s="27" t="s">
        <v>1171</v>
      </c>
      <c r="C534" s="25">
        <f>SUM(C535:C537)</f>
        <v>0</v>
      </c>
    </row>
    <row r="535" spans="1:3" ht="16.899999999999999" customHeight="1">
      <c r="A535" s="21">
        <v>2060801</v>
      </c>
      <c r="B535" s="21" t="s">
        <v>1172</v>
      </c>
      <c r="C535" s="19">
        <v>0</v>
      </c>
    </row>
    <row r="536" spans="1:3" ht="16.899999999999999" customHeight="1">
      <c r="A536" s="21">
        <v>2060802</v>
      </c>
      <c r="B536" s="21" t="s">
        <v>1173</v>
      </c>
      <c r="C536" s="19">
        <v>0</v>
      </c>
    </row>
    <row r="537" spans="1:3" ht="16.899999999999999" customHeight="1">
      <c r="A537" s="21">
        <v>2060899</v>
      </c>
      <c r="B537" s="21" t="s">
        <v>1174</v>
      </c>
      <c r="C537" s="19">
        <v>0</v>
      </c>
    </row>
    <row r="538" spans="1:3" ht="16.899999999999999" customHeight="1">
      <c r="A538" s="21">
        <v>20609</v>
      </c>
      <c r="B538" s="27" t="s">
        <v>1175</v>
      </c>
      <c r="C538" s="25">
        <f>C539+C540</f>
        <v>0</v>
      </c>
    </row>
    <row r="539" spans="1:3" ht="16.899999999999999" customHeight="1">
      <c r="A539" s="21">
        <v>2060901</v>
      </c>
      <c r="B539" s="21" t="s">
        <v>1176</v>
      </c>
      <c r="C539" s="19">
        <v>0</v>
      </c>
    </row>
    <row r="540" spans="1:3" ht="16.899999999999999" customHeight="1">
      <c r="A540" s="21">
        <v>2060902</v>
      </c>
      <c r="B540" s="21" t="s">
        <v>1177</v>
      </c>
      <c r="C540" s="19">
        <v>0</v>
      </c>
    </row>
    <row r="541" spans="1:3" ht="16.899999999999999" customHeight="1">
      <c r="A541" s="21">
        <v>20699</v>
      </c>
      <c r="B541" s="27" t="s">
        <v>1178</v>
      </c>
      <c r="C541" s="25">
        <f>SUM(C542:C545)</f>
        <v>550</v>
      </c>
    </row>
    <row r="542" spans="1:3" ht="16.899999999999999" customHeight="1">
      <c r="A542" s="21">
        <v>2069901</v>
      </c>
      <c r="B542" s="21" t="s">
        <v>1179</v>
      </c>
      <c r="C542" s="19">
        <v>10</v>
      </c>
    </row>
    <row r="543" spans="1:3" ht="16.899999999999999" customHeight="1">
      <c r="A543" s="21">
        <v>2069902</v>
      </c>
      <c r="B543" s="21" t="s">
        <v>1180</v>
      </c>
      <c r="C543" s="19">
        <v>0</v>
      </c>
    </row>
    <row r="544" spans="1:3" ht="16.899999999999999" customHeight="1">
      <c r="A544" s="21">
        <v>2069903</v>
      </c>
      <c r="B544" s="21" t="s">
        <v>1181</v>
      </c>
      <c r="C544" s="19">
        <v>0</v>
      </c>
    </row>
    <row r="545" spans="1:3" ht="16.899999999999999" customHeight="1">
      <c r="A545" s="21">
        <v>2069999</v>
      </c>
      <c r="B545" s="21" t="s">
        <v>1182</v>
      </c>
      <c r="C545" s="19">
        <v>540</v>
      </c>
    </row>
    <row r="546" spans="1:3" ht="16.899999999999999" customHeight="1">
      <c r="A546" s="21">
        <v>207</v>
      </c>
      <c r="B546" s="27" t="s">
        <v>1183</v>
      </c>
      <c r="C546" s="25">
        <f>SUM(C547,C561,C569,C580,C591)</f>
        <v>10050</v>
      </c>
    </row>
    <row r="547" spans="1:3" ht="16.899999999999999" customHeight="1">
      <c r="A547" s="21">
        <v>20701</v>
      </c>
      <c r="B547" s="27" t="s">
        <v>1184</v>
      </c>
      <c r="C547" s="25">
        <f>SUM(C548:C560)</f>
        <v>1356</v>
      </c>
    </row>
    <row r="548" spans="1:3" ht="16.899999999999999" customHeight="1">
      <c r="A548" s="21">
        <v>2070101</v>
      </c>
      <c r="B548" s="21" t="s">
        <v>805</v>
      </c>
      <c r="C548" s="19">
        <v>391</v>
      </c>
    </row>
    <row r="549" spans="1:3" ht="16.899999999999999" customHeight="1">
      <c r="A549" s="21">
        <v>2070102</v>
      </c>
      <c r="B549" s="21" t="s">
        <v>806</v>
      </c>
      <c r="C549" s="19">
        <v>0</v>
      </c>
    </row>
    <row r="550" spans="1:3" ht="16.899999999999999" customHeight="1">
      <c r="A550" s="21">
        <v>2070103</v>
      </c>
      <c r="B550" s="21" t="s">
        <v>807</v>
      </c>
      <c r="C550" s="19">
        <v>0</v>
      </c>
    </row>
    <row r="551" spans="1:3" ht="16.899999999999999" customHeight="1">
      <c r="A551" s="21">
        <v>2070104</v>
      </c>
      <c r="B551" s="21" t="s">
        <v>1185</v>
      </c>
      <c r="C551" s="19">
        <v>76</v>
      </c>
    </row>
    <row r="552" spans="1:3" ht="16.899999999999999" customHeight="1">
      <c r="A552" s="21">
        <v>2070105</v>
      </c>
      <c r="B552" s="21" t="s">
        <v>1186</v>
      </c>
      <c r="C552" s="19">
        <v>21</v>
      </c>
    </row>
    <row r="553" spans="1:3" ht="16.899999999999999" customHeight="1">
      <c r="A553" s="21">
        <v>2070106</v>
      </c>
      <c r="B553" s="21" t="s">
        <v>1187</v>
      </c>
      <c r="C553" s="19">
        <v>9</v>
      </c>
    </row>
    <row r="554" spans="1:3" ht="16.899999999999999" customHeight="1">
      <c r="A554" s="21">
        <v>2070107</v>
      </c>
      <c r="B554" s="21" t="s">
        <v>1188</v>
      </c>
      <c r="C554" s="19">
        <v>5</v>
      </c>
    </row>
    <row r="555" spans="1:3" ht="16.899999999999999" customHeight="1">
      <c r="A555" s="21">
        <v>2070108</v>
      </c>
      <c r="B555" s="21" t="s">
        <v>1189</v>
      </c>
      <c r="C555" s="19">
        <v>0</v>
      </c>
    </row>
    <row r="556" spans="1:3" ht="16.899999999999999" customHeight="1">
      <c r="A556" s="21">
        <v>2070109</v>
      </c>
      <c r="B556" s="21" t="s">
        <v>1190</v>
      </c>
      <c r="C556" s="19">
        <v>0</v>
      </c>
    </row>
    <row r="557" spans="1:3" ht="16.899999999999999" customHeight="1">
      <c r="A557" s="21">
        <v>2070110</v>
      </c>
      <c r="B557" s="21" t="s">
        <v>1191</v>
      </c>
      <c r="C557" s="19">
        <v>0</v>
      </c>
    </row>
    <row r="558" spans="1:3" ht="16.899999999999999" customHeight="1">
      <c r="A558" s="21">
        <v>2070111</v>
      </c>
      <c r="B558" s="21" t="s">
        <v>1192</v>
      </c>
      <c r="C558" s="19">
        <v>0</v>
      </c>
    </row>
    <row r="559" spans="1:3" ht="16.899999999999999" customHeight="1">
      <c r="A559" s="21">
        <v>2070112</v>
      </c>
      <c r="B559" s="21" t="s">
        <v>1193</v>
      </c>
      <c r="C559" s="19">
        <v>10</v>
      </c>
    </row>
    <row r="560" spans="1:3" ht="16.899999999999999" customHeight="1">
      <c r="A560" s="21">
        <v>2070199</v>
      </c>
      <c r="B560" s="21" t="s">
        <v>1194</v>
      </c>
      <c r="C560" s="19">
        <v>844</v>
      </c>
    </row>
    <row r="561" spans="1:3" ht="16.899999999999999" customHeight="1">
      <c r="A561" s="21">
        <v>20702</v>
      </c>
      <c r="B561" s="27" t="s">
        <v>1195</v>
      </c>
      <c r="C561" s="25">
        <f>SUM(C562:C568)</f>
        <v>88</v>
      </c>
    </row>
    <row r="562" spans="1:3" ht="16.899999999999999" customHeight="1">
      <c r="A562" s="21">
        <v>2070201</v>
      </c>
      <c r="B562" s="21" t="s">
        <v>805</v>
      </c>
      <c r="C562" s="19">
        <v>88</v>
      </c>
    </row>
    <row r="563" spans="1:3" ht="16.899999999999999" customHeight="1">
      <c r="A563" s="21">
        <v>2070202</v>
      </c>
      <c r="B563" s="21" t="s">
        <v>806</v>
      </c>
      <c r="C563" s="19">
        <v>0</v>
      </c>
    </row>
    <row r="564" spans="1:3" ht="16.899999999999999" customHeight="1">
      <c r="A564" s="21">
        <v>2070203</v>
      </c>
      <c r="B564" s="21" t="s">
        <v>807</v>
      </c>
      <c r="C564" s="19">
        <v>0</v>
      </c>
    </row>
    <row r="565" spans="1:3" ht="16.899999999999999" customHeight="1">
      <c r="A565" s="21">
        <v>2070204</v>
      </c>
      <c r="B565" s="21" t="s">
        <v>1196</v>
      </c>
      <c r="C565" s="19">
        <v>0</v>
      </c>
    </row>
    <row r="566" spans="1:3" ht="16.899999999999999" customHeight="1">
      <c r="A566" s="21">
        <v>2070205</v>
      </c>
      <c r="B566" s="21" t="s">
        <v>1197</v>
      </c>
      <c r="C566" s="19">
        <v>0</v>
      </c>
    </row>
    <row r="567" spans="1:3" ht="16.899999999999999" customHeight="1">
      <c r="A567" s="21">
        <v>2070206</v>
      </c>
      <c r="B567" s="21" t="s">
        <v>1198</v>
      </c>
      <c r="C567" s="19">
        <v>0</v>
      </c>
    </row>
    <row r="568" spans="1:3" ht="16.899999999999999" customHeight="1">
      <c r="A568" s="21">
        <v>2070299</v>
      </c>
      <c r="B568" s="21" t="s">
        <v>1199</v>
      </c>
      <c r="C568" s="19">
        <v>0</v>
      </c>
    </row>
    <row r="569" spans="1:3" ht="16.899999999999999" customHeight="1">
      <c r="A569" s="21">
        <v>20703</v>
      </c>
      <c r="B569" s="27" t="s">
        <v>1200</v>
      </c>
      <c r="C569" s="25">
        <f>SUM(C570:C579)</f>
        <v>91</v>
      </c>
    </row>
    <row r="570" spans="1:3" ht="16.899999999999999" customHeight="1">
      <c r="A570" s="21">
        <v>2070301</v>
      </c>
      <c r="B570" s="21" t="s">
        <v>805</v>
      </c>
      <c r="C570" s="19">
        <v>81</v>
      </c>
    </row>
    <row r="571" spans="1:3" ht="16.899999999999999" customHeight="1">
      <c r="A571" s="21">
        <v>2070302</v>
      </c>
      <c r="B571" s="21" t="s">
        <v>806</v>
      </c>
      <c r="C571" s="19">
        <v>0</v>
      </c>
    </row>
    <row r="572" spans="1:3" ht="16.899999999999999" customHeight="1">
      <c r="A572" s="21">
        <v>2070303</v>
      </c>
      <c r="B572" s="21" t="s">
        <v>807</v>
      </c>
      <c r="C572" s="19">
        <v>0</v>
      </c>
    </row>
    <row r="573" spans="1:3" ht="16.899999999999999" customHeight="1">
      <c r="A573" s="21">
        <v>2070304</v>
      </c>
      <c r="B573" s="21" t="s">
        <v>1201</v>
      </c>
      <c r="C573" s="19">
        <v>0</v>
      </c>
    </row>
    <row r="574" spans="1:3" ht="16.899999999999999" customHeight="1">
      <c r="A574" s="21">
        <v>2070305</v>
      </c>
      <c r="B574" s="21" t="s">
        <v>1202</v>
      </c>
      <c r="C574" s="19">
        <v>0</v>
      </c>
    </row>
    <row r="575" spans="1:3" ht="16.899999999999999" customHeight="1">
      <c r="A575" s="21">
        <v>2070306</v>
      </c>
      <c r="B575" s="21" t="s">
        <v>1203</v>
      </c>
      <c r="C575" s="19">
        <v>0</v>
      </c>
    </row>
    <row r="576" spans="1:3" ht="16.899999999999999" customHeight="1">
      <c r="A576" s="21">
        <v>2070307</v>
      </c>
      <c r="B576" s="21" t="s">
        <v>1204</v>
      </c>
      <c r="C576" s="19">
        <v>0</v>
      </c>
    </row>
    <row r="577" spans="1:3" ht="16.899999999999999" customHeight="1">
      <c r="A577" s="21">
        <v>2070308</v>
      </c>
      <c r="B577" s="21" t="s">
        <v>1205</v>
      </c>
      <c r="C577" s="19">
        <v>0</v>
      </c>
    </row>
    <row r="578" spans="1:3" ht="16.899999999999999" customHeight="1">
      <c r="A578" s="21">
        <v>2070309</v>
      </c>
      <c r="B578" s="21" t="s">
        <v>1206</v>
      </c>
      <c r="C578" s="19">
        <v>0</v>
      </c>
    </row>
    <row r="579" spans="1:3" ht="16.899999999999999" customHeight="1">
      <c r="A579" s="21">
        <v>2070399</v>
      </c>
      <c r="B579" s="21" t="s">
        <v>1207</v>
      </c>
      <c r="C579" s="19">
        <v>10</v>
      </c>
    </row>
    <row r="580" spans="1:3" ht="16.899999999999999" customHeight="1">
      <c r="A580" s="21">
        <v>20704</v>
      </c>
      <c r="B580" s="27" t="s">
        <v>1208</v>
      </c>
      <c r="C580" s="25">
        <f>SUM(C581:C590)</f>
        <v>2641</v>
      </c>
    </row>
    <row r="581" spans="1:3" ht="16.899999999999999" customHeight="1">
      <c r="A581" s="21">
        <v>2070401</v>
      </c>
      <c r="B581" s="21" t="s">
        <v>805</v>
      </c>
      <c r="C581" s="19">
        <v>133</v>
      </c>
    </row>
    <row r="582" spans="1:3" ht="16.899999999999999" customHeight="1">
      <c r="A582" s="21">
        <v>2070402</v>
      </c>
      <c r="B582" s="21" t="s">
        <v>806</v>
      </c>
      <c r="C582" s="19">
        <v>0</v>
      </c>
    </row>
    <row r="583" spans="1:3" ht="16.899999999999999" customHeight="1">
      <c r="A583" s="21">
        <v>2070403</v>
      </c>
      <c r="B583" s="21" t="s">
        <v>807</v>
      </c>
      <c r="C583" s="19">
        <v>0</v>
      </c>
    </row>
    <row r="584" spans="1:3" ht="16.899999999999999" customHeight="1">
      <c r="A584" s="21">
        <v>2070404</v>
      </c>
      <c r="B584" s="21" t="s">
        <v>1209</v>
      </c>
      <c r="C584" s="19">
        <v>126</v>
      </c>
    </row>
    <row r="585" spans="1:3" ht="16.899999999999999" customHeight="1">
      <c r="A585" s="21">
        <v>2070405</v>
      </c>
      <c r="B585" s="21" t="s">
        <v>1210</v>
      </c>
      <c r="C585" s="19">
        <v>124</v>
      </c>
    </row>
    <row r="586" spans="1:3" ht="16.899999999999999" customHeight="1">
      <c r="A586" s="21">
        <v>2070406</v>
      </c>
      <c r="B586" s="21" t="s">
        <v>1211</v>
      </c>
      <c r="C586" s="19">
        <v>0</v>
      </c>
    </row>
    <row r="587" spans="1:3" ht="16.899999999999999" customHeight="1">
      <c r="A587" s="21">
        <v>2070407</v>
      </c>
      <c r="B587" s="21" t="s">
        <v>1212</v>
      </c>
      <c r="C587" s="19">
        <v>0</v>
      </c>
    </row>
    <row r="588" spans="1:3" ht="16.899999999999999" customHeight="1">
      <c r="A588" s="21">
        <v>2070408</v>
      </c>
      <c r="B588" s="21" t="s">
        <v>1213</v>
      </c>
      <c r="C588" s="19">
        <v>0</v>
      </c>
    </row>
    <row r="589" spans="1:3" ht="16.899999999999999" customHeight="1">
      <c r="A589" s="21">
        <v>2070409</v>
      </c>
      <c r="B589" s="21" t="s">
        <v>1214</v>
      </c>
      <c r="C589" s="19">
        <v>0</v>
      </c>
    </row>
    <row r="590" spans="1:3" ht="16.899999999999999" customHeight="1">
      <c r="A590" s="21">
        <v>2070499</v>
      </c>
      <c r="B590" s="21" t="s">
        <v>1215</v>
      </c>
      <c r="C590" s="19">
        <v>2258</v>
      </c>
    </row>
    <row r="591" spans="1:3" ht="16.899999999999999" customHeight="1">
      <c r="A591" s="21">
        <v>20799</v>
      </c>
      <c r="B591" s="27" t="s">
        <v>1216</v>
      </c>
      <c r="C591" s="25">
        <f>SUM(C592:C594)</f>
        <v>5874</v>
      </c>
    </row>
    <row r="592" spans="1:3" ht="16.899999999999999" customHeight="1">
      <c r="A592" s="21">
        <v>2079902</v>
      </c>
      <c r="B592" s="21" t="s">
        <v>1217</v>
      </c>
      <c r="C592" s="19">
        <v>0</v>
      </c>
    </row>
    <row r="593" spans="1:3" ht="16.899999999999999" customHeight="1">
      <c r="A593" s="21">
        <v>2079903</v>
      </c>
      <c r="B593" s="21" t="s">
        <v>1218</v>
      </c>
      <c r="C593" s="19">
        <v>0</v>
      </c>
    </row>
    <row r="594" spans="1:3" ht="16.899999999999999" customHeight="1">
      <c r="A594" s="21">
        <v>2079999</v>
      </c>
      <c r="B594" s="21" t="s">
        <v>1219</v>
      </c>
      <c r="C594" s="19">
        <v>5874</v>
      </c>
    </row>
    <row r="595" spans="1:3" ht="16.899999999999999" customHeight="1">
      <c r="A595" s="21">
        <v>208</v>
      </c>
      <c r="B595" s="27" t="s">
        <v>1220</v>
      </c>
      <c r="C595" s="25">
        <f>SUM(C596,C610,C621,C629,C631,C640,C644,C655,C663,C669,C676,C684,C689,C694,C697,C700,C703,C706,C709)</f>
        <v>76233</v>
      </c>
    </row>
    <row r="596" spans="1:3" ht="16.899999999999999" customHeight="1">
      <c r="A596" s="21">
        <v>20801</v>
      </c>
      <c r="B596" s="27" t="s">
        <v>1221</v>
      </c>
      <c r="C596" s="25">
        <f>SUM(C597:C609)</f>
        <v>1265</v>
      </c>
    </row>
    <row r="597" spans="1:3" ht="16.899999999999999" customHeight="1">
      <c r="A597" s="21">
        <v>2080101</v>
      </c>
      <c r="B597" s="21" t="s">
        <v>805</v>
      </c>
      <c r="C597" s="19">
        <v>1195</v>
      </c>
    </row>
    <row r="598" spans="1:3" ht="16.899999999999999" customHeight="1">
      <c r="A598" s="21">
        <v>2080102</v>
      </c>
      <c r="B598" s="21" t="s">
        <v>806</v>
      </c>
      <c r="C598" s="19">
        <v>0</v>
      </c>
    </row>
    <row r="599" spans="1:3" ht="16.899999999999999" customHeight="1">
      <c r="A599" s="21">
        <v>2080103</v>
      </c>
      <c r="B599" s="21" t="s">
        <v>807</v>
      </c>
      <c r="C599" s="19">
        <v>0</v>
      </c>
    </row>
    <row r="600" spans="1:3" ht="16.899999999999999" customHeight="1">
      <c r="A600" s="21">
        <v>2080104</v>
      </c>
      <c r="B600" s="21" t="s">
        <v>1222</v>
      </c>
      <c r="C600" s="19">
        <v>0</v>
      </c>
    </row>
    <row r="601" spans="1:3" ht="16.899999999999999" customHeight="1">
      <c r="A601" s="21">
        <v>2080105</v>
      </c>
      <c r="B601" s="21" t="s">
        <v>1223</v>
      </c>
      <c r="C601" s="19">
        <v>7</v>
      </c>
    </row>
    <row r="602" spans="1:3" ht="16.899999999999999" customHeight="1">
      <c r="A602" s="21">
        <v>2080106</v>
      </c>
      <c r="B602" s="21" t="s">
        <v>1224</v>
      </c>
      <c r="C602" s="19">
        <v>58</v>
      </c>
    </row>
    <row r="603" spans="1:3" ht="16.899999999999999" customHeight="1">
      <c r="A603" s="21">
        <v>2080107</v>
      </c>
      <c r="B603" s="21" t="s">
        <v>1225</v>
      </c>
      <c r="C603" s="19">
        <v>0</v>
      </c>
    </row>
    <row r="604" spans="1:3" ht="16.899999999999999" customHeight="1">
      <c r="A604" s="21">
        <v>2080108</v>
      </c>
      <c r="B604" s="21" t="s">
        <v>848</v>
      </c>
      <c r="C604" s="19">
        <v>0</v>
      </c>
    </row>
    <row r="605" spans="1:3" ht="16.899999999999999" customHeight="1">
      <c r="A605" s="21">
        <v>2080109</v>
      </c>
      <c r="B605" s="21" t="s">
        <v>1226</v>
      </c>
      <c r="C605" s="19">
        <v>0</v>
      </c>
    </row>
    <row r="606" spans="1:3" ht="16.899999999999999" customHeight="1">
      <c r="A606" s="21">
        <v>2080110</v>
      </c>
      <c r="B606" s="21" t="s">
        <v>1227</v>
      </c>
      <c r="C606" s="19">
        <v>0</v>
      </c>
    </row>
    <row r="607" spans="1:3" ht="16.899999999999999" customHeight="1">
      <c r="A607" s="21">
        <v>2080111</v>
      </c>
      <c r="B607" s="21" t="s">
        <v>1228</v>
      </c>
      <c r="C607" s="19">
        <v>0</v>
      </c>
    </row>
    <row r="608" spans="1:3" ht="16.899999999999999" customHeight="1">
      <c r="A608" s="21">
        <v>2080112</v>
      </c>
      <c r="B608" s="21" t="s">
        <v>1229</v>
      </c>
      <c r="C608" s="19">
        <v>0</v>
      </c>
    </row>
    <row r="609" spans="1:3" ht="16.899999999999999" customHeight="1">
      <c r="A609" s="21">
        <v>2080199</v>
      </c>
      <c r="B609" s="21" t="s">
        <v>1230</v>
      </c>
      <c r="C609" s="19">
        <v>5</v>
      </c>
    </row>
    <row r="610" spans="1:3" ht="16.899999999999999" customHeight="1">
      <c r="A610" s="21">
        <v>20802</v>
      </c>
      <c r="B610" s="27" t="s">
        <v>1231</v>
      </c>
      <c r="C610" s="25">
        <f>SUM(C611:C620)</f>
        <v>1350</v>
      </c>
    </row>
    <row r="611" spans="1:3" ht="16.899999999999999" customHeight="1">
      <c r="A611" s="21">
        <v>2080201</v>
      </c>
      <c r="B611" s="21" t="s">
        <v>805</v>
      </c>
      <c r="C611" s="19">
        <v>1063</v>
      </c>
    </row>
    <row r="612" spans="1:3" ht="16.899999999999999" customHeight="1">
      <c r="A612" s="21">
        <v>2080202</v>
      </c>
      <c r="B612" s="21" t="s">
        <v>806</v>
      </c>
      <c r="C612" s="19">
        <v>0</v>
      </c>
    </row>
    <row r="613" spans="1:3" ht="16.899999999999999" customHeight="1">
      <c r="A613" s="21">
        <v>2080203</v>
      </c>
      <c r="B613" s="21" t="s">
        <v>807</v>
      </c>
      <c r="C613" s="19">
        <v>0</v>
      </c>
    </row>
    <row r="614" spans="1:3" ht="16.899999999999999" customHeight="1">
      <c r="A614" s="21">
        <v>2080204</v>
      </c>
      <c r="B614" s="21" t="s">
        <v>1232</v>
      </c>
      <c r="C614" s="19">
        <v>0</v>
      </c>
    </row>
    <row r="615" spans="1:3" ht="16.899999999999999" customHeight="1">
      <c r="A615" s="21">
        <v>2080205</v>
      </c>
      <c r="B615" s="21" t="s">
        <v>1233</v>
      </c>
      <c r="C615" s="19">
        <v>0</v>
      </c>
    </row>
    <row r="616" spans="1:3" ht="16.899999999999999" customHeight="1">
      <c r="A616" s="21">
        <v>2080206</v>
      </c>
      <c r="B616" s="21" t="s">
        <v>1234</v>
      </c>
      <c r="C616" s="19">
        <v>0</v>
      </c>
    </row>
    <row r="617" spans="1:3" ht="16.899999999999999" customHeight="1">
      <c r="A617" s="21">
        <v>2080207</v>
      </c>
      <c r="B617" s="21" t="s">
        <v>1235</v>
      </c>
      <c r="C617" s="19">
        <v>22</v>
      </c>
    </row>
    <row r="618" spans="1:3" ht="16.899999999999999" customHeight="1">
      <c r="A618" s="21">
        <v>2080208</v>
      </c>
      <c r="B618" s="21" t="s">
        <v>1236</v>
      </c>
      <c r="C618" s="19">
        <v>5</v>
      </c>
    </row>
    <row r="619" spans="1:3" ht="16.899999999999999" customHeight="1">
      <c r="A619" s="21">
        <v>2080209</v>
      </c>
      <c r="B619" s="21" t="s">
        <v>1237</v>
      </c>
      <c r="C619" s="19">
        <v>0</v>
      </c>
    </row>
    <row r="620" spans="1:3" ht="16.899999999999999" customHeight="1">
      <c r="A620" s="21">
        <v>2080299</v>
      </c>
      <c r="B620" s="21" t="s">
        <v>1238</v>
      </c>
      <c r="C620" s="19">
        <v>260</v>
      </c>
    </row>
    <row r="621" spans="1:3" ht="16.899999999999999" customHeight="1">
      <c r="A621" s="21">
        <v>20803</v>
      </c>
      <c r="B621" s="27" t="s">
        <v>1239</v>
      </c>
      <c r="C621" s="25">
        <f>SUM(C622:C628)</f>
        <v>28411</v>
      </c>
    </row>
    <row r="622" spans="1:3" ht="16.899999999999999" customHeight="1">
      <c r="A622" s="21">
        <v>2080301</v>
      </c>
      <c r="B622" s="21" t="s">
        <v>1240</v>
      </c>
      <c r="C622" s="19">
        <v>15569</v>
      </c>
    </row>
    <row r="623" spans="1:3" ht="16.899999999999999" customHeight="1">
      <c r="A623" s="21">
        <v>2080302</v>
      </c>
      <c r="B623" s="21" t="s">
        <v>1241</v>
      </c>
      <c r="C623" s="19">
        <v>200</v>
      </c>
    </row>
    <row r="624" spans="1:3" ht="16.899999999999999" customHeight="1">
      <c r="A624" s="21">
        <v>2080303</v>
      </c>
      <c r="B624" s="21" t="s">
        <v>1242</v>
      </c>
      <c r="C624" s="19">
        <v>150</v>
      </c>
    </row>
    <row r="625" spans="1:3" ht="16.899999999999999" customHeight="1">
      <c r="A625" s="21">
        <v>2080304</v>
      </c>
      <c r="B625" s="21" t="s">
        <v>1243</v>
      </c>
      <c r="C625" s="19">
        <v>130</v>
      </c>
    </row>
    <row r="626" spans="1:3" ht="16.899999999999999" customHeight="1">
      <c r="A626" s="21">
        <v>2080305</v>
      </c>
      <c r="B626" s="21" t="s">
        <v>1244</v>
      </c>
      <c r="C626" s="19">
        <v>140</v>
      </c>
    </row>
    <row r="627" spans="1:3" ht="16.899999999999999" customHeight="1">
      <c r="A627" s="21">
        <v>2080308</v>
      </c>
      <c r="B627" s="21" t="s">
        <v>1245</v>
      </c>
      <c r="C627" s="19">
        <v>12222</v>
      </c>
    </row>
    <row r="628" spans="1:3" ht="16.899999999999999" customHeight="1">
      <c r="A628" s="21">
        <v>2080399</v>
      </c>
      <c r="B628" s="21" t="s">
        <v>1246</v>
      </c>
      <c r="C628" s="19">
        <v>0</v>
      </c>
    </row>
    <row r="629" spans="1:3" ht="16.899999999999999" customHeight="1">
      <c r="A629" s="21">
        <v>20804</v>
      </c>
      <c r="B629" s="27" t="s">
        <v>1247</v>
      </c>
      <c r="C629" s="25">
        <f>C630</f>
        <v>0</v>
      </c>
    </row>
    <row r="630" spans="1:3" ht="16.899999999999999" customHeight="1">
      <c r="A630" s="21">
        <v>2080402</v>
      </c>
      <c r="B630" s="21" t="s">
        <v>1248</v>
      </c>
      <c r="C630" s="19">
        <v>0</v>
      </c>
    </row>
    <row r="631" spans="1:3" ht="16.899999999999999" customHeight="1">
      <c r="A631" s="21">
        <v>20805</v>
      </c>
      <c r="B631" s="27" t="s">
        <v>1249</v>
      </c>
      <c r="C631" s="25">
        <f>SUM(C632:C639)</f>
        <v>20594</v>
      </c>
    </row>
    <row r="632" spans="1:3" ht="16.899999999999999" customHeight="1">
      <c r="A632" s="21">
        <v>2080501</v>
      </c>
      <c r="B632" s="21" t="s">
        <v>1250</v>
      </c>
      <c r="C632" s="19">
        <v>16958</v>
      </c>
    </row>
    <row r="633" spans="1:3" ht="16.899999999999999" customHeight="1">
      <c r="A633" s="21">
        <v>2080502</v>
      </c>
      <c r="B633" s="21" t="s">
        <v>1251</v>
      </c>
      <c r="C633" s="19">
        <v>3610</v>
      </c>
    </row>
    <row r="634" spans="1:3" ht="16.899999999999999" customHeight="1">
      <c r="A634" s="21">
        <v>2080503</v>
      </c>
      <c r="B634" s="21" t="s">
        <v>1252</v>
      </c>
      <c r="C634" s="19">
        <v>0</v>
      </c>
    </row>
    <row r="635" spans="1:3" ht="16.899999999999999" customHeight="1">
      <c r="A635" s="21">
        <v>2080504</v>
      </c>
      <c r="B635" s="21" t="s">
        <v>1253</v>
      </c>
      <c r="C635" s="19">
        <v>0</v>
      </c>
    </row>
    <row r="636" spans="1:3" ht="16.899999999999999" customHeight="1">
      <c r="A636" s="21">
        <v>2080505</v>
      </c>
      <c r="B636" s="21" t="s">
        <v>1254</v>
      </c>
      <c r="C636" s="19">
        <v>0</v>
      </c>
    </row>
    <row r="637" spans="1:3" ht="16.899999999999999" customHeight="1">
      <c r="A637" s="21">
        <v>2080506</v>
      </c>
      <c r="B637" s="21" t="s">
        <v>1255</v>
      </c>
      <c r="C637" s="19">
        <v>0</v>
      </c>
    </row>
    <row r="638" spans="1:3" ht="16.899999999999999" customHeight="1">
      <c r="A638" s="21">
        <v>2080507</v>
      </c>
      <c r="B638" s="21" t="s">
        <v>1256</v>
      </c>
      <c r="C638" s="19">
        <v>0</v>
      </c>
    </row>
    <row r="639" spans="1:3" ht="16.899999999999999" customHeight="1">
      <c r="A639" s="21">
        <v>2080599</v>
      </c>
      <c r="B639" s="21" t="s">
        <v>1257</v>
      </c>
      <c r="C639" s="19">
        <v>26</v>
      </c>
    </row>
    <row r="640" spans="1:3" ht="16.899999999999999" customHeight="1">
      <c r="A640" s="21">
        <v>20806</v>
      </c>
      <c r="B640" s="27" t="s">
        <v>1258</v>
      </c>
      <c r="C640" s="25">
        <f>SUM(C641:C643)</f>
        <v>41</v>
      </c>
    </row>
    <row r="641" spans="1:3" ht="16.899999999999999" customHeight="1">
      <c r="A641" s="21">
        <v>2080601</v>
      </c>
      <c r="B641" s="21" t="s">
        <v>1259</v>
      </c>
      <c r="C641" s="19">
        <v>0</v>
      </c>
    </row>
    <row r="642" spans="1:3" ht="16.899999999999999" customHeight="1">
      <c r="A642" s="21">
        <v>2080602</v>
      </c>
      <c r="B642" s="21" t="s">
        <v>1260</v>
      </c>
      <c r="C642" s="19">
        <v>0</v>
      </c>
    </row>
    <row r="643" spans="1:3" ht="16.899999999999999" customHeight="1">
      <c r="A643" s="21">
        <v>2080699</v>
      </c>
      <c r="B643" s="21" t="s">
        <v>1261</v>
      </c>
      <c r="C643" s="19">
        <v>41</v>
      </c>
    </row>
    <row r="644" spans="1:3" ht="16.899999999999999" customHeight="1">
      <c r="A644" s="21">
        <v>20807</v>
      </c>
      <c r="B644" s="27" t="s">
        <v>1262</v>
      </c>
      <c r="C644" s="25">
        <f>SUM(C645:C654)</f>
        <v>1996</v>
      </c>
    </row>
    <row r="645" spans="1:3" ht="16.899999999999999" customHeight="1">
      <c r="A645" s="21">
        <v>2080701</v>
      </c>
      <c r="B645" s="21" t="s">
        <v>1263</v>
      </c>
      <c r="C645" s="19">
        <v>25</v>
      </c>
    </row>
    <row r="646" spans="1:3" ht="16.899999999999999" customHeight="1">
      <c r="A646" s="21">
        <v>2080702</v>
      </c>
      <c r="B646" s="21" t="s">
        <v>1264</v>
      </c>
      <c r="C646" s="19">
        <v>1956</v>
      </c>
    </row>
    <row r="647" spans="1:3" ht="16.899999999999999" customHeight="1">
      <c r="A647" s="21">
        <v>2080704</v>
      </c>
      <c r="B647" s="21" t="s">
        <v>1265</v>
      </c>
      <c r="C647" s="19">
        <v>0</v>
      </c>
    </row>
    <row r="648" spans="1:3" ht="16.899999999999999" customHeight="1">
      <c r="A648" s="21">
        <v>2080705</v>
      </c>
      <c r="B648" s="21" t="s">
        <v>1266</v>
      </c>
      <c r="C648" s="19">
        <v>0</v>
      </c>
    </row>
    <row r="649" spans="1:3" ht="16.899999999999999" customHeight="1">
      <c r="A649" s="21">
        <v>2080709</v>
      </c>
      <c r="B649" s="21" t="s">
        <v>1267</v>
      </c>
      <c r="C649" s="19">
        <v>0</v>
      </c>
    </row>
    <row r="650" spans="1:3" ht="16.899999999999999" customHeight="1">
      <c r="A650" s="21">
        <v>2080710</v>
      </c>
      <c r="B650" s="21" t="s">
        <v>1268</v>
      </c>
      <c r="C650" s="19">
        <v>0</v>
      </c>
    </row>
    <row r="651" spans="1:3" ht="16.899999999999999" customHeight="1">
      <c r="A651" s="21">
        <v>2080711</v>
      </c>
      <c r="B651" s="21" t="s">
        <v>1269</v>
      </c>
      <c r="C651" s="19">
        <v>0</v>
      </c>
    </row>
    <row r="652" spans="1:3" ht="16.899999999999999" customHeight="1">
      <c r="A652" s="21">
        <v>2080712</v>
      </c>
      <c r="B652" s="21" t="s">
        <v>1270</v>
      </c>
      <c r="C652" s="19">
        <v>0</v>
      </c>
    </row>
    <row r="653" spans="1:3" ht="16.899999999999999" customHeight="1">
      <c r="A653" s="21">
        <v>2080713</v>
      </c>
      <c r="B653" s="21" t="s">
        <v>1271</v>
      </c>
      <c r="C653" s="19">
        <v>0</v>
      </c>
    </row>
    <row r="654" spans="1:3" ht="16.899999999999999" customHeight="1">
      <c r="A654" s="21">
        <v>2080799</v>
      </c>
      <c r="B654" s="21" t="s">
        <v>1272</v>
      </c>
      <c r="C654" s="19">
        <v>15</v>
      </c>
    </row>
    <row r="655" spans="1:3" ht="16.899999999999999" customHeight="1">
      <c r="A655" s="21">
        <v>20808</v>
      </c>
      <c r="B655" s="27" t="s">
        <v>1273</v>
      </c>
      <c r="C655" s="25">
        <f>SUM(C656:C662)</f>
        <v>6350</v>
      </c>
    </row>
    <row r="656" spans="1:3" ht="16.899999999999999" customHeight="1">
      <c r="A656" s="21">
        <v>2080801</v>
      </c>
      <c r="B656" s="21" t="s">
        <v>1274</v>
      </c>
      <c r="C656" s="19">
        <v>579</v>
      </c>
    </row>
    <row r="657" spans="1:3" ht="16.899999999999999" customHeight="1">
      <c r="A657" s="21">
        <v>2080802</v>
      </c>
      <c r="B657" s="21" t="s">
        <v>1275</v>
      </c>
      <c r="C657" s="19">
        <v>5414</v>
      </c>
    </row>
    <row r="658" spans="1:3" ht="16.899999999999999" customHeight="1">
      <c r="A658" s="21">
        <v>2080803</v>
      </c>
      <c r="B658" s="21" t="s">
        <v>1276</v>
      </c>
      <c r="C658" s="19">
        <v>6</v>
      </c>
    </row>
    <row r="659" spans="1:3" ht="16.899999999999999" customHeight="1">
      <c r="A659" s="21">
        <v>2080804</v>
      </c>
      <c r="B659" s="21" t="s">
        <v>1277</v>
      </c>
      <c r="C659" s="19">
        <v>29</v>
      </c>
    </row>
    <row r="660" spans="1:3" ht="16.899999999999999" customHeight="1">
      <c r="A660" s="21">
        <v>2080805</v>
      </c>
      <c r="B660" s="21" t="s">
        <v>1278</v>
      </c>
      <c r="C660" s="19">
        <v>250</v>
      </c>
    </row>
    <row r="661" spans="1:3" ht="16.899999999999999" customHeight="1">
      <c r="A661" s="21">
        <v>2080806</v>
      </c>
      <c r="B661" s="21" t="s">
        <v>1279</v>
      </c>
      <c r="C661" s="19">
        <v>0</v>
      </c>
    </row>
    <row r="662" spans="1:3" ht="16.899999999999999" customHeight="1">
      <c r="A662" s="21">
        <v>2080899</v>
      </c>
      <c r="B662" s="21" t="s">
        <v>1280</v>
      </c>
      <c r="C662" s="19">
        <v>72</v>
      </c>
    </row>
    <row r="663" spans="1:3" ht="16.899999999999999" customHeight="1">
      <c r="A663" s="21">
        <v>20809</v>
      </c>
      <c r="B663" s="27" t="s">
        <v>1281</v>
      </c>
      <c r="C663" s="25">
        <f>SUM(C664:C668)</f>
        <v>573</v>
      </c>
    </row>
    <row r="664" spans="1:3" ht="16.899999999999999" customHeight="1">
      <c r="A664" s="21">
        <v>2080901</v>
      </c>
      <c r="B664" s="21" t="s">
        <v>1282</v>
      </c>
      <c r="C664" s="19">
        <v>300</v>
      </c>
    </row>
    <row r="665" spans="1:3" ht="16.899999999999999" customHeight="1">
      <c r="A665" s="21">
        <v>2080902</v>
      </c>
      <c r="B665" s="21" t="s">
        <v>1283</v>
      </c>
      <c r="C665" s="19">
        <v>168</v>
      </c>
    </row>
    <row r="666" spans="1:3" ht="16.899999999999999" customHeight="1">
      <c r="A666" s="21">
        <v>2080903</v>
      </c>
      <c r="B666" s="21" t="s">
        <v>1284</v>
      </c>
      <c r="C666" s="19">
        <v>15</v>
      </c>
    </row>
    <row r="667" spans="1:3" ht="16.899999999999999" customHeight="1">
      <c r="A667" s="21">
        <v>2080904</v>
      </c>
      <c r="B667" s="21" t="s">
        <v>1285</v>
      </c>
      <c r="C667" s="19">
        <v>80</v>
      </c>
    </row>
    <row r="668" spans="1:3" ht="16.899999999999999" customHeight="1">
      <c r="A668" s="21">
        <v>2080999</v>
      </c>
      <c r="B668" s="21" t="s">
        <v>1286</v>
      </c>
      <c r="C668" s="19">
        <v>10</v>
      </c>
    </row>
    <row r="669" spans="1:3" ht="16.899999999999999" customHeight="1">
      <c r="A669" s="21">
        <v>20810</v>
      </c>
      <c r="B669" s="27" t="s">
        <v>1287</v>
      </c>
      <c r="C669" s="25">
        <f>SUM(C670:C675)</f>
        <v>478</v>
      </c>
    </row>
    <row r="670" spans="1:3" ht="16.899999999999999" customHeight="1">
      <c r="A670" s="21">
        <v>2081001</v>
      </c>
      <c r="B670" s="21" t="s">
        <v>1288</v>
      </c>
      <c r="C670" s="19">
        <v>222</v>
      </c>
    </row>
    <row r="671" spans="1:3" ht="16.899999999999999" customHeight="1">
      <c r="A671" s="21">
        <v>2081002</v>
      </c>
      <c r="B671" s="21" t="s">
        <v>1289</v>
      </c>
      <c r="C671" s="19">
        <v>236</v>
      </c>
    </row>
    <row r="672" spans="1:3" ht="16.899999999999999" customHeight="1">
      <c r="A672" s="21">
        <v>2081003</v>
      </c>
      <c r="B672" s="21" t="s">
        <v>1290</v>
      </c>
      <c r="C672" s="19">
        <v>0</v>
      </c>
    </row>
    <row r="673" spans="1:3" ht="16.899999999999999" customHeight="1">
      <c r="A673" s="21">
        <v>2081004</v>
      </c>
      <c r="B673" s="21" t="s">
        <v>1291</v>
      </c>
      <c r="C673" s="19">
        <v>20</v>
      </c>
    </row>
    <row r="674" spans="1:3" ht="16.899999999999999" customHeight="1">
      <c r="A674" s="21">
        <v>2081005</v>
      </c>
      <c r="B674" s="21" t="s">
        <v>1292</v>
      </c>
      <c r="C674" s="19">
        <v>0</v>
      </c>
    </row>
    <row r="675" spans="1:3" ht="16.899999999999999" customHeight="1">
      <c r="A675" s="21">
        <v>2081099</v>
      </c>
      <c r="B675" s="21" t="s">
        <v>1293</v>
      </c>
      <c r="C675" s="19">
        <v>0</v>
      </c>
    </row>
    <row r="676" spans="1:3" ht="16.899999999999999" customHeight="1">
      <c r="A676" s="21">
        <v>20811</v>
      </c>
      <c r="B676" s="27" t="s">
        <v>1294</v>
      </c>
      <c r="C676" s="25">
        <f>SUM(C677:C683)</f>
        <v>1214</v>
      </c>
    </row>
    <row r="677" spans="1:3" ht="16.899999999999999" customHeight="1">
      <c r="A677" s="21">
        <v>2081101</v>
      </c>
      <c r="B677" s="21" t="s">
        <v>805</v>
      </c>
      <c r="C677" s="19">
        <v>81</v>
      </c>
    </row>
    <row r="678" spans="1:3" ht="16.899999999999999" customHeight="1">
      <c r="A678" s="21">
        <v>2081102</v>
      </c>
      <c r="B678" s="21" t="s">
        <v>806</v>
      </c>
      <c r="C678" s="19">
        <v>0</v>
      </c>
    </row>
    <row r="679" spans="1:3" ht="16.899999999999999" customHeight="1">
      <c r="A679" s="21">
        <v>2081103</v>
      </c>
      <c r="B679" s="21" t="s">
        <v>807</v>
      </c>
      <c r="C679" s="19">
        <v>0</v>
      </c>
    </row>
    <row r="680" spans="1:3" ht="16.899999999999999" customHeight="1">
      <c r="A680" s="21">
        <v>2081104</v>
      </c>
      <c r="B680" s="21" t="s">
        <v>1295</v>
      </c>
      <c r="C680" s="19">
        <v>38</v>
      </c>
    </row>
    <row r="681" spans="1:3" ht="16.899999999999999" customHeight="1">
      <c r="A681" s="21">
        <v>2081105</v>
      </c>
      <c r="B681" s="21" t="s">
        <v>1296</v>
      </c>
      <c r="C681" s="19">
        <v>66</v>
      </c>
    </row>
    <row r="682" spans="1:3" ht="16.899999999999999" customHeight="1">
      <c r="A682" s="21">
        <v>2081106</v>
      </c>
      <c r="B682" s="21" t="s">
        <v>1297</v>
      </c>
      <c r="C682" s="19">
        <v>0</v>
      </c>
    </row>
    <row r="683" spans="1:3" ht="16.899999999999999" customHeight="1">
      <c r="A683" s="21">
        <v>2081199</v>
      </c>
      <c r="B683" s="21" t="s">
        <v>1298</v>
      </c>
      <c r="C683" s="19">
        <v>1029</v>
      </c>
    </row>
    <row r="684" spans="1:3" ht="16.899999999999999" customHeight="1">
      <c r="A684" s="21">
        <v>20815</v>
      </c>
      <c r="B684" s="27" t="s">
        <v>1299</v>
      </c>
      <c r="C684" s="25">
        <f>SUM(C685:C688)</f>
        <v>690</v>
      </c>
    </row>
    <row r="685" spans="1:3" ht="16.899999999999999" customHeight="1">
      <c r="A685" s="21">
        <v>2081501</v>
      </c>
      <c r="B685" s="21" t="s">
        <v>1300</v>
      </c>
      <c r="C685" s="19">
        <v>650</v>
      </c>
    </row>
    <row r="686" spans="1:3" ht="16.899999999999999" customHeight="1">
      <c r="A686" s="21">
        <v>2081502</v>
      </c>
      <c r="B686" s="21" t="s">
        <v>1301</v>
      </c>
      <c r="C686" s="19">
        <v>0</v>
      </c>
    </row>
    <row r="687" spans="1:3" ht="16.899999999999999" customHeight="1">
      <c r="A687" s="21">
        <v>2081503</v>
      </c>
      <c r="B687" s="21" t="s">
        <v>1302</v>
      </c>
      <c r="C687" s="19">
        <v>40</v>
      </c>
    </row>
    <row r="688" spans="1:3" ht="16.899999999999999" customHeight="1">
      <c r="A688" s="21">
        <v>2081599</v>
      </c>
      <c r="B688" s="21" t="s">
        <v>1303</v>
      </c>
      <c r="C688" s="19">
        <v>0</v>
      </c>
    </row>
    <row r="689" spans="1:3" ht="16.899999999999999" customHeight="1">
      <c r="A689" s="21">
        <v>20816</v>
      </c>
      <c r="B689" s="27" t="s">
        <v>1304</v>
      </c>
      <c r="C689" s="25">
        <f>SUM(C690:C693)</f>
        <v>59</v>
      </c>
    </row>
    <row r="690" spans="1:3" ht="16.899999999999999" customHeight="1">
      <c r="A690" s="21">
        <v>2081601</v>
      </c>
      <c r="B690" s="21" t="s">
        <v>805</v>
      </c>
      <c r="C690" s="19">
        <v>49</v>
      </c>
    </row>
    <row r="691" spans="1:3" ht="16.899999999999999" customHeight="1">
      <c r="A691" s="21">
        <v>2081602</v>
      </c>
      <c r="B691" s="21" t="s">
        <v>806</v>
      </c>
      <c r="C691" s="19">
        <v>10</v>
      </c>
    </row>
    <row r="692" spans="1:3" ht="16.899999999999999" customHeight="1">
      <c r="A692" s="21">
        <v>2081603</v>
      </c>
      <c r="B692" s="21" t="s">
        <v>807</v>
      </c>
      <c r="C692" s="19">
        <v>0</v>
      </c>
    </row>
    <row r="693" spans="1:3" ht="16.899999999999999" customHeight="1">
      <c r="A693" s="21">
        <v>2081699</v>
      </c>
      <c r="B693" s="21" t="s">
        <v>1305</v>
      </c>
      <c r="C693" s="19">
        <v>0</v>
      </c>
    </row>
    <row r="694" spans="1:3" ht="16.899999999999999" customHeight="1">
      <c r="A694" s="21">
        <v>20819</v>
      </c>
      <c r="B694" s="27" t="s">
        <v>1306</v>
      </c>
      <c r="C694" s="25">
        <f>SUM(C695:C696)</f>
        <v>10490</v>
      </c>
    </row>
    <row r="695" spans="1:3" ht="16.899999999999999" customHeight="1">
      <c r="A695" s="21">
        <v>2081901</v>
      </c>
      <c r="B695" s="21" t="s">
        <v>1307</v>
      </c>
      <c r="C695" s="19">
        <v>1232</v>
      </c>
    </row>
    <row r="696" spans="1:3" ht="16.899999999999999" customHeight="1">
      <c r="A696" s="21">
        <v>2081902</v>
      </c>
      <c r="B696" s="21" t="s">
        <v>1308</v>
      </c>
      <c r="C696" s="19">
        <v>9258</v>
      </c>
    </row>
    <row r="697" spans="1:3" ht="16.899999999999999" customHeight="1">
      <c r="A697" s="21">
        <v>20820</v>
      </c>
      <c r="B697" s="27" t="s">
        <v>1309</v>
      </c>
      <c r="C697" s="25">
        <f>SUM(C698:C699)</f>
        <v>340</v>
      </c>
    </row>
    <row r="698" spans="1:3" ht="16.899999999999999" customHeight="1">
      <c r="A698" s="21">
        <v>2082001</v>
      </c>
      <c r="B698" s="21" t="s">
        <v>1310</v>
      </c>
      <c r="C698" s="19">
        <v>236</v>
      </c>
    </row>
    <row r="699" spans="1:3" ht="16.899999999999999" customHeight="1">
      <c r="A699" s="21">
        <v>2082002</v>
      </c>
      <c r="B699" s="21" t="s">
        <v>1311</v>
      </c>
      <c r="C699" s="19">
        <v>104</v>
      </c>
    </row>
    <row r="700" spans="1:3" ht="16.899999999999999" customHeight="1">
      <c r="A700" s="21">
        <v>20821</v>
      </c>
      <c r="B700" s="27" t="s">
        <v>1312</v>
      </c>
      <c r="C700" s="25">
        <f>SUM(C701:C702)</f>
        <v>1643</v>
      </c>
    </row>
    <row r="701" spans="1:3" ht="16.899999999999999" customHeight="1">
      <c r="A701" s="21">
        <v>2082101</v>
      </c>
      <c r="B701" s="21" t="s">
        <v>1313</v>
      </c>
      <c r="C701" s="19">
        <v>0</v>
      </c>
    </row>
    <row r="702" spans="1:3" ht="16.899999999999999" customHeight="1">
      <c r="A702" s="21">
        <v>2082102</v>
      </c>
      <c r="B702" s="21" t="s">
        <v>1314</v>
      </c>
      <c r="C702" s="19">
        <v>1643</v>
      </c>
    </row>
    <row r="703" spans="1:3" ht="16.899999999999999" customHeight="1">
      <c r="A703" s="21">
        <v>20824</v>
      </c>
      <c r="B703" s="30" t="s">
        <v>1315</v>
      </c>
      <c r="C703" s="25">
        <f>SUM(C704:C705)</f>
        <v>0</v>
      </c>
    </row>
    <row r="704" spans="1:3" ht="16.899999999999999" customHeight="1">
      <c r="A704" s="21">
        <v>2082401</v>
      </c>
      <c r="B704" s="31" t="s">
        <v>1316</v>
      </c>
      <c r="C704" s="19">
        <v>0</v>
      </c>
    </row>
    <row r="705" spans="1:3" ht="16.899999999999999" customHeight="1">
      <c r="A705" s="21">
        <v>2082402</v>
      </c>
      <c r="B705" s="31" t="s">
        <v>1317</v>
      </c>
      <c r="C705" s="19">
        <v>0</v>
      </c>
    </row>
    <row r="706" spans="1:3" ht="16.899999999999999" customHeight="1">
      <c r="A706" s="21">
        <v>20825</v>
      </c>
      <c r="B706" s="30" t="s">
        <v>1318</v>
      </c>
      <c r="C706" s="25">
        <f>SUM(C707:C708)</f>
        <v>50</v>
      </c>
    </row>
    <row r="707" spans="1:3" ht="16.899999999999999" customHeight="1">
      <c r="A707" s="21">
        <v>2082501</v>
      </c>
      <c r="B707" s="31" t="s">
        <v>1319</v>
      </c>
      <c r="C707" s="19">
        <v>0</v>
      </c>
    </row>
    <row r="708" spans="1:3" ht="16.899999999999999" customHeight="1">
      <c r="A708" s="21">
        <v>2082502</v>
      </c>
      <c r="B708" s="31" t="s">
        <v>1320</v>
      </c>
      <c r="C708" s="19">
        <v>50</v>
      </c>
    </row>
    <row r="709" spans="1:3" ht="16.899999999999999" customHeight="1">
      <c r="A709" s="21">
        <v>20899</v>
      </c>
      <c r="B709" s="27" t="s">
        <v>1321</v>
      </c>
      <c r="C709" s="25">
        <f>C710</f>
        <v>689</v>
      </c>
    </row>
    <row r="710" spans="1:3" ht="16.899999999999999" customHeight="1">
      <c r="A710" s="21">
        <v>2089901</v>
      </c>
      <c r="B710" s="21" t="s">
        <v>1322</v>
      </c>
      <c r="C710" s="19">
        <v>689</v>
      </c>
    </row>
    <row r="711" spans="1:3" ht="16.899999999999999" customHeight="1">
      <c r="A711" s="21">
        <v>210</v>
      </c>
      <c r="B711" s="27" t="s">
        <v>1323</v>
      </c>
      <c r="C711" s="25">
        <f>SUM(C712,C717,C730,C734,C746,C756,C759,C763,C773)</f>
        <v>52517</v>
      </c>
    </row>
    <row r="712" spans="1:3" ht="16.899999999999999" customHeight="1">
      <c r="A712" s="21">
        <v>21001</v>
      </c>
      <c r="B712" s="27" t="s">
        <v>1324</v>
      </c>
      <c r="C712" s="25">
        <f>SUM(C713:C716)</f>
        <v>2830</v>
      </c>
    </row>
    <row r="713" spans="1:3" ht="16.899999999999999" customHeight="1">
      <c r="A713" s="21">
        <v>2100101</v>
      </c>
      <c r="B713" s="21" t="s">
        <v>805</v>
      </c>
      <c r="C713" s="19">
        <v>2461</v>
      </c>
    </row>
    <row r="714" spans="1:3" ht="16.899999999999999" customHeight="1">
      <c r="A714" s="21">
        <v>2100102</v>
      </c>
      <c r="B714" s="21" t="s">
        <v>806</v>
      </c>
      <c r="C714" s="19">
        <v>0</v>
      </c>
    </row>
    <row r="715" spans="1:3" ht="16.899999999999999" customHeight="1">
      <c r="A715" s="21">
        <v>2100103</v>
      </c>
      <c r="B715" s="21" t="s">
        <v>807</v>
      </c>
      <c r="C715" s="19">
        <v>0</v>
      </c>
    </row>
    <row r="716" spans="1:3" ht="16.899999999999999" customHeight="1">
      <c r="A716" s="21">
        <v>2100199</v>
      </c>
      <c r="B716" s="21" t="s">
        <v>1325</v>
      </c>
      <c r="C716" s="19">
        <v>369</v>
      </c>
    </row>
    <row r="717" spans="1:3" ht="16.899999999999999" customHeight="1">
      <c r="A717" s="21">
        <v>21002</v>
      </c>
      <c r="B717" s="27" t="s">
        <v>1326</v>
      </c>
      <c r="C717" s="25">
        <f>SUM(C718:C729)</f>
        <v>1054</v>
      </c>
    </row>
    <row r="718" spans="1:3" ht="16.899999999999999" customHeight="1">
      <c r="A718" s="21">
        <v>2100201</v>
      </c>
      <c r="B718" s="21" t="s">
        <v>1327</v>
      </c>
      <c r="C718" s="19">
        <v>595</v>
      </c>
    </row>
    <row r="719" spans="1:3" ht="16.899999999999999" customHeight="1">
      <c r="A719" s="21">
        <v>2100202</v>
      </c>
      <c r="B719" s="21" t="s">
        <v>1328</v>
      </c>
      <c r="C719" s="19">
        <v>0</v>
      </c>
    </row>
    <row r="720" spans="1:3" ht="16.899999999999999" customHeight="1">
      <c r="A720" s="21">
        <v>2100203</v>
      </c>
      <c r="B720" s="21" t="s">
        <v>1329</v>
      </c>
      <c r="C720" s="19">
        <v>0</v>
      </c>
    </row>
    <row r="721" spans="1:3" ht="16.899999999999999" customHeight="1">
      <c r="A721" s="21">
        <v>2100204</v>
      </c>
      <c r="B721" s="21" t="s">
        <v>1330</v>
      </c>
      <c r="C721" s="19">
        <v>0</v>
      </c>
    </row>
    <row r="722" spans="1:3" ht="16.899999999999999" customHeight="1">
      <c r="A722" s="21">
        <v>2100205</v>
      </c>
      <c r="B722" s="21" t="s">
        <v>1331</v>
      </c>
      <c r="C722" s="19">
        <v>0</v>
      </c>
    </row>
    <row r="723" spans="1:3" ht="16.899999999999999" customHeight="1">
      <c r="A723" s="21">
        <v>2100206</v>
      </c>
      <c r="B723" s="21" t="s">
        <v>1332</v>
      </c>
      <c r="C723" s="19">
        <v>0</v>
      </c>
    </row>
    <row r="724" spans="1:3" ht="16.899999999999999" customHeight="1">
      <c r="A724" s="21">
        <v>2100207</v>
      </c>
      <c r="B724" s="21" t="s">
        <v>1333</v>
      </c>
      <c r="C724" s="19">
        <v>0</v>
      </c>
    </row>
    <row r="725" spans="1:3" ht="16.899999999999999" customHeight="1">
      <c r="A725" s="21">
        <v>2100208</v>
      </c>
      <c r="B725" s="21" t="s">
        <v>1334</v>
      </c>
      <c r="C725" s="19">
        <v>0</v>
      </c>
    </row>
    <row r="726" spans="1:3" ht="16.899999999999999" customHeight="1">
      <c r="A726" s="21">
        <v>2100209</v>
      </c>
      <c r="B726" s="21" t="s">
        <v>1335</v>
      </c>
      <c r="C726" s="19">
        <v>0</v>
      </c>
    </row>
    <row r="727" spans="1:3" ht="16.899999999999999" customHeight="1">
      <c r="A727" s="21">
        <v>2100210</v>
      </c>
      <c r="B727" s="21" t="s">
        <v>1336</v>
      </c>
      <c r="C727" s="19">
        <v>0</v>
      </c>
    </row>
    <row r="728" spans="1:3" ht="16.899999999999999" customHeight="1">
      <c r="A728" s="21">
        <v>2100211</v>
      </c>
      <c r="B728" s="21" t="s">
        <v>1337</v>
      </c>
      <c r="C728" s="19">
        <v>0</v>
      </c>
    </row>
    <row r="729" spans="1:3" ht="16.899999999999999" customHeight="1">
      <c r="A729" s="21">
        <v>2100299</v>
      </c>
      <c r="B729" s="21" t="s">
        <v>1338</v>
      </c>
      <c r="C729" s="19">
        <v>459</v>
      </c>
    </row>
    <row r="730" spans="1:3" ht="16.899999999999999" customHeight="1">
      <c r="A730" s="21">
        <v>21003</v>
      </c>
      <c r="B730" s="27" t="s">
        <v>1339</v>
      </c>
      <c r="C730" s="25">
        <f>SUM(C731:C733)</f>
        <v>2495</v>
      </c>
    </row>
    <row r="731" spans="1:3" ht="16.899999999999999" customHeight="1">
      <c r="A731" s="21">
        <v>2100301</v>
      </c>
      <c r="B731" s="21" t="s">
        <v>1340</v>
      </c>
      <c r="C731" s="19">
        <v>0</v>
      </c>
    </row>
    <row r="732" spans="1:3" ht="16.899999999999999" customHeight="1">
      <c r="A732" s="21">
        <v>2100302</v>
      </c>
      <c r="B732" s="21" t="s">
        <v>1341</v>
      </c>
      <c r="C732" s="19">
        <v>484</v>
      </c>
    </row>
    <row r="733" spans="1:3" ht="16.899999999999999" customHeight="1">
      <c r="A733" s="21">
        <v>2100399</v>
      </c>
      <c r="B733" s="21" t="s">
        <v>1342</v>
      </c>
      <c r="C733" s="19">
        <v>2011</v>
      </c>
    </row>
    <row r="734" spans="1:3" ht="16.899999999999999" customHeight="1">
      <c r="A734" s="21">
        <v>21004</v>
      </c>
      <c r="B734" s="27" t="s">
        <v>1343</v>
      </c>
      <c r="C734" s="25">
        <f>SUM(C735:C745)</f>
        <v>5186</v>
      </c>
    </row>
    <row r="735" spans="1:3" ht="16.899999999999999" customHeight="1">
      <c r="A735" s="21">
        <v>2100401</v>
      </c>
      <c r="B735" s="21" t="s">
        <v>1344</v>
      </c>
      <c r="C735" s="19">
        <v>440</v>
      </c>
    </row>
    <row r="736" spans="1:3" ht="16.899999999999999" customHeight="1">
      <c r="A736" s="21">
        <v>2100402</v>
      </c>
      <c r="B736" s="21" t="s">
        <v>1345</v>
      </c>
      <c r="C736" s="19">
        <v>72</v>
      </c>
    </row>
    <row r="737" spans="1:3" ht="16.899999999999999" customHeight="1">
      <c r="A737" s="21">
        <v>2100403</v>
      </c>
      <c r="B737" s="21" t="s">
        <v>1346</v>
      </c>
      <c r="C737" s="19">
        <v>411</v>
      </c>
    </row>
    <row r="738" spans="1:3" ht="16.899999999999999" customHeight="1">
      <c r="A738" s="21">
        <v>2100404</v>
      </c>
      <c r="B738" s="21" t="s">
        <v>1347</v>
      </c>
      <c r="C738" s="19">
        <v>0</v>
      </c>
    </row>
    <row r="739" spans="1:3" ht="16.899999999999999" customHeight="1">
      <c r="A739" s="21">
        <v>2100405</v>
      </c>
      <c r="B739" s="21" t="s">
        <v>1348</v>
      </c>
      <c r="C739" s="19">
        <v>0</v>
      </c>
    </row>
    <row r="740" spans="1:3" ht="16.899999999999999" customHeight="1">
      <c r="A740" s="21">
        <v>2100406</v>
      </c>
      <c r="B740" s="21" t="s">
        <v>1349</v>
      </c>
      <c r="C740" s="19">
        <v>6</v>
      </c>
    </row>
    <row r="741" spans="1:3" ht="16.899999999999999" customHeight="1">
      <c r="A741" s="21">
        <v>2100407</v>
      </c>
      <c r="B741" s="21" t="s">
        <v>1350</v>
      </c>
      <c r="C741" s="19">
        <v>0</v>
      </c>
    </row>
    <row r="742" spans="1:3" ht="16.899999999999999" customHeight="1">
      <c r="A742" s="21">
        <v>2100408</v>
      </c>
      <c r="B742" s="21" t="s">
        <v>1351</v>
      </c>
      <c r="C742" s="19">
        <v>3562</v>
      </c>
    </row>
    <row r="743" spans="1:3" ht="16.899999999999999" customHeight="1">
      <c r="A743" s="21">
        <v>2100409</v>
      </c>
      <c r="B743" s="21" t="s">
        <v>1352</v>
      </c>
      <c r="C743" s="19">
        <v>695</v>
      </c>
    </row>
    <row r="744" spans="1:3" ht="16.899999999999999" customHeight="1">
      <c r="A744" s="21">
        <v>2100410</v>
      </c>
      <c r="B744" s="21" t="s">
        <v>1353</v>
      </c>
      <c r="C744" s="19">
        <v>0</v>
      </c>
    </row>
    <row r="745" spans="1:3" ht="16.899999999999999" customHeight="1">
      <c r="A745" s="21">
        <v>2100499</v>
      </c>
      <c r="B745" s="21" t="s">
        <v>1354</v>
      </c>
      <c r="C745" s="19">
        <v>0</v>
      </c>
    </row>
    <row r="746" spans="1:3" ht="16.899999999999999" customHeight="1">
      <c r="A746" s="21">
        <v>21005</v>
      </c>
      <c r="B746" s="27" t="s">
        <v>1355</v>
      </c>
      <c r="C746" s="25">
        <f>SUM(C747:C755)</f>
        <v>38111</v>
      </c>
    </row>
    <row r="747" spans="1:3" ht="16.899999999999999" customHeight="1">
      <c r="A747" s="21">
        <v>2100501</v>
      </c>
      <c r="B747" s="21" t="s">
        <v>1356</v>
      </c>
      <c r="C747" s="19">
        <v>1782</v>
      </c>
    </row>
    <row r="748" spans="1:3" ht="16.899999999999999" customHeight="1">
      <c r="A748" s="21">
        <v>2100502</v>
      </c>
      <c r="B748" s="21" t="s">
        <v>1357</v>
      </c>
      <c r="C748" s="19">
        <v>2563</v>
      </c>
    </row>
    <row r="749" spans="1:3" ht="16.899999999999999" customHeight="1">
      <c r="A749" s="21">
        <v>2100503</v>
      </c>
      <c r="B749" s="21" t="s">
        <v>1358</v>
      </c>
      <c r="C749" s="19">
        <v>0</v>
      </c>
    </row>
    <row r="750" spans="1:3" ht="16.899999999999999" customHeight="1">
      <c r="A750" s="21">
        <v>2100504</v>
      </c>
      <c r="B750" s="21" t="s">
        <v>1359</v>
      </c>
      <c r="C750" s="19">
        <v>641</v>
      </c>
    </row>
    <row r="751" spans="1:3" ht="16.899999999999999" customHeight="1">
      <c r="A751" s="21">
        <v>2100506</v>
      </c>
      <c r="B751" s="21" t="s">
        <v>1360</v>
      </c>
      <c r="C751" s="19">
        <v>30433</v>
      </c>
    </row>
    <row r="752" spans="1:3" ht="16.899999999999999" customHeight="1">
      <c r="A752" s="21">
        <v>2100508</v>
      </c>
      <c r="B752" s="21" t="s">
        <v>1361</v>
      </c>
      <c r="C752" s="19">
        <v>1292</v>
      </c>
    </row>
    <row r="753" spans="1:3" ht="16.899999999999999" customHeight="1">
      <c r="A753" s="21">
        <v>2100509</v>
      </c>
      <c r="B753" s="21" t="s">
        <v>1362</v>
      </c>
      <c r="C753" s="19">
        <v>1220</v>
      </c>
    </row>
    <row r="754" spans="1:3" ht="16.899999999999999" customHeight="1">
      <c r="A754" s="21">
        <v>2100510</v>
      </c>
      <c r="B754" s="21" t="s">
        <v>1363</v>
      </c>
      <c r="C754" s="19">
        <v>31</v>
      </c>
    </row>
    <row r="755" spans="1:3" ht="16.899999999999999" customHeight="1">
      <c r="A755" s="21">
        <v>2100599</v>
      </c>
      <c r="B755" s="21" t="s">
        <v>1364</v>
      </c>
      <c r="C755" s="19">
        <v>149</v>
      </c>
    </row>
    <row r="756" spans="1:3" ht="16.899999999999999" customHeight="1">
      <c r="A756" s="21">
        <v>21006</v>
      </c>
      <c r="B756" s="27" t="s">
        <v>1365</v>
      </c>
      <c r="C756" s="25">
        <f>SUM(C757:C758)</f>
        <v>20</v>
      </c>
    </row>
    <row r="757" spans="1:3" ht="16.899999999999999" customHeight="1">
      <c r="A757" s="21">
        <v>2100601</v>
      </c>
      <c r="B757" s="21" t="s">
        <v>1366</v>
      </c>
      <c r="C757" s="19">
        <v>20</v>
      </c>
    </row>
    <row r="758" spans="1:3" ht="16.899999999999999" customHeight="1">
      <c r="A758" s="21">
        <v>2100699</v>
      </c>
      <c r="B758" s="21" t="s">
        <v>1367</v>
      </c>
      <c r="C758" s="19">
        <v>0</v>
      </c>
    </row>
    <row r="759" spans="1:3" ht="16.899999999999999" customHeight="1">
      <c r="A759" s="21">
        <v>21007</v>
      </c>
      <c r="B759" s="27" t="s">
        <v>1368</v>
      </c>
      <c r="C759" s="25">
        <f>SUM(C760:C762)</f>
        <v>1984</v>
      </c>
    </row>
    <row r="760" spans="1:3" ht="16.899999999999999" customHeight="1">
      <c r="A760" s="21">
        <v>2100716</v>
      </c>
      <c r="B760" s="21" t="s">
        <v>1369</v>
      </c>
      <c r="C760" s="19">
        <v>159</v>
      </c>
    </row>
    <row r="761" spans="1:3" ht="16.899999999999999" customHeight="1">
      <c r="A761" s="21">
        <v>2100717</v>
      </c>
      <c r="B761" s="21" t="s">
        <v>1370</v>
      </c>
      <c r="C761" s="19">
        <v>604</v>
      </c>
    </row>
    <row r="762" spans="1:3" ht="16.899999999999999" customHeight="1">
      <c r="A762" s="21">
        <v>2100799</v>
      </c>
      <c r="B762" s="21" t="s">
        <v>1371</v>
      </c>
      <c r="C762" s="19">
        <v>1221</v>
      </c>
    </row>
    <row r="763" spans="1:3" ht="16.899999999999999" customHeight="1">
      <c r="A763" s="21">
        <v>21010</v>
      </c>
      <c r="B763" s="27" t="s">
        <v>1372</v>
      </c>
      <c r="C763" s="25">
        <f>SUM(C764:C772)</f>
        <v>226</v>
      </c>
    </row>
    <row r="764" spans="1:3" ht="16.899999999999999" customHeight="1">
      <c r="A764" s="21">
        <v>2101001</v>
      </c>
      <c r="B764" s="21" t="s">
        <v>805</v>
      </c>
      <c r="C764" s="19">
        <v>213</v>
      </c>
    </row>
    <row r="765" spans="1:3" ht="16.899999999999999" customHeight="1">
      <c r="A765" s="21">
        <v>2101002</v>
      </c>
      <c r="B765" s="21" t="s">
        <v>806</v>
      </c>
      <c r="C765" s="19">
        <v>0</v>
      </c>
    </row>
    <row r="766" spans="1:3" ht="16.899999999999999" customHeight="1">
      <c r="A766" s="21">
        <v>2101003</v>
      </c>
      <c r="B766" s="21" t="s">
        <v>807</v>
      </c>
      <c r="C766" s="19">
        <v>0</v>
      </c>
    </row>
    <row r="767" spans="1:3" ht="16.899999999999999" customHeight="1">
      <c r="A767" s="21">
        <v>2101012</v>
      </c>
      <c r="B767" s="21" t="s">
        <v>1373</v>
      </c>
      <c r="C767" s="19">
        <v>5</v>
      </c>
    </row>
    <row r="768" spans="1:3" ht="16.899999999999999" customHeight="1">
      <c r="A768" s="21">
        <v>2101014</v>
      </c>
      <c r="B768" s="21" t="s">
        <v>1374</v>
      </c>
      <c r="C768" s="19">
        <v>0</v>
      </c>
    </row>
    <row r="769" spans="1:3" ht="16.899999999999999" customHeight="1">
      <c r="A769" s="21">
        <v>2101015</v>
      </c>
      <c r="B769" s="21" t="s">
        <v>1375</v>
      </c>
      <c r="C769" s="19">
        <v>0</v>
      </c>
    </row>
    <row r="770" spans="1:3" ht="16.899999999999999" customHeight="1">
      <c r="A770" s="21">
        <v>2101016</v>
      </c>
      <c r="B770" s="21" t="s">
        <v>1376</v>
      </c>
      <c r="C770" s="19">
        <v>0</v>
      </c>
    </row>
    <row r="771" spans="1:3" ht="16.899999999999999" customHeight="1">
      <c r="A771" s="21">
        <v>2101050</v>
      </c>
      <c r="B771" s="21" t="s">
        <v>814</v>
      </c>
      <c r="C771" s="19">
        <v>0</v>
      </c>
    </row>
    <row r="772" spans="1:3" ht="16.899999999999999" customHeight="1">
      <c r="A772" s="21">
        <v>2101099</v>
      </c>
      <c r="B772" s="21" t="s">
        <v>1377</v>
      </c>
      <c r="C772" s="19">
        <v>8</v>
      </c>
    </row>
    <row r="773" spans="1:3" ht="16.899999999999999" customHeight="1">
      <c r="A773" s="21">
        <v>21099</v>
      </c>
      <c r="B773" s="27" t="s">
        <v>1378</v>
      </c>
      <c r="C773" s="25">
        <f>C774</f>
        <v>611</v>
      </c>
    </row>
    <row r="774" spans="1:3" ht="16.899999999999999" customHeight="1">
      <c r="A774" s="21">
        <v>2109901</v>
      </c>
      <c r="B774" s="21" t="s">
        <v>1379</v>
      </c>
      <c r="C774" s="19">
        <v>611</v>
      </c>
    </row>
    <row r="775" spans="1:3" ht="16.899999999999999" customHeight="1">
      <c r="A775" s="21">
        <v>211</v>
      </c>
      <c r="B775" s="27" t="s">
        <v>1380</v>
      </c>
      <c r="C775" s="25">
        <f>SUM(C776,C785,C789,C798,C804,C810,C816,C819,C822,C824,C826,C832,C834,C836,C851)</f>
        <v>6665</v>
      </c>
    </row>
    <row r="776" spans="1:3" ht="16.899999999999999" customHeight="1">
      <c r="A776" s="21">
        <v>21101</v>
      </c>
      <c r="B776" s="27" t="s">
        <v>1381</v>
      </c>
      <c r="C776" s="25">
        <f>SUM(C777:C784)</f>
        <v>532</v>
      </c>
    </row>
    <row r="777" spans="1:3" ht="16.899999999999999" customHeight="1">
      <c r="A777" s="21">
        <v>2110101</v>
      </c>
      <c r="B777" s="21" t="s">
        <v>805</v>
      </c>
      <c r="C777" s="19">
        <v>487</v>
      </c>
    </row>
    <row r="778" spans="1:3" ht="16.899999999999999" customHeight="1">
      <c r="A778" s="21">
        <v>2110102</v>
      </c>
      <c r="B778" s="21" t="s">
        <v>806</v>
      </c>
      <c r="C778" s="19">
        <v>0</v>
      </c>
    </row>
    <row r="779" spans="1:3" ht="16.899999999999999" customHeight="1">
      <c r="A779" s="21">
        <v>2110103</v>
      </c>
      <c r="B779" s="21" t="s">
        <v>807</v>
      </c>
      <c r="C779" s="19">
        <v>0</v>
      </c>
    </row>
    <row r="780" spans="1:3" ht="16.899999999999999" customHeight="1">
      <c r="A780" s="21">
        <v>2110104</v>
      </c>
      <c r="B780" s="21" t="s">
        <v>1382</v>
      </c>
      <c r="C780" s="19">
        <v>0</v>
      </c>
    </row>
    <row r="781" spans="1:3" ht="16.899999999999999" customHeight="1">
      <c r="A781" s="21">
        <v>2110105</v>
      </c>
      <c r="B781" s="21" t="s">
        <v>1383</v>
      </c>
      <c r="C781" s="19">
        <v>0</v>
      </c>
    </row>
    <row r="782" spans="1:3" ht="16.899999999999999" customHeight="1">
      <c r="A782" s="21">
        <v>2110106</v>
      </c>
      <c r="B782" s="21" t="s">
        <v>1384</v>
      </c>
      <c r="C782" s="19">
        <v>0</v>
      </c>
    </row>
    <row r="783" spans="1:3" ht="16.899999999999999" customHeight="1">
      <c r="A783" s="21">
        <v>2110107</v>
      </c>
      <c r="B783" s="21" t="s">
        <v>1385</v>
      </c>
      <c r="C783" s="19">
        <v>0</v>
      </c>
    </row>
    <row r="784" spans="1:3" ht="16.899999999999999" customHeight="1">
      <c r="A784" s="21">
        <v>2110199</v>
      </c>
      <c r="B784" s="21" t="s">
        <v>1386</v>
      </c>
      <c r="C784" s="19">
        <v>45</v>
      </c>
    </row>
    <row r="785" spans="1:3" ht="16.899999999999999" customHeight="1">
      <c r="A785" s="21">
        <v>21102</v>
      </c>
      <c r="B785" s="27" t="s">
        <v>1387</v>
      </c>
      <c r="C785" s="25">
        <f>SUM(C786:C788)</f>
        <v>0</v>
      </c>
    </row>
    <row r="786" spans="1:3" ht="16.899999999999999" customHeight="1">
      <c r="A786" s="21">
        <v>2110203</v>
      </c>
      <c r="B786" s="21" t="s">
        <v>1388</v>
      </c>
      <c r="C786" s="19">
        <v>0</v>
      </c>
    </row>
    <row r="787" spans="1:3" ht="16.899999999999999" customHeight="1">
      <c r="A787" s="21">
        <v>2110204</v>
      </c>
      <c r="B787" s="21" t="s">
        <v>1389</v>
      </c>
      <c r="C787" s="19">
        <v>0</v>
      </c>
    </row>
    <row r="788" spans="1:3" ht="16.899999999999999" customHeight="1">
      <c r="A788" s="21">
        <v>2110299</v>
      </c>
      <c r="B788" s="21" t="s">
        <v>1390</v>
      </c>
      <c r="C788" s="19">
        <v>0</v>
      </c>
    </row>
    <row r="789" spans="1:3" ht="16.899999999999999" customHeight="1">
      <c r="A789" s="21">
        <v>21103</v>
      </c>
      <c r="B789" s="27" t="s">
        <v>1391</v>
      </c>
      <c r="C789" s="25">
        <f>SUM(C790:C797)</f>
        <v>0</v>
      </c>
    </row>
    <row r="790" spans="1:3" ht="16.899999999999999" customHeight="1">
      <c r="A790" s="21">
        <v>2110301</v>
      </c>
      <c r="B790" s="21" t="s">
        <v>1392</v>
      </c>
      <c r="C790" s="19">
        <v>0</v>
      </c>
    </row>
    <row r="791" spans="1:3" ht="16.899999999999999" customHeight="1">
      <c r="A791" s="21">
        <v>2110302</v>
      </c>
      <c r="B791" s="21" t="s">
        <v>1393</v>
      </c>
      <c r="C791" s="19">
        <v>0</v>
      </c>
    </row>
    <row r="792" spans="1:3" ht="16.899999999999999" customHeight="1">
      <c r="A792" s="21">
        <v>2110303</v>
      </c>
      <c r="B792" s="21" t="s">
        <v>1394</v>
      </c>
      <c r="C792" s="19">
        <v>0</v>
      </c>
    </row>
    <row r="793" spans="1:3" ht="16.899999999999999" customHeight="1">
      <c r="A793" s="21">
        <v>2110304</v>
      </c>
      <c r="B793" s="21" t="s">
        <v>1395</v>
      </c>
      <c r="C793" s="19">
        <v>0</v>
      </c>
    </row>
    <row r="794" spans="1:3" ht="16.899999999999999" customHeight="1">
      <c r="A794" s="21">
        <v>2110305</v>
      </c>
      <c r="B794" s="21" t="s">
        <v>1396</v>
      </c>
      <c r="C794" s="19">
        <v>0</v>
      </c>
    </row>
    <row r="795" spans="1:3" ht="16.899999999999999" customHeight="1">
      <c r="A795" s="21">
        <v>2110306</v>
      </c>
      <c r="B795" s="21" t="s">
        <v>1397</v>
      </c>
      <c r="C795" s="19">
        <v>0</v>
      </c>
    </row>
    <row r="796" spans="1:3" ht="16.899999999999999" customHeight="1">
      <c r="A796" s="21">
        <v>2110307</v>
      </c>
      <c r="B796" s="21" t="s">
        <v>1398</v>
      </c>
      <c r="C796" s="19">
        <v>0</v>
      </c>
    </row>
    <row r="797" spans="1:3" ht="16.899999999999999" customHeight="1">
      <c r="A797" s="21">
        <v>2110399</v>
      </c>
      <c r="B797" s="21" t="s">
        <v>1399</v>
      </c>
      <c r="C797" s="19">
        <v>0</v>
      </c>
    </row>
    <row r="798" spans="1:3" ht="16.899999999999999" customHeight="1">
      <c r="A798" s="21">
        <v>21104</v>
      </c>
      <c r="B798" s="27" t="s">
        <v>1400</v>
      </c>
      <c r="C798" s="25">
        <f>SUM(C799:C803)</f>
        <v>2460</v>
      </c>
    </row>
    <row r="799" spans="1:3" ht="16.899999999999999" customHeight="1">
      <c r="A799" s="21">
        <v>2110401</v>
      </c>
      <c r="B799" s="21" t="s">
        <v>1401</v>
      </c>
      <c r="C799" s="19">
        <v>0</v>
      </c>
    </row>
    <row r="800" spans="1:3" ht="16.899999999999999" customHeight="1">
      <c r="A800" s="21">
        <v>2110402</v>
      </c>
      <c r="B800" s="21" t="s">
        <v>1402</v>
      </c>
      <c r="C800" s="19">
        <v>2460</v>
      </c>
    </row>
    <row r="801" spans="1:3" ht="16.899999999999999" customHeight="1">
      <c r="A801" s="21">
        <v>2110403</v>
      </c>
      <c r="B801" s="21" t="s">
        <v>1403</v>
      </c>
      <c r="C801" s="19">
        <v>0</v>
      </c>
    </row>
    <row r="802" spans="1:3" ht="16.899999999999999" customHeight="1">
      <c r="A802" s="21">
        <v>2110404</v>
      </c>
      <c r="B802" s="21" t="s">
        <v>1404</v>
      </c>
      <c r="C802" s="19">
        <v>0</v>
      </c>
    </row>
    <row r="803" spans="1:3" ht="16.899999999999999" customHeight="1">
      <c r="A803" s="21">
        <v>2110499</v>
      </c>
      <c r="B803" s="21" t="s">
        <v>1405</v>
      </c>
      <c r="C803" s="19">
        <v>0</v>
      </c>
    </row>
    <row r="804" spans="1:3" ht="16.899999999999999" customHeight="1">
      <c r="A804" s="21">
        <v>21105</v>
      </c>
      <c r="B804" s="27" t="s">
        <v>1406</v>
      </c>
      <c r="C804" s="25">
        <f>SUM(C805:C809)</f>
        <v>66</v>
      </c>
    </row>
    <row r="805" spans="1:3" ht="16.899999999999999" customHeight="1">
      <c r="A805" s="21">
        <v>2110501</v>
      </c>
      <c r="B805" s="21" t="s">
        <v>1407</v>
      </c>
      <c r="C805" s="19">
        <v>66</v>
      </c>
    </row>
    <row r="806" spans="1:3" ht="16.899999999999999" customHeight="1">
      <c r="A806" s="21">
        <v>2110502</v>
      </c>
      <c r="B806" s="21" t="s">
        <v>1408</v>
      </c>
      <c r="C806" s="19">
        <v>0</v>
      </c>
    </row>
    <row r="807" spans="1:3" ht="16.899999999999999" customHeight="1">
      <c r="A807" s="21">
        <v>2110503</v>
      </c>
      <c r="B807" s="21" t="s">
        <v>1409</v>
      </c>
      <c r="C807" s="19">
        <v>0</v>
      </c>
    </row>
    <row r="808" spans="1:3" ht="16.899999999999999" customHeight="1">
      <c r="A808" s="21">
        <v>2110506</v>
      </c>
      <c r="B808" s="21" t="s">
        <v>1410</v>
      </c>
      <c r="C808" s="19">
        <v>0</v>
      </c>
    </row>
    <row r="809" spans="1:3" ht="16.899999999999999" customHeight="1">
      <c r="A809" s="21">
        <v>2110599</v>
      </c>
      <c r="B809" s="21" t="s">
        <v>1411</v>
      </c>
      <c r="C809" s="19">
        <v>0</v>
      </c>
    </row>
    <row r="810" spans="1:3" ht="16.899999999999999" customHeight="1">
      <c r="A810" s="21">
        <v>21106</v>
      </c>
      <c r="B810" s="27" t="s">
        <v>1412</v>
      </c>
      <c r="C810" s="25">
        <f>SUM(C811:C815)</f>
        <v>1002</v>
      </c>
    </row>
    <row r="811" spans="1:3" ht="16.899999999999999" customHeight="1">
      <c r="A811" s="21">
        <v>2110602</v>
      </c>
      <c r="B811" s="21" t="s">
        <v>1413</v>
      </c>
      <c r="C811" s="19">
        <v>942</v>
      </c>
    </row>
    <row r="812" spans="1:3" ht="16.899999999999999" customHeight="1">
      <c r="A812" s="21">
        <v>2110603</v>
      </c>
      <c r="B812" s="21" t="s">
        <v>1414</v>
      </c>
      <c r="C812" s="19">
        <v>0</v>
      </c>
    </row>
    <row r="813" spans="1:3" ht="16.899999999999999" customHeight="1">
      <c r="A813" s="21">
        <v>2110604</v>
      </c>
      <c r="B813" s="21" t="s">
        <v>1415</v>
      </c>
      <c r="C813" s="19">
        <v>0</v>
      </c>
    </row>
    <row r="814" spans="1:3" ht="16.899999999999999" customHeight="1">
      <c r="A814" s="21">
        <v>2110605</v>
      </c>
      <c r="B814" s="21" t="s">
        <v>1416</v>
      </c>
      <c r="C814" s="19">
        <v>60</v>
      </c>
    </row>
    <row r="815" spans="1:3" ht="16.899999999999999" customHeight="1">
      <c r="A815" s="21">
        <v>2110699</v>
      </c>
      <c r="B815" s="21" t="s">
        <v>1417</v>
      </c>
      <c r="C815" s="19">
        <v>0</v>
      </c>
    </row>
    <row r="816" spans="1:3" ht="16.899999999999999" customHeight="1">
      <c r="A816" s="21">
        <v>21107</v>
      </c>
      <c r="B816" s="27" t="s">
        <v>1418</v>
      </c>
      <c r="C816" s="25">
        <f>SUM(C817:C818)</f>
        <v>950</v>
      </c>
    </row>
    <row r="817" spans="1:3" ht="16.899999999999999" customHeight="1">
      <c r="A817" s="21">
        <v>2110704</v>
      </c>
      <c r="B817" s="21" t="s">
        <v>1419</v>
      </c>
      <c r="C817" s="19">
        <v>0</v>
      </c>
    </row>
    <row r="818" spans="1:3" ht="16.899999999999999" customHeight="1">
      <c r="A818" s="21">
        <v>2110799</v>
      </c>
      <c r="B818" s="21" t="s">
        <v>1420</v>
      </c>
      <c r="C818" s="19">
        <v>950</v>
      </c>
    </row>
    <row r="819" spans="1:3" ht="16.899999999999999" customHeight="1">
      <c r="A819" s="21">
        <v>21108</v>
      </c>
      <c r="B819" s="27" t="s">
        <v>1421</v>
      </c>
      <c r="C819" s="25">
        <f>SUM(C820:C821)</f>
        <v>0</v>
      </c>
    </row>
    <row r="820" spans="1:3" ht="16.899999999999999" customHeight="1">
      <c r="A820" s="21">
        <v>2110804</v>
      </c>
      <c r="B820" s="21" t="s">
        <v>1422</v>
      </c>
      <c r="C820" s="19">
        <v>0</v>
      </c>
    </row>
    <row r="821" spans="1:3" ht="16.899999999999999" customHeight="1">
      <c r="A821" s="21">
        <v>2110899</v>
      </c>
      <c r="B821" s="21" t="s">
        <v>1423</v>
      </c>
      <c r="C821" s="19">
        <v>0</v>
      </c>
    </row>
    <row r="822" spans="1:3" ht="16.899999999999999" customHeight="1">
      <c r="A822" s="21">
        <v>21109</v>
      </c>
      <c r="B822" s="27" t="s">
        <v>1424</v>
      </c>
      <c r="C822" s="25">
        <f>C823</f>
        <v>0</v>
      </c>
    </row>
    <row r="823" spans="1:3" ht="16.899999999999999" customHeight="1">
      <c r="A823" s="21">
        <v>2110901</v>
      </c>
      <c r="B823" s="21" t="s">
        <v>1425</v>
      </c>
      <c r="C823" s="19">
        <v>0</v>
      </c>
    </row>
    <row r="824" spans="1:3" ht="16.899999999999999" customHeight="1">
      <c r="A824" s="21">
        <v>21110</v>
      </c>
      <c r="B824" s="27" t="s">
        <v>1426</v>
      </c>
      <c r="C824" s="25">
        <f>C825</f>
        <v>55</v>
      </c>
    </row>
    <row r="825" spans="1:3" ht="16.899999999999999" customHeight="1">
      <c r="A825" s="21">
        <v>2111001</v>
      </c>
      <c r="B825" s="21" t="s">
        <v>1427</v>
      </c>
      <c r="C825" s="19">
        <v>55</v>
      </c>
    </row>
    <row r="826" spans="1:3" ht="16.899999999999999" customHeight="1">
      <c r="A826" s="21">
        <v>21111</v>
      </c>
      <c r="B826" s="27" t="s">
        <v>1428</v>
      </c>
      <c r="C826" s="25">
        <f>SUM(C827:C831)</f>
        <v>0</v>
      </c>
    </row>
    <row r="827" spans="1:3" ht="16.899999999999999" customHeight="1">
      <c r="A827" s="21">
        <v>2111101</v>
      </c>
      <c r="B827" s="21" t="s">
        <v>1429</v>
      </c>
      <c r="C827" s="19">
        <v>0</v>
      </c>
    </row>
    <row r="828" spans="1:3" ht="16.899999999999999" customHeight="1">
      <c r="A828" s="21">
        <v>2111102</v>
      </c>
      <c r="B828" s="21" t="s">
        <v>1430</v>
      </c>
      <c r="C828" s="19">
        <v>0</v>
      </c>
    </row>
    <row r="829" spans="1:3" ht="16.899999999999999" customHeight="1">
      <c r="A829" s="21">
        <v>2111103</v>
      </c>
      <c r="B829" s="21" t="s">
        <v>1431</v>
      </c>
      <c r="C829" s="19">
        <v>0</v>
      </c>
    </row>
    <row r="830" spans="1:3" ht="16.899999999999999" customHeight="1">
      <c r="A830" s="21">
        <v>2111104</v>
      </c>
      <c r="B830" s="21" t="s">
        <v>1432</v>
      </c>
      <c r="C830" s="19">
        <v>0</v>
      </c>
    </row>
    <row r="831" spans="1:3" ht="16.899999999999999" customHeight="1">
      <c r="A831" s="21">
        <v>2111199</v>
      </c>
      <c r="B831" s="21" t="s">
        <v>1433</v>
      </c>
      <c r="C831" s="19">
        <v>0</v>
      </c>
    </row>
    <row r="832" spans="1:3" ht="16.899999999999999" customHeight="1">
      <c r="A832" s="21">
        <v>21112</v>
      </c>
      <c r="B832" s="27" t="s">
        <v>1434</v>
      </c>
      <c r="C832" s="25">
        <f>C833</f>
        <v>0</v>
      </c>
    </row>
    <row r="833" spans="1:3" ht="16.899999999999999" customHeight="1">
      <c r="A833" s="21">
        <v>2111201</v>
      </c>
      <c r="B833" s="21" t="s">
        <v>1435</v>
      </c>
      <c r="C833" s="19">
        <v>0</v>
      </c>
    </row>
    <row r="834" spans="1:3" ht="16.899999999999999" customHeight="1">
      <c r="A834" s="21">
        <v>21113</v>
      </c>
      <c r="B834" s="27" t="s">
        <v>1436</v>
      </c>
      <c r="C834" s="25">
        <f>C835</f>
        <v>0</v>
      </c>
    </row>
    <row r="835" spans="1:3" ht="16.899999999999999" customHeight="1">
      <c r="A835" s="21">
        <v>2111301</v>
      </c>
      <c r="B835" s="21" t="s">
        <v>1437</v>
      </c>
      <c r="C835" s="19">
        <v>0</v>
      </c>
    </row>
    <row r="836" spans="1:3" ht="16.899999999999999" customHeight="1">
      <c r="A836" s="21">
        <v>21114</v>
      </c>
      <c r="B836" s="27" t="s">
        <v>1438</v>
      </c>
      <c r="C836" s="25">
        <f>SUM(C837:C850)</f>
        <v>0</v>
      </c>
    </row>
    <row r="837" spans="1:3" ht="16.899999999999999" customHeight="1">
      <c r="A837" s="21">
        <v>2111401</v>
      </c>
      <c r="B837" s="21" t="s">
        <v>805</v>
      </c>
      <c r="C837" s="19">
        <v>0</v>
      </c>
    </row>
    <row r="838" spans="1:3" ht="16.899999999999999" customHeight="1">
      <c r="A838" s="21">
        <v>2111402</v>
      </c>
      <c r="B838" s="21" t="s">
        <v>806</v>
      </c>
      <c r="C838" s="19">
        <v>0</v>
      </c>
    </row>
    <row r="839" spans="1:3" ht="16.899999999999999" customHeight="1">
      <c r="A839" s="21">
        <v>2111403</v>
      </c>
      <c r="B839" s="21" t="s">
        <v>807</v>
      </c>
      <c r="C839" s="19">
        <v>0</v>
      </c>
    </row>
    <row r="840" spans="1:3" ht="16.899999999999999" customHeight="1">
      <c r="A840" s="21">
        <v>2111404</v>
      </c>
      <c r="B840" s="21" t="s">
        <v>1439</v>
      </c>
      <c r="C840" s="19">
        <v>0</v>
      </c>
    </row>
    <row r="841" spans="1:3" ht="16.899999999999999" customHeight="1">
      <c r="A841" s="21">
        <v>2111405</v>
      </c>
      <c r="B841" s="21" t="s">
        <v>1440</v>
      </c>
      <c r="C841" s="19">
        <v>0</v>
      </c>
    </row>
    <row r="842" spans="1:3" ht="16.899999999999999" customHeight="1">
      <c r="A842" s="21">
        <v>2111406</v>
      </c>
      <c r="B842" s="21" t="s">
        <v>1441</v>
      </c>
      <c r="C842" s="19">
        <v>0</v>
      </c>
    </row>
    <row r="843" spans="1:3" ht="16.899999999999999" customHeight="1">
      <c r="A843" s="21">
        <v>2111407</v>
      </c>
      <c r="B843" s="21" t="s">
        <v>1442</v>
      </c>
      <c r="C843" s="19">
        <v>0</v>
      </c>
    </row>
    <row r="844" spans="1:3" ht="16.899999999999999" customHeight="1">
      <c r="A844" s="21">
        <v>2111408</v>
      </c>
      <c r="B844" s="21" t="s">
        <v>1443</v>
      </c>
      <c r="C844" s="19">
        <v>0</v>
      </c>
    </row>
    <row r="845" spans="1:3" ht="16.899999999999999" customHeight="1">
      <c r="A845" s="21">
        <v>2111409</v>
      </c>
      <c r="B845" s="21" t="s">
        <v>1444</v>
      </c>
      <c r="C845" s="19">
        <v>0</v>
      </c>
    </row>
    <row r="846" spans="1:3" ht="16.899999999999999" customHeight="1">
      <c r="A846" s="21">
        <v>2111410</v>
      </c>
      <c r="B846" s="21" t="s">
        <v>1445</v>
      </c>
      <c r="C846" s="19">
        <v>0</v>
      </c>
    </row>
    <row r="847" spans="1:3" ht="16.899999999999999" customHeight="1">
      <c r="A847" s="21">
        <v>2111411</v>
      </c>
      <c r="B847" s="21" t="s">
        <v>848</v>
      </c>
      <c r="C847" s="19">
        <v>0</v>
      </c>
    </row>
    <row r="848" spans="1:3" ht="16.899999999999999" customHeight="1">
      <c r="A848" s="21">
        <v>2111413</v>
      </c>
      <c r="B848" s="21" t="s">
        <v>1446</v>
      </c>
      <c r="C848" s="19">
        <v>0</v>
      </c>
    </row>
    <row r="849" spans="1:3" ht="16.899999999999999" customHeight="1">
      <c r="A849" s="21">
        <v>2111450</v>
      </c>
      <c r="B849" s="21" t="s">
        <v>814</v>
      </c>
      <c r="C849" s="19">
        <v>0</v>
      </c>
    </row>
    <row r="850" spans="1:3" ht="16.899999999999999" customHeight="1">
      <c r="A850" s="21">
        <v>2111499</v>
      </c>
      <c r="B850" s="21" t="s">
        <v>1447</v>
      </c>
      <c r="C850" s="19">
        <v>0</v>
      </c>
    </row>
    <row r="851" spans="1:3" ht="16.899999999999999" customHeight="1">
      <c r="A851" s="21">
        <v>21199</v>
      </c>
      <c r="B851" s="27" t="s">
        <v>1448</v>
      </c>
      <c r="C851" s="25">
        <f>C852</f>
        <v>1600</v>
      </c>
    </row>
    <row r="852" spans="1:3" ht="16.899999999999999" customHeight="1">
      <c r="A852" s="21">
        <v>2119901</v>
      </c>
      <c r="B852" s="21" t="s">
        <v>1449</v>
      </c>
      <c r="C852" s="19">
        <v>1600</v>
      </c>
    </row>
    <row r="853" spans="1:3" ht="16.899999999999999" customHeight="1">
      <c r="A853" s="21">
        <v>212</v>
      </c>
      <c r="B853" s="27" t="s">
        <v>1450</v>
      </c>
      <c r="C853" s="25">
        <f>SUM(C854,C866,C868,C871,C873,C875)</f>
        <v>7065</v>
      </c>
    </row>
    <row r="854" spans="1:3" ht="16.899999999999999" customHeight="1">
      <c r="A854" s="21">
        <v>21201</v>
      </c>
      <c r="B854" s="27" t="s">
        <v>1451</v>
      </c>
      <c r="C854" s="25">
        <f>SUM(C855:C865)</f>
        <v>3195</v>
      </c>
    </row>
    <row r="855" spans="1:3" ht="16.899999999999999" customHeight="1">
      <c r="A855" s="21">
        <v>2120101</v>
      </c>
      <c r="B855" s="21" t="s">
        <v>805</v>
      </c>
      <c r="C855" s="19">
        <v>218</v>
      </c>
    </row>
    <row r="856" spans="1:3" ht="16.899999999999999" customHeight="1">
      <c r="A856" s="21">
        <v>2120102</v>
      </c>
      <c r="B856" s="21" t="s">
        <v>806</v>
      </c>
      <c r="C856" s="19">
        <v>1</v>
      </c>
    </row>
    <row r="857" spans="1:3" ht="16.899999999999999" customHeight="1">
      <c r="A857" s="21">
        <v>2120103</v>
      </c>
      <c r="B857" s="21" t="s">
        <v>807</v>
      </c>
      <c r="C857" s="19">
        <v>0</v>
      </c>
    </row>
    <row r="858" spans="1:3" ht="16.899999999999999" customHeight="1">
      <c r="A858" s="21">
        <v>2120104</v>
      </c>
      <c r="B858" s="21" t="s">
        <v>1452</v>
      </c>
      <c r="C858" s="19">
        <v>1010</v>
      </c>
    </row>
    <row r="859" spans="1:3" ht="16.899999999999999" customHeight="1">
      <c r="A859" s="21">
        <v>2120105</v>
      </c>
      <c r="B859" s="21" t="s">
        <v>1453</v>
      </c>
      <c r="C859" s="19">
        <v>0</v>
      </c>
    </row>
    <row r="860" spans="1:3" ht="16.899999999999999" customHeight="1">
      <c r="A860" s="21">
        <v>2120106</v>
      </c>
      <c r="B860" s="21" t="s">
        <v>1454</v>
      </c>
      <c r="C860" s="19">
        <v>53</v>
      </c>
    </row>
    <row r="861" spans="1:3" ht="16.899999999999999" customHeight="1">
      <c r="A861" s="21">
        <v>2120107</v>
      </c>
      <c r="B861" s="21" t="s">
        <v>1455</v>
      </c>
      <c r="C861" s="19">
        <v>1</v>
      </c>
    </row>
    <row r="862" spans="1:3" ht="16.899999999999999" customHeight="1">
      <c r="A862" s="21">
        <v>2120108</v>
      </c>
      <c r="B862" s="21" t="s">
        <v>1456</v>
      </c>
      <c r="C862" s="19">
        <v>162</v>
      </c>
    </row>
    <row r="863" spans="1:3" ht="16.899999999999999" customHeight="1">
      <c r="A863" s="21">
        <v>2120109</v>
      </c>
      <c r="B863" s="21" t="s">
        <v>1457</v>
      </c>
      <c r="C863" s="19">
        <v>0</v>
      </c>
    </row>
    <row r="864" spans="1:3" ht="16.899999999999999" customHeight="1">
      <c r="A864" s="21">
        <v>2120110</v>
      </c>
      <c r="B864" s="21" t="s">
        <v>1458</v>
      </c>
      <c r="C864" s="19">
        <v>0</v>
      </c>
    </row>
    <row r="865" spans="1:3" ht="16.899999999999999" customHeight="1">
      <c r="A865" s="21">
        <v>2120199</v>
      </c>
      <c r="B865" s="21" t="s">
        <v>1459</v>
      </c>
      <c r="C865" s="19">
        <v>1750</v>
      </c>
    </row>
    <row r="866" spans="1:3" ht="16.899999999999999" customHeight="1">
      <c r="A866" s="21">
        <v>21202</v>
      </c>
      <c r="B866" s="27" t="s">
        <v>1460</v>
      </c>
      <c r="C866" s="25">
        <f>C867</f>
        <v>254</v>
      </c>
    </row>
    <row r="867" spans="1:3" ht="16.899999999999999" customHeight="1">
      <c r="A867" s="21">
        <v>2120201</v>
      </c>
      <c r="B867" s="21" t="s">
        <v>1461</v>
      </c>
      <c r="C867" s="19">
        <v>254</v>
      </c>
    </row>
    <row r="868" spans="1:3" ht="16.899999999999999" customHeight="1">
      <c r="A868" s="21">
        <v>21203</v>
      </c>
      <c r="B868" s="27" t="s">
        <v>1462</v>
      </c>
      <c r="C868" s="25">
        <f>SUM(C869:C870)</f>
        <v>35</v>
      </c>
    </row>
    <row r="869" spans="1:3" ht="16.899999999999999" customHeight="1">
      <c r="A869" s="21">
        <v>2120303</v>
      </c>
      <c r="B869" s="21" t="s">
        <v>1463</v>
      </c>
      <c r="C869" s="19">
        <v>25</v>
      </c>
    </row>
    <row r="870" spans="1:3" ht="16.899999999999999" customHeight="1">
      <c r="A870" s="21">
        <v>2120399</v>
      </c>
      <c r="B870" s="21" t="s">
        <v>1464</v>
      </c>
      <c r="C870" s="19">
        <v>10</v>
      </c>
    </row>
    <row r="871" spans="1:3" ht="16.899999999999999" customHeight="1">
      <c r="A871" s="21">
        <v>21205</v>
      </c>
      <c r="B871" s="27" t="s">
        <v>1465</v>
      </c>
      <c r="C871" s="25">
        <f>C872</f>
        <v>3321</v>
      </c>
    </row>
    <row r="872" spans="1:3" ht="16.899999999999999" customHeight="1">
      <c r="A872" s="21">
        <v>2120501</v>
      </c>
      <c r="B872" s="21" t="s">
        <v>1466</v>
      </c>
      <c r="C872" s="19">
        <v>3321</v>
      </c>
    </row>
    <row r="873" spans="1:3" ht="16.899999999999999" customHeight="1">
      <c r="A873" s="21">
        <v>21206</v>
      </c>
      <c r="B873" s="27" t="s">
        <v>1467</v>
      </c>
      <c r="C873" s="25">
        <f>C874</f>
        <v>151</v>
      </c>
    </row>
    <row r="874" spans="1:3" ht="16.899999999999999" customHeight="1">
      <c r="A874" s="21">
        <v>2120601</v>
      </c>
      <c r="B874" s="21" t="s">
        <v>1468</v>
      </c>
      <c r="C874" s="19">
        <v>151</v>
      </c>
    </row>
    <row r="875" spans="1:3" ht="16.899999999999999" customHeight="1">
      <c r="A875" s="21">
        <v>21299</v>
      </c>
      <c r="B875" s="27" t="s">
        <v>1469</v>
      </c>
      <c r="C875" s="25">
        <f>C876</f>
        <v>109</v>
      </c>
    </row>
    <row r="876" spans="1:3" ht="16.899999999999999" customHeight="1">
      <c r="A876" s="21">
        <v>2129999</v>
      </c>
      <c r="B876" s="21" t="s">
        <v>1470</v>
      </c>
      <c r="C876" s="19">
        <v>109</v>
      </c>
    </row>
    <row r="877" spans="1:3" ht="16.899999999999999" customHeight="1">
      <c r="A877" s="21">
        <v>213</v>
      </c>
      <c r="B877" s="27" t="s">
        <v>1471</v>
      </c>
      <c r="C877" s="25">
        <f>SUM(C878,C904,C932,C960,C971,C982,C988,C995,C1002,C1006)</f>
        <v>71734</v>
      </c>
    </row>
    <row r="878" spans="1:3" ht="16.899999999999999" customHeight="1">
      <c r="A878" s="21">
        <v>21301</v>
      </c>
      <c r="B878" s="27" t="s">
        <v>1472</v>
      </c>
      <c r="C878" s="25">
        <f>SUM(C879:C903)</f>
        <v>13891</v>
      </c>
    </row>
    <row r="879" spans="1:3" ht="16.899999999999999" customHeight="1">
      <c r="A879" s="21">
        <v>2130101</v>
      </c>
      <c r="B879" s="21" t="s">
        <v>805</v>
      </c>
      <c r="C879" s="19">
        <v>2034</v>
      </c>
    </row>
    <row r="880" spans="1:3" ht="16.899999999999999" customHeight="1">
      <c r="A880" s="21">
        <v>2130102</v>
      </c>
      <c r="B880" s="21" t="s">
        <v>806</v>
      </c>
      <c r="C880" s="19">
        <v>0</v>
      </c>
    </row>
    <row r="881" spans="1:3" ht="16.899999999999999" customHeight="1">
      <c r="A881" s="21">
        <v>2130103</v>
      </c>
      <c r="B881" s="21" t="s">
        <v>807</v>
      </c>
      <c r="C881" s="19">
        <v>0</v>
      </c>
    </row>
    <row r="882" spans="1:3" ht="16.899999999999999" customHeight="1">
      <c r="A882" s="21">
        <v>2130104</v>
      </c>
      <c r="B882" s="21" t="s">
        <v>814</v>
      </c>
      <c r="C882" s="19">
        <v>125</v>
      </c>
    </row>
    <row r="883" spans="1:3" ht="16.899999999999999" customHeight="1">
      <c r="A883" s="21">
        <v>2130105</v>
      </c>
      <c r="B883" s="21" t="s">
        <v>1473</v>
      </c>
      <c r="C883" s="19">
        <v>0</v>
      </c>
    </row>
    <row r="884" spans="1:3" ht="16.899999999999999" customHeight="1">
      <c r="A884" s="21">
        <v>2130106</v>
      </c>
      <c r="B884" s="21" t="s">
        <v>1474</v>
      </c>
      <c r="C884" s="19">
        <v>570</v>
      </c>
    </row>
    <row r="885" spans="1:3" ht="16.899999999999999" customHeight="1">
      <c r="A885" s="21">
        <v>2130108</v>
      </c>
      <c r="B885" s="21" t="s">
        <v>1475</v>
      </c>
      <c r="C885" s="19">
        <v>421</v>
      </c>
    </row>
    <row r="886" spans="1:3" ht="16.899999999999999" customHeight="1">
      <c r="A886" s="21">
        <v>2130109</v>
      </c>
      <c r="B886" s="21" t="s">
        <v>1476</v>
      </c>
      <c r="C886" s="19">
        <v>25</v>
      </c>
    </row>
    <row r="887" spans="1:3" ht="16.899999999999999" customHeight="1">
      <c r="A887" s="21">
        <v>2130110</v>
      </c>
      <c r="B887" s="21" t="s">
        <v>1477</v>
      </c>
      <c r="C887" s="19">
        <v>28</v>
      </c>
    </row>
    <row r="888" spans="1:3" ht="16.899999999999999" customHeight="1">
      <c r="A888" s="21">
        <v>2130111</v>
      </c>
      <c r="B888" s="21" t="s">
        <v>1478</v>
      </c>
      <c r="C888" s="19">
        <v>84</v>
      </c>
    </row>
    <row r="889" spans="1:3" ht="16.899999999999999" customHeight="1">
      <c r="A889" s="21">
        <v>2130112</v>
      </c>
      <c r="B889" s="21" t="s">
        <v>1479</v>
      </c>
      <c r="C889" s="19">
        <v>23</v>
      </c>
    </row>
    <row r="890" spans="1:3" ht="16.899999999999999" customHeight="1">
      <c r="A890" s="21">
        <v>2130114</v>
      </c>
      <c r="B890" s="21" t="s">
        <v>1480</v>
      </c>
      <c r="C890" s="19">
        <v>0</v>
      </c>
    </row>
    <row r="891" spans="1:3" ht="16.899999999999999" customHeight="1">
      <c r="A891" s="21">
        <v>2130119</v>
      </c>
      <c r="B891" s="21" t="s">
        <v>1481</v>
      </c>
      <c r="C891" s="19">
        <v>60</v>
      </c>
    </row>
    <row r="892" spans="1:3" ht="16.899999999999999" customHeight="1">
      <c r="A892" s="21">
        <v>2130120</v>
      </c>
      <c r="B892" s="21" t="s">
        <v>1482</v>
      </c>
      <c r="C892" s="19">
        <v>0</v>
      </c>
    </row>
    <row r="893" spans="1:3" ht="16.899999999999999" customHeight="1">
      <c r="A893" s="21">
        <v>2130121</v>
      </c>
      <c r="B893" s="21" t="s">
        <v>1483</v>
      </c>
      <c r="C893" s="19">
        <v>0</v>
      </c>
    </row>
    <row r="894" spans="1:3" ht="16.899999999999999" customHeight="1">
      <c r="A894" s="21">
        <v>2130122</v>
      </c>
      <c r="B894" s="21" t="s">
        <v>1484</v>
      </c>
      <c r="C894" s="19">
        <v>1023</v>
      </c>
    </row>
    <row r="895" spans="1:3" ht="16.899999999999999" customHeight="1">
      <c r="A895" s="21">
        <v>2130124</v>
      </c>
      <c r="B895" s="21" t="s">
        <v>1485</v>
      </c>
      <c r="C895" s="19">
        <v>253</v>
      </c>
    </row>
    <row r="896" spans="1:3" ht="16.899999999999999" customHeight="1">
      <c r="A896" s="21">
        <v>2130125</v>
      </c>
      <c r="B896" s="21" t="s">
        <v>1486</v>
      </c>
      <c r="C896" s="19">
        <v>0</v>
      </c>
    </row>
    <row r="897" spans="1:3" ht="16.899999999999999" customHeight="1">
      <c r="A897" s="21">
        <v>2130126</v>
      </c>
      <c r="B897" s="21" t="s">
        <v>1487</v>
      </c>
      <c r="C897" s="19">
        <v>407</v>
      </c>
    </row>
    <row r="898" spans="1:3" ht="16.899999999999999" customHeight="1">
      <c r="A898" s="21">
        <v>2130129</v>
      </c>
      <c r="B898" s="21" t="s">
        <v>1488</v>
      </c>
      <c r="C898" s="19">
        <v>0</v>
      </c>
    </row>
    <row r="899" spans="1:3" ht="16.899999999999999" customHeight="1">
      <c r="A899" s="21">
        <v>2130135</v>
      </c>
      <c r="B899" s="21" t="s">
        <v>1489</v>
      </c>
      <c r="C899" s="19">
        <v>23</v>
      </c>
    </row>
    <row r="900" spans="1:3" ht="16.899999999999999" customHeight="1">
      <c r="A900" s="21">
        <v>2130142</v>
      </c>
      <c r="B900" s="21" t="s">
        <v>1490</v>
      </c>
      <c r="C900" s="19">
        <v>2034</v>
      </c>
    </row>
    <row r="901" spans="1:3" ht="16.899999999999999" customHeight="1">
      <c r="A901" s="21">
        <v>2130148</v>
      </c>
      <c r="B901" s="21" t="s">
        <v>1491</v>
      </c>
      <c r="C901" s="19">
        <v>0</v>
      </c>
    </row>
    <row r="902" spans="1:3" ht="16.899999999999999" customHeight="1">
      <c r="A902" s="21">
        <v>2130152</v>
      </c>
      <c r="B902" s="21" t="s">
        <v>1492</v>
      </c>
      <c r="C902" s="19">
        <v>65</v>
      </c>
    </row>
    <row r="903" spans="1:3" ht="16.899999999999999" customHeight="1">
      <c r="A903" s="21">
        <v>2130199</v>
      </c>
      <c r="B903" s="21" t="s">
        <v>1493</v>
      </c>
      <c r="C903" s="19">
        <v>6716</v>
      </c>
    </row>
    <row r="904" spans="1:3" ht="16.899999999999999" customHeight="1">
      <c r="A904" s="21">
        <v>21302</v>
      </c>
      <c r="B904" s="27" t="s">
        <v>1494</v>
      </c>
      <c r="C904" s="25">
        <f>SUM(C905:C931)</f>
        <v>7483</v>
      </c>
    </row>
    <row r="905" spans="1:3" ht="16.899999999999999" customHeight="1">
      <c r="A905" s="21">
        <v>2130201</v>
      </c>
      <c r="B905" s="21" t="s">
        <v>805</v>
      </c>
      <c r="C905" s="19">
        <v>2379</v>
      </c>
    </row>
    <row r="906" spans="1:3" ht="16.899999999999999" customHeight="1">
      <c r="A906" s="21">
        <v>2130202</v>
      </c>
      <c r="B906" s="21" t="s">
        <v>806</v>
      </c>
      <c r="C906" s="19">
        <v>0</v>
      </c>
    </row>
    <row r="907" spans="1:3" ht="16.899999999999999" customHeight="1">
      <c r="A907" s="21">
        <v>2130203</v>
      </c>
      <c r="B907" s="21" t="s">
        <v>807</v>
      </c>
      <c r="C907" s="19">
        <v>0</v>
      </c>
    </row>
    <row r="908" spans="1:3" ht="16.899999999999999" customHeight="1">
      <c r="A908" s="21">
        <v>2130204</v>
      </c>
      <c r="B908" s="21" t="s">
        <v>1495</v>
      </c>
      <c r="C908" s="19">
        <v>668</v>
      </c>
    </row>
    <row r="909" spans="1:3" ht="16.899999999999999" customHeight="1">
      <c r="A909" s="21">
        <v>2130205</v>
      </c>
      <c r="B909" s="21" t="s">
        <v>1496</v>
      </c>
      <c r="C909" s="19">
        <v>1846</v>
      </c>
    </row>
    <row r="910" spans="1:3" ht="16.899999999999999" customHeight="1">
      <c r="A910" s="21">
        <v>2130206</v>
      </c>
      <c r="B910" s="21" t="s">
        <v>1497</v>
      </c>
      <c r="C910" s="19">
        <v>5</v>
      </c>
    </row>
    <row r="911" spans="1:3" ht="16.899999999999999" customHeight="1">
      <c r="A911" s="21">
        <v>2130207</v>
      </c>
      <c r="B911" s="21" t="s">
        <v>1498</v>
      </c>
      <c r="C911" s="19">
        <v>2</v>
      </c>
    </row>
    <row r="912" spans="1:3" ht="16.899999999999999" customHeight="1">
      <c r="A912" s="21">
        <v>2130208</v>
      </c>
      <c r="B912" s="21" t="s">
        <v>1499</v>
      </c>
      <c r="C912" s="19">
        <v>0</v>
      </c>
    </row>
    <row r="913" spans="1:3" ht="16.899999999999999" customHeight="1">
      <c r="A913" s="21">
        <v>2130209</v>
      </c>
      <c r="B913" s="21" t="s">
        <v>1500</v>
      </c>
      <c r="C913" s="19">
        <v>1640</v>
      </c>
    </row>
    <row r="914" spans="1:3" ht="16.899999999999999" customHeight="1">
      <c r="A914" s="21">
        <v>2130210</v>
      </c>
      <c r="B914" s="21" t="s">
        <v>1501</v>
      </c>
      <c r="C914" s="19">
        <v>0</v>
      </c>
    </row>
    <row r="915" spans="1:3" ht="16.899999999999999" customHeight="1">
      <c r="A915" s="21">
        <v>2130211</v>
      </c>
      <c r="B915" s="21" t="s">
        <v>1502</v>
      </c>
      <c r="C915" s="19">
        <v>10</v>
      </c>
    </row>
    <row r="916" spans="1:3" ht="16.899999999999999" customHeight="1">
      <c r="A916" s="21">
        <v>2130212</v>
      </c>
      <c r="B916" s="21" t="s">
        <v>1503</v>
      </c>
      <c r="C916" s="19">
        <v>52</v>
      </c>
    </row>
    <row r="917" spans="1:3" ht="16.899999999999999" customHeight="1">
      <c r="A917" s="21">
        <v>2130213</v>
      </c>
      <c r="B917" s="21" t="s">
        <v>1504</v>
      </c>
      <c r="C917" s="19">
        <v>38</v>
      </c>
    </row>
    <row r="918" spans="1:3" ht="16.899999999999999" customHeight="1">
      <c r="A918" s="21">
        <v>2130216</v>
      </c>
      <c r="B918" s="21" t="s">
        <v>1505</v>
      </c>
      <c r="C918" s="19">
        <v>0</v>
      </c>
    </row>
    <row r="919" spans="1:3" ht="16.899999999999999" customHeight="1">
      <c r="A919" s="21">
        <v>2130217</v>
      </c>
      <c r="B919" s="21" t="s">
        <v>1506</v>
      </c>
      <c r="C919" s="19">
        <v>0</v>
      </c>
    </row>
    <row r="920" spans="1:3" ht="16.899999999999999" customHeight="1">
      <c r="A920" s="21">
        <v>2130218</v>
      </c>
      <c r="B920" s="21" t="s">
        <v>1507</v>
      </c>
      <c r="C920" s="19">
        <v>0</v>
      </c>
    </row>
    <row r="921" spans="1:3" ht="16.899999999999999" customHeight="1">
      <c r="A921" s="21">
        <v>2130219</v>
      </c>
      <c r="B921" s="21" t="s">
        <v>1508</v>
      </c>
      <c r="C921" s="19">
        <v>24</v>
      </c>
    </row>
    <row r="922" spans="1:3" ht="16.899999999999999" customHeight="1">
      <c r="A922" s="21">
        <v>2130220</v>
      </c>
      <c r="B922" s="21" t="s">
        <v>1509</v>
      </c>
      <c r="C922" s="19">
        <v>0</v>
      </c>
    </row>
    <row r="923" spans="1:3" ht="16.899999999999999" customHeight="1">
      <c r="A923" s="21">
        <v>2130221</v>
      </c>
      <c r="B923" s="21" t="s">
        <v>1510</v>
      </c>
      <c r="C923" s="19">
        <v>5</v>
      </c>
    </row>
    <row r="924" spans="1:3" ht="16.899999999999999" customHeight="1">
      <c r="A924" s="21">
        <v>2130223</v>
      </c>
      <c r="B924" s="21" t="s">
        <v>1511</v>
      </c>
      <c r="C924" s="19">
        <v>0</v>
      </c>
    </row>
    <row r="925" spans="1:3" ht="16.899999999999999" customHeight="1">
      <c r="A925" s="21">
        <v>2130224</v>
      </c>
      <c r="B925" s="21" t="s">
        <v>1512</v>
      </c>
      <c r="C925" s="19">
        <v>0</v>
      </c>
    </row>
    <row r="926" spans="1:3" ht="16.899999999999999" customHeight="1">
      <c r="A926" s="21">
        <v>2130225</v>
      </c>
      <c r="B926" s="21" t="s">
        <v>1513</v>
      </c>
      <c r="C926" s="19">
        <v>0</v>
      </c>
    </row>
    <row r="927" spans="1:3" ht="16.899999999999999" customHeight="1">
      <c r="A927" s="21">
        <v>2130226</v>
      </c>
      <c r="B927" s="21" t="s">
        <v>1514</v>
      </c>
      <c r="C927" s="19">
        <v>0</v>
      </c>
    </row>
    <row r="928" spans="1:3" ht="16.899999999999999" customHeight="1">
      <c r="A928" s="21">
        <v>2130227</v>
      </c>
      <c r="B928" s="21" t="s">
        <v>1515</v>
      </c>
      <c r="C928" s="19">
        <v>31</v>
      </c>
    </row>
    <row r="929" spans="1:3" ht="16.899999999999999" customHeight="1">
      <c r="A929" s="21">
        <v>2130232</v>
      </c>
      <c r="B929" s="21" t="s">
        <v>1516</v>
      </c>
      <c r="C929" s="19">
        <v>0</v>
      </c>
    </row>
    <row r="930" spans="1:3" ht="16.899999999999999" customHeight="1">
      <c r="A930" s="21">
        <v>2130234</v>
      </c>
      <c r="B930" s="21" t="s">
        <v>1517</v>
      </c>
      <c r="C930" s="19">
        <v>30</v>
      </c>
    </row>
    <row r="931" spans="1:3" ht="16.899999999999999" customHeight="1">
      <c r="A931" s="21">
        <v>2130299</v>
      </c>
      <c r="B931" s="21" t="s">
        <v>1518</v>
      </c>
      <c r="C931" s="19">
        <v>753</v>
      </c>
    </row>
    <row r="932" spans="1:3" ht="16.899999999999999" customHeight="1">
      <c r="A932" s="21">
        <v>21303</v>
      </c>
      <c r="B932" s="27" t="s">
        <v>1519</v>
      </c>
      <c r="C932" s="25">
        <f>SUM(C933:C959)</f>
        <v>8367</v>
      </c>
    </row>
    <row r="933" spans="1:3" ht="16.899999999999999" customHeight="1">
      <c r="A933" s="21">
        <v>2130301</v>
      </c>
      <c r="B933" s="21" t="s">
        <v>805</v>
      </c>
      <c r="C933" s="19">
        <v>521</v>
      </c>
    </row>
    <row r="934" spans="1:3" ht="16.899999999999999" customHeight="1">
      <c r="A934" s="21">
        <v>2130302</v>
      </c>
      <c r="B934" s="21" t="s">
        <v>806</v>
      </c>
      <c r="C934" s="19">
        <v>0</v>
      </c>
    </row>
    <row r="935" spans="1:3" ht="16.899999999999999" customHeight="1">
      <c r="A935" s="21">
        <v>2130303</v>
      </c>
      <c r="B935" s="21" t="s">
        <v>807</v>
      </c>
      <c r="C935" s="19">
        <v>0</v>
      </c>
    </row>
    <row r="936" spans="1:3" ht="16.899999999999999" customHeight="1">
      <c r="A936" s="21">
        <v>2130304</v>
      </c>
      <c r="B936" s="21" t="s">
        <v>1520</v>
      </c>
      <c r="C936" s="19">
        <v>0</v>
      </c>
    </row>
    <row r="937" spans="1:3" ht="16.899999999999999" customHeight="1">
      <c r="A937" s="21">
        <v>2130305</v>
      </c>
      <c r="B937" s="21" t="s">
        <v>1521</v>
      </c>
      <c r="C937" s="19">
        <v>901</v>
      </c>
    </row>
    <row r="938" spans="1:3" ht="16.899999999999999" customHeight="1">
      <c r="A938" s="21">
        <v>2130306</v>
      </c>
      <c r="B938" s="21" t="s">
        <v>1522</v>
      </c>
      <c r="C938" s="19">
        <v>405</v>
      </c>
    </row>
    <row r="939" spans="1:3" ht="16.899999999999999" customHeight="1">
      <c r="A939" s="21">
        <v>2130307</v>
      </c>
      <c r="B939" s="21" t="s">
        <v>1523</v>
      </c>
      <c r="C939" s="19">
        <v>0</v>
      </c>
    </row>
    <row r="940" spans="1:3" ht="16.899999999999999" customHeight="1">
      <c r="A940" s="21">
        <v>2130308</v>
      </c>
      <c r="B940" s="21" t="s">
        <v>1524</v>
      </c>
      <c r="C940" s="19">
        <v>0</v>
      </c>
    </row>
    <row r="941" spans="1:3" ht="16.899999999999999" customHeight="1">
      <c r="A941" s="21">
        <v>2130309</v>
      </c>
      <c r="B941" s="21" t="s">
        <v>1525</v>
      </c>
      <c r="C941" s="19">
        <v>0</v>
      </c>
    </row>
    <row r="942" spans="1:3" ht="16.899999999999999" customHeight="1">
      <c r="A942" s="21">
        <v>2130310</v>
      </c>
      <c r="B942" s="21" t="s">
        <v>1526</v>
      </c>
      <c r="C942" s="19">
        <v>188</v>
      </c>
    </row>
    <row r="943" spans="1:3" ht="16.899999999999999" customHeight="1">
      <c r="A943" s="21">
        <v>2130311</v>
      </c>
      <c r="B943" s="21" t="s">
        <v>1527</v>
      </c>
      <c r="C943" s="19">
        <v>118</v>
      </c>
    </row>
    <row r="944" spans="1:3" ht="16.899999999999999" customHeight="1">
      <c r="A944" s="21">
        <v>2130312</v>
      </c>
      <c r="B944" s="21" t="s">
        <v>1528</v>
      </c>
      <c r="C944" s="19">
        <v>40</v>
      </c>
    </row>
    <row r="945" spans="1:3" ht="16.899999999999999" customHeight="1">
      <c r="A945" s="21">
        <v>2130313</v>
      </c>
      <c r="B945" s="21" t="s">
        <v>1529</v>
      </c>
      <c r="C945" s="19">
        <v>0</v>
      </c>
    </row>
    <row r="946" spans="1:3" ht="16.899999999999999" customHeight="1">
      <c r="A946" s="21">
        <v>2130314</v>
      </c>
      <c r="B946" s="21" t="s">
        <v>1530</v>
      </c>
      <c r="C946" s="19">
        <v>236</v>
      </c>
    </row>
    <row r="947" spans="1:3" ht="16.899999999999999" customHeight="1">
      <c r="A947" s="21">
        <v>2130315</v>
      </c>
      <c r="B947" s="21" t="s">
        <v>1531</v>
      </c>
      <c r="C947" s="19">
        <v>0</v>
      </c>
    </row>
    <row r="948" spans="1:3" ht="16.899999999999999" customHeight="1">
      <c r="A948" s="21">
        <v>2130316</v>
      </c>
      <c r="B948" s="21" t="s">
        <v>1532</v>
      </c>
      <c r="C948" s="19">
        <v>1568</v>
      </c>
    </row>
    <row r="949" spans="1:3" ht="16.899999999999999" customHeight="1">
      <c r="A949" s="21">
        <v>2130317</v>
      </c>
      <c r="B949" s="21" t="s">
        <v>1533</v>
      </c>
      <c r="C949" s="19">
        <v>0</v>
      </c>
    </row>
    <row r="950" spans="1:3" ht="16.899999999999999" customHeight="1">
      <c r="A950" s="21">
        <v>2130318</v>
      </c>
      <c r="B950" s="21" t="s">
        <v>1534</v>
      </c>
      <c r="C950" s="19">
        <v>0</v>
      </c>
    </row>
    <row r="951" spans="1:3" ht="16.899999999999999" customHeight="1">
      <c r="A951" s="21">
        <v>2130319</v>
      </c>
      <c r="B951" s="21" t="s">
        <v>1535</v>
      </c>
      <c r="C951" s="19">
        <v>0</v>
      </c>
    </row>
    <row r="952" spans="1:3" ht="16.899999999999999" customHeight="1">
      <c r="A952" s="21">
        <v>2130321</v>
      </c>
      <c r="B952" s="21" t="s">
        <v>1536</v>
      </c>
      <c r="C952" s="19">
        <v>2660</v>
      </c>
    </row>
    <row r="953" spans="1:3" ht="16.899999999999999" customHeight="1">
      <c r="A953" s="21">
        <v>2130322</v>
      </c>
      <c r="B953" s="21" t="s">
        <v>1537</v>
      </c>
      <c r="C953" s="19">
        <v>0</v>
      </c>
    </row>
    <row r="954" spans="1:3" ht="16.899999999999999" customHeight="1">
      <c r="A954" s="21">
        <v>2130331</v>
      </c>
      <c r="B954" s="21" t="s">
        <v>1538</v>
      </c>
      <c r="C954" s="19">
        <v>18</v>
      </c>
    </row>
    <row r="955" spans="1:3" ht="16.899999999999999" customHeight="1">
      <c r="A955" s="21">
        <v>2130332</v>
      </c>
      <c r="B955" s="21" t="s">
        <v>1539</v>
      </c>
      <c r="C955" s="19">
        <v>0</v>
      </c>
    </row>
    <row r="956" spans="1:3" ht="16.899999999999999" customHeight="1">
      <c r="A956" s="21">
        <v>2130333</v>
      </c>
      <c r="B956" s="21" t="s">
        <v>1511</v>
      </c>
      <c r="C956" s="19">
        <v>0</v>
      </c>
    </row>
    <row r="957" spans="1:3" ht="16.899999999999999" customHeight="1">
      <c r="A957" s="21">
        <v>2130334</v>
      </c>
      <c r="B957" s="21" t="s">
        <v>1540</v>
      </c>
      <c r="C957" s="19">
        <v>0</v>
      </c>
    </row>
    <row r="958" spans="1:3" ht="16.899999999999999" customHeight="1">
      <c r="A958" s="21">
        <v>2130335</v>
      </c>
      <c r="B958" s="21" t="s">
        <v>1541</v>
      </c>
      <c r="C958" s="19">
        <v>1338</v>
      </c>
    </row>
    <row r="959" spans="1:3" ht="16.899999999999999" customHeight="1">
      <c r="A959" s="21">
        <v>2130399</v>
      </c>
      <c r="B959" s="21" t="s">
        <v>1542</v>
      </c>
      <c r="C959" s="19">
        <v>374</v>
      </c>
    </row>
    <row r="960" spans="1:3" ht="16.899999999999999" customHeight="1">
      <c r="A960" s="21">
        <v>21304</v>
      </c>
      <c r="B960" s="27" t="s">
        <v>1543</v>
      </c>
      <c r="C960" s="25">
        <f>SUM(C961:C970)</f>
        <v>0</v>
      </c>
    </row>
    <row r="961" spans="1:3" ht="16.899999999999999" customHeight="1">
      <c r="A961" s="21">
        <v>2130401</v>
      </c>
      <c r="B961" s="21" t="s">
        <v>805</v>
      </c>
      <c r="C961" s="19">
        <v>0</v>
      </c>
    </row>
    <row r="962" spans="1:3" ht="16.899999999999999" customHeight="1">
      <c r="A962" s="21">
        <v>2130402</v>
      </c>
      <c r="B962" s="21" t="s">
        <v>806</v>
      </c>
      <c r="C962" s="19">
        <v>0</v>
      </c>
    </row>
    <row r="963" spans="1:3" ht="16.899999999999999" customHeight="1">
      <c r="A963" s="21">
        <v>2130403</v>
      </c>
      <c r="B963" s="21" t="s">
        <v>807</v>
      </c>
      <c r="C963" s="19">
        <v>0</v>
      </c>
    </row>
    <row r="964" spans="1:3" ht="16.899999999999999" customHeight="1">
      <c r="A964" s="21">
        <v>2130404</v>
      </c>
      <c r="B964" s="21" t="s">
        <v>1544</v>
      </c>
      <c r="C964" s="19">
        <v>0</v>
      </c>
    </row>
    <row r="965" spans="1:3" ht="16.899999999999999" customHeight="1">
      <c r="A965" s="21">
        <v>2130405</v>
      </c>
      <c r="B965" s="21" t="s">
        <v>1545</v>
      </c>
      <c r="C965" s="19">
        <v>0</v>
      </c>
    </row>
    <row r="966" spans="1:3" ht="16.899999999999999" customHeight="1">
      <c r="A966" s="21">
        <v>2130406</v>
      </c>
      <c r="B966" s="21" t="s">
        <v>1546</v>
      </c>
      <c r="C966" s="19">
        <v>0</v>
      </c>
    </row>
    <row r="967" spans="1:3" ht="16.899999999999999" customHeight="1">
      <c r="A967" s="21">
        <v>2130407</v>
      </c>
      <c r="B967" s="21" t="s">
        <v>1547</v>
      </c>
      <c r="C967" s="19">
        <v>0</v>
      </c>
    </row>
    <row r="968" spans="1:3" ht="16.899999999999999" customHeight="1">
      <c r="A968" s="21">
        <v>2130408</v>
      </c>
      <c r="B968" s="21" t="s">
        <v>1548</v>
      </c>
      <c r="C968" s="19">
        <v>0</v>
      </c>
    </row>
    <row r="969" spans="1:3" ht="16.899999999999999" customHeight="1">
      <c r="A969" s="21">
        <v>2130409</v>
      </c>
      <c r="B969" s="21" t="s">
        <v>1549</v>
      </c>
      <c r="C969" s="19">
        <v>0</v>
      </c>
    </row>
    <row r="970" spans="1:3" ht="16.899999999999999" customHeight="1">
      <c r="A970" s="21">
        <v>2130499</v>
      </c>
      <c r="B970" s="21" t="s">
        <v>1550</v>
      </c>
      <c r="C970" s="19">
        <v>0</v>
      </c>
    </row>
    <row r="971" spans="1:3" ht="16.899999999999999" customHeight="1">
      <c r="A971" s="21">
        <v>21305</v>
      </c>
      <c r="B971" s="27" t="s">
        <v>1551</v>
      </c>
      <c r="C971" s="25">
        <f>SUM(C972:C981)</f>
        <v>20666</v>
      </c>
    </row>
    <row r="972" spans="1:3" ht="16.899999999999999" customHeight="1">
      <c r="A972" s="21">
        <v>2130501</v>
      </c>
      <c r="B972" s="21" t="s">
        <v>805</v>
      </c>
      <c r="C972" s="19">
        <v>1759</v>
      </c>
    </row>
    <row r="973" spans="1:3" ht="16.899999999999999" customHeight="1">
      <c r="A973" s="21">
        <v>2130502</v>
      </c>
      <c r="B973" s="21" t="s">
        <v>806</v>
      </c>
      <c r="C973" s="19">
        <v>130</v>
      </c>
    </row>
    <row r="974" spans="1:3" ht="16.899999999999999" customHeight="1">
      <c r="A974" s="21">
        <v>2130503</v>
      </c>
      <c r="B974" s="21" t="s">
        <v>807</v>
      </c>
      <c r="C974" s="19">
        <v>0</v>
      </c>
    </row>
    <row r="975" spans="1:3" ht="16.899999999999999" customHeight="1">
      <c r="A975" s="21">
        <v>2130504</v>
      </c>
      <c r="B975" s="21" t="s">
        <v>1552</v>
      </c>
      <c r="C975" s="19">
        <v>13435</v>
      </c>
    </row>
    <row r="976" spans="1:3" ht="16.899999999999999" customHeight="1">
      <c r="A976" s="21">
        <v>2130505</v>
      </c>
      <c r="B976" s="21" t="s">
        <v>1553</v>
      </c>
      <c r="C976" s="19">
        <v>1564</v>
      </c>
    </row>
    <row r="977" spans="1:3" ht="16.899999999999999" customHeight="1">
      <c r="A977" s="21">
        <v>2130506</v>
      </c>
      <c r="B977" s="21" t="s">
        <v>1554</v>
      </c>
      <c r="C977" s="19">
        <v>108</v>
      </c>
    </row>
    <row r="978" spans="1:3" ht="16.899999999999999" customHeight="1">
      <c r="A978" s="21">
        <v>2130507</v>
      </c>
      <c r="B978" s="21" t="s">
        <v>1555</v>
      </c>
      <c r="C978" s="19">
        <v>803</v>
      </c>
    </row>
    <row r="979" spans="1:3" ht="16.899999999999999" customHeight="1">
      <c r="A979" s="21">
        <v>2130508</v>
      </c>
      <c r="B979" s="21" t="s">
        <v>1556</v>
      </c>
      <c r="C979" s="19">
        <v>0</v>
      </c>
    </row>
    <row r="980" spans="1:3" ht="16.899999999999999" customHeight="1">
      <c r="A980" s="21">
        <v>2130550</v>
      </c>
      <c r="B980" s="21" t="s">
        <v>1557</v>
      </c>
      <c r="C980" s="19">
        <v>0</v>
      </c>
    </row>
    <row r="981" spans="1:3" ht="16.899999999999999" customHeight="1">
      <c r="A981" s="21">
        <v>2130599</v>
      </c>
      <c r="B981" s="21" t="s">
        <v>1558</v>
      </c>
      <c r="C981" s="19">
        <v>2867</v>
      </c>
    </row>
    <row r="982" spans="1:3" ht="16.899999999999999" customHeight="1">
      <c r="A982" s="21">
        <v>21306</v>
      </c>
      <c r="B982" s="27" t="s">
        <v>1559</v>
      </c>
      <c r="C982" s="25">
        <f>SUM(C983:C987)</f>
        <v>2804</v>
      </c>
    </row>
    <row r="983" spans="1:3" ht="16.899999999999999" customHeight="1">
      <c r="A983" s="21">
        <v>2130601</v>
      </c>
      <c r="B983" s="21" t="s">
        <v>1138</v>
      </c>
      <c r="C983" s="19">
        <v>187</v>
      </c>
    </row>
    <row r="984" spans="1:3" ht="16.899999999999999" customHeight="1">
      <c r="A984" s="21">
        <v>2130602</v>
      </c>
      <c r="B984" s="21" t="s">
        <v>1560</v>
      </c>
      <c r="C984" s="19">
        <v>2309</v>
      </c>
    </row>
    <row r="985" spans="1:3" ht="16.899999999999999" customHeight="1">
      <c r="A985" s="21">
        <v>2130603</v>
      </c>
      <c r="B985" s="21" t="s">
        <v>1561</v>
      </c>
      <c r="C985" s="19">
        <v>308</v>
      </c>
    </row>
    <row r="986" spans="1:3" ht="16.899999999999999" customHeight="1">
      <c r="A986" s="21">
        <v>2130604</v>
      </c>
      <c r="B986" s="21" t="s">
        <v>1562</v>
      </c>
      <c r="C986" s="19">
        <v>0</v>
      </c>
    </row>
    <row r="987" spans="1:3" ht="16.899999999999999" customHeight="1">
      <c r="A987" s="21">
        <v>2130699</v>
      </c>
      <c r="B987" s="21" t="s">
        <v>1563</v>
      </c>
      <c r="C987" s="19">
        <v>0</v>
      </c>
    </row>
    <row r="988" spans="1:3" ht="16.899999999999999" customHeight="1">
      <c r="A988" s="21">
        <v>21307</v>
      </c>
      <c r="B988" s="27" t="s">
        <v>1564</v>
      </c>
      <c r="C988" s="25">
        <f>SUM(C989:C994)</f>
        <v>13116</v>
      </c>
    </row>
    <row r="989" spans="1:3" ht="16.899999999999999" customHeight="1">
      <c r="A989" s="21">
        <v>2130701</v>
      </c>
      <c r="B989" s="21" t="s">
        <v>1565</v>
      </c>
      <c r="C989" s="19">
        <v>4961</v>
      </c>
    </row>
    <row r="990" spans="1:3" ht="16.899999999999999" customHeight="1">
      <c r="A990" s="21">
        <v>2130704</v>
      </c>
      <c r="B990" s="21" t="s">
        <v>1566</v>
      </c>
      <c r="C990" s="19">
        <v>35</v>
      </c>
    </row>
    <row r="991" spans="1:3" ht="16.899999999999999" customHeight="1">
      <c r="A991" s="21">
        <v>2130705</v>
      </c>
      <c r="B991" s="21" t="s">
        <v>1567</v>
      </c>
      <c r="C991" s="19">
        <v>6697</v>
      </c>
    </row>
    <row r="992" spans="1:3" ht="16.899999999999999" customHeight="1">
      <c r="A992" s="21">
        <v>2130706</v>
      </c>
      <c r="B992" s="21" t="s">
        <v>1568</v>
      </c>
      <c r="C992" s="19">
        <v>50</v>
      </c>
    </row>
    <row r="993" spans="1:3" ht="16.899999999999999" customHeight="1">
      <c r="A993" s="21">
        <v>2130707</v>
      </c>
      <c r="B993" s="21" t="s">
        <v>1569</v>
      </c>
      <c r="C993" s="19">
        <v>300</v>
      </c>
    </row>
    <row r="994" spans="1:3" ht="16.899999999999999" customHeight="1">
      <c r="A994" s="21">
        <v>2130799</v>
      </c>
      <c r="B994" s="21" t="s">
        <v>1570</v>
      </c>
      <c r="C994" s="19">
        <v>1073</v>
      </c>
    </row>
    <row r="995" spans="1:3" ht="16.899999999999999" customHeight="1">
      <c r="A995" s="21">
        <v>21308</v>
      </c>
      <c r="B995" s="27" t="s">
        <v>1571</v>
      </c>
      <c r="C995" s="25">
        <f>SUM(C996:C1001)</f>
        <v>2053</v>
      </c>
    </row>
    <row r="996" spans="1:3" ht="16.899999999999999" customHeight="1">
      <c r="A996" s="21">
        <v>2130801</v>
      </c>
      <c r="B996" s="21" t="s">
        <v>1572</v>
      </c>
      <c r="C996" s="19">
        <v>0</v>
      </c>
    </row>
    <row r="997" spans="1:3" ht="16.899999999999999" customHeight="1">
      <c r="A997" s="21">
        <v>2130802</v>
      </c>
      <c r="B997" s="21" t="s">
        <v>1573</v>
      </c>
      <c r="C997" s="19">
        <v>89</v>
      </c>
    </row>
    <row r="998" spans="1:3" ht="16.899999999999999" customHeight="1">
      <c r="A998" s="21">
        <v>2130803</v>
      </c>
      <c r="B998" s="21" t="s">
        <v>1574</v>
      </c>
      <c r="C998" s="19">
        <v>1759</v>
      </c>
    </row>
    <row r="999" spans="1:3" ht="16.899999999999999" customHeight="1">
      <c r="A999" s="21">
        <v>2130804</v>
      </c>
      <c r="B999" s="21" t="s">
        <v>1575</v>
      </c>
      <c r="C999" s="19">
        <v>198</v>
      </c>
    </row>
    <row r="1000" spans="1:3" ht="16.899999999999999" customHeight="1">
      <c r="A1000" s="21">
        <v>2130805</v>
      </c>
      <c r="B1000" s="21" t="s">
        <v>1576</v>
      </c>
      <c r="C1000" s="19">
        <v>0</v>
      </c>
    </row>
    <row r="1001" spans="1:3" ht="16.899999999999999" customHeight="1">
      <c r="A1001" s="21">
        <v>2130899</v>
      </c>
      <c r="B1001" s="21" t="s">
        <v>1577</v>
      </c>
      <c r="C1001" s="19">
        <v>7</v>
      </c>
    </row>
    <row r="1002" spans="1:3" ht="16.899999999999999" customHeight="1">
      <c r="A1002" s="21">
        <v>21309</v>
      </c>
      <c r="B1002" s="27" t="s">
        <v>1578</v>
      </c>
      <c r="C1002" s="25">
        <f>SUM(C1003:C1005)</f>
        <v>6</v>
      </c>
    </row>
    <row r="1003" spans="1:3" ht="16.899999999999999" customHeight="1">
      <c r="A1003" s="21">
        <v>2130901</v>
      </c>
      <c r="B1003" s="21" t="s">
        <v>1579</v>
      </c>
      <c r="C1003" s="19">
        <v>6</v>
      </c>
    </row>
    <row r="1004" spans="1:3" ht="16.899999999999999" customHeight="1">
      <c r="A1004" s="21">
        <v>2130902</v>
      </c>
      <c r="B1004" s="21" t="s">
        <v>1580</v>
      </c>
      <c r="C1004" s="19">
        <v>0</v>
      </c>
    </row>
    <row r="1005" spans="1:3" ht="16.899999999999999" customHeight="1">
      <c r="A1005" s="21">
        <v>2130999</v>
      </c>
      <c r="B1005" s="21" t="s">
        <v>1581</v>
      </c>
      <c r="C1005" s="19">
        <v>0</v>
      </c>
    </row>
    <row r="1006" spans="1:3" ht="16.899999999999999" customHeight="1">
      <c r="A1006" s="21">
        <v>21399</v>
      </c>
      <c r="B1006" s="27" t="s">
        <v>1582</v>
      </c>
      <c r="C1006" s="25">
        <f>C1007+C1008</f>
        <v>3348</v>
      </c>
    </row>
    <row r="1007" spans="1:3" ht="16.899999999999999" customHeight="1">
      <c r="A1007" s="21">
        <v>2139901</v>
      </c>
      <c r="B1007" s="21" t="s">
        <v>1583</v>
      </c>
      <c r="C1007" s="19">
        <v>0</v>
      </c>
    </row>
    <row r="1008" spans="1:3" ht="16.899999999999999" customHeight="1">
      <c r="A1008" s="21">
        <v>2139999</v>
      </c>
      <c r="B1008" s="21" t="s">
        <v>1584</v>
      </c>
      <c r="C1008" s="19">
        <v>3348</v>
      </c>
    </row>
    <row r="1009" spans="1:3" ht="16.899999999999999" customHeight="1">
      <c r="A1009" s="21">
        <v>214</v>
      </c>
      <c r="B1009" s="27" t="s">
        <v>1585</v>
      </c>
      <c r="C1009" s="25">
        <f>SUM(C1010,C1040,C1050,C1060,C1065,C1072,C1077)</f>
        <v>17162</v>
      </c>
    </row>
    <row r="1010" spans="1:3" ht="16.899999999999999" customHeight="1">
      <c r="A1010" s="21">
        <v>21401</v>
      </c>
      <c r="B1010" s="27" t="s">
        <v>1586</v>
      </c>
      <c r="C1010" s="25">
        <f>SUM(C1011:C1039)</f>
        <v>15647</v>
      </c>
    </row>
    <row r="1011" spans="1:3" ht="16.899999999999999" customHeight="1">
      <c r="A1011" s="21">
        <v>2140101</v>
      </c>
      <c r="B1011" s="21" t="s">
        <v>805</v>
      </c>
      <c r="C1011" s="19">
        <v>3142</v>
      </c>
    </row>
    <row r="1012" spans="1:3" ht="16.899999999999999" customHeight="1">
      <c r="A1012" s="21">
        <v>2140102</v>
      </c>
      <c r="B1012" s="21" t="s">
        <v>806</v>
      </c>
      <c r="C1012" s="19">
        <v>0</v>
      </c>
    </row>
    <row r="1013" spans="1:3" ht="16.899999999999999" customHeight="1">
      <c r="A1013" s="21">
        <v>2140103</v>
      </c>
      <c r="B1013" s="21" t="s">
        <v>807</v>
      </c>
      <c r="C1013" s="19">
        <v>0</v>
      </c>
    </row>
    <row r="1014" spans="1:3" ht="16.899999999999999" customHeight="1">
      <c r="A1014" s="21">
        <v>2140104</v>
      </c>
      <c r="B1014" s="21" t="s">
        <v>1587</v>
      </c>
      <c r="C1014" s="19">
        <v>3586</v>
      </c>
    </row>
    <row r="1015" spans="1:3" ht="16.899999999999999" customHeight="1">
      <c r="A1015" s="21">
        <v>2140105</v>
      </c>
      <c r="B1015" s="21" t="s">
        <v>1588</v>
      </c>
      <c r="C1015" s="19">
        <v>4646</v>
      </c>
    </row>
    <row r="1016" spans="1:3" ht="16.899999999999999" customHeight="1">
      <c r="A1016" s="21">
        <v>2140106</v>
      </c>
      <c r="B1016" s="21" t="s">
        <v>1589</v>
      </c>
      <c r="C1016" s="19">
        <v>1777</v>
      </c>
    </row>
    <row r="1017" spans="1:3" ht="16.899999999999999" customHeight="1">
      <c r="A1017" s="21">
        <v>2140107</v>
      </c>
      <c r="B1017" s="21" t="s">
        <v>1590</v>
      </c>
      <c r="C1017" s="19">
        <v>0</v>
      </c>
    </row>
    <row r="1018" spans="1:3" ht="16.899999999999999" customHeight="1">
      <c r="A1018" s="21">
        <v>2140108</v>
      </c>
      <c r="B1018" s="21" t="s">
        <v>1591</v>
      </c>
      <c r="C1018" s="19">
        <v>20</v>
      </c>
    </row>
    <row r="1019" spans="1:3" ht="16.899999999999999" customHeight="1">
      <c r="A1019" s="21">
        <v>2140109</v>
      </c>
      <c r="B1019" s="21" t="s">
        <v>1592</v>
      </c>
      <c r="C1019" s="19">
        <v>0</v>
      </c>
    </row>
    <row r="1020" spans="1:3" ht="16.899999999999999" customHeight="1">
      <c r="A1020" s="21">
        <v>2140110</v>
      </c>
      <c r="B1020" s="21" t="s">
        <v>1593</v>
      </c>
      <c r="C1020" s="19">
        <v>8</v>
      </c>
    </row>
    <row r="1021" spans="1:3" ht="16.899999999999999" customHeight="1">
      <c r="A1021" s="21">
        <v>2140111</v>
      </c>
      <c r="B1021" s="21" t="s">
        <v>1594</v>
      </c>
      <c r="C1021" s="19">
        <v>0</v>
      </c>
    </row>
    <row r="1022" spans="1:3" ht="16.899999999999999" customHeight="1">
      <c r="A1022" s="21">
        <v>2140112</v>
      </c>
      <c r="B1022" s="21" t="s">
        <v>1595</v>
      </c>
      <c r="C1022" s="19">
        <v>80</v>
      </c>
    </row>
    <row r="1023" spans="1:3" ht="16.899999999999999" customHeight="1">
      <c r="A1023" s="21">
        <v>2140113</v>
      </c>
      <c r="B1023" s="21" t="s">
        <v>1596</v>
      </c>
      <c r="C1023" s="19">
        <v>0</v>
      </c>
    </row>
    <row r="1024" spans="1:3" ht="16.899999999999999" customHeight="1">
      <c r="A1024" s="21">
        <v>2140114</v>
      </c>
      <c r="B1024" s="21" t="s">
        <v>1597</v>
      </c>
      <c r="C1024" s="19">
        <v>0</v>
      </c>
    </row>
    <row r="1025" spans="1:3" ht="16.899999999999999" customHeight="1">
      <c r="A1025" s="21">
        <v>2140122</v>
      </c>
      <c r="B1025" s="21" t="s">
        <v>1598</v>
      </c>
      <c r="C1025" s="19">
        <v>0</v>
      </c>
    </row>
    <row r="1026" spans="1:3" ht="16.899999999999999" customHeight="1">
      <c r="A1026" s="21">
        <v>2140123</v>
      </c>
      <c r="B1026" s="21" t="s">
        <v>1599</v>
      </c>
      <c r="C1026" s="19">
        <v>0</v>
      </c>
    </row>
    <row r="1027" spans="1:3" ht="16.899999999999999" customHeight="1">
      <c r="A1027" s="21">
        <v>2140124</v>
      </c>
      <c r="B1027" s="21" t="s">
        <v>1600</v>
      </c>
      <c r="C1027" s="19">
        <v>0</v>
      </c>
    </row>
    <row r="1028" spans="1:3" ht="16.899999999999999" customHeight="1">
      <c r="A1028" s="21">
        <v>2140125</v>
      </c>
      <c r="B1028" s="21" t="s">
        <v>1601</v>
      </c>
      <c r="C1028" s="19">
        <v>0</v>
      </c>
    </row>
    <row r="1029" spans="1:3" ht="16.899999999999999" customHeight="1">
      <c r="A1029" s="21">
        <v>2140126</v>
      </c>
      <c r="B1029" s="21" t="s">
        <v>1602</v>
      </c>
      <c r="C1029" s="19">
        <v>0</v>
      </c>
    </row>
    <row r="1030" spans="1:3" ht="16.899999999999999" customHeight="1">
      <c r="A1030" s="21">
        <v>2140127</v>
      </c>
      <c r="B1030" s="21" t="s">
        <v>1603</v>
      </c>
      <c r="C1030" s="19">
        <v>0</v>
      </c>
    </row>
    <row r="1031" spans="1:3" ht="16.899999999999999" customHeight="1">
      <c r="A1031" s="21">
        <v>2140128</v>
      </c>
      <c r="B1031" s="21" t="s">
        <v>1604</v>
      </c>
      <c r="C1031" s="19">
        <v>0</v>
      </c>
    </row>
    <row r="1032" spans="1:3" ht="16.899999999999999" customHeight="1">
      <c r="A1032" s="21">
        <v>2140129</v>
      </c>
      <c r="B1032" s="21" t="s">
        <v>1605</v>
      </c>
      <c r="C1032" s="19">
        <v>0</v>
      </c>
    </row>
    <row r="1033" spans="1:3" ht="16.899999999999999" customHeight="1">
      <c r="A1033" s="21">
        <v>2140130</v>
      </c>
      <c r="B1033" s="21" t="s">
        <v>1606</v>
      </c>
      <c r="C1033" s="19">
        <v>0</v>
      </c>
    </row>
    <row r="1034" spans="1:3" ht="16.899999999999999" customHeight="1">
      <c r="A1034" s="21">
        <v>2140131</v>
      </c>
      <c r="B1034" s="21" t="s">
        <v>1607</v>
      </c>
      <c r="C1034" s="19">
        <v>90</v>
      </c>
    </row>
    <row r="1035" spans="1:3" ht="16.899999999999999" customHeight="1">
      <c r="A1035" s="21">
        <v>2140133</v>
      </c>
      <c r="B1035" s="21" t="s">
        <v>1608</v>
      </c>
      <c r="C1035" s="19">
        <v>0</v>
      </c>
    </row>
    <row r="1036" spans="1:3" ht="16.899999999999999" customHeight="1">
      <c r="A1036" s="21">
        <v>2140136</v>
      </c>
      <c r="B1036" s="21" t="s">
        <v>1609</v>
      </c>
      <c r="C1036" s="19">
        <v>0</v>
      </c>
    </row>
    <row r="1037" spans="1:3" ht="16.899999999999999" customHeight="1">
      <c r="A1037" s="21">
        <v>2140138</v>
      </c>
      <c r="B1037" s="21" t="s">
        <v>1610</v>
      </c>
      <c r="C1037" s="19">
        <v>0</v>
      </c>
    </row>
    <row r="1038" spans="1:3" ht="16.899999999999999" customHeight="1">
      <c r="A1038" s="21">
        <v>2140139</v>
      </c>
      <c r="B1038" s="21" t="s">
        <v>1611</v>
      </c>
      <c r="C1038" s="19">
        <v>163</v>
      </c>
    </row>
    <row r="1039" spans="1:3" ht="16.899999999999999" customHeight="1">
      <c r="A1039" s="21">
        <v>2140199</v>
      </c>
      <c r="B1039" s="21" t="s">
        <v>1612</v>
      </c>
      <c r="C1039" s="19">
        <v>2135</v>
      </c>
    </row>
    <row r="1040" spans="1:3" ht="16.899999999999999" customHeight="1">
      <c r="A1040" s="21">
        <v>21402</v>
      </c>
      <c r="B1040" s="27" t="s">
        <v>1613</v>
      </c>
      <c r="C1040" s="25">
        <f>SUM(C1041:C1049)</f>
        <v>0</v>
      </c>
    </row>
    <row r="1041" spans="1:3" ht="16.899999999999999" customHeight="1">
      <c r="A1041" s="21">
        <v>2140201</v>
      </c>
      <c r="B1041" s="21" t="s">
        <v>805</v>
      </c>
      <c r="C1041" s="19">
        <v>0</v>
      </c>
    </row>
    <row r="1042" spans="1:3" ht="16.899999999999999" customHeight="1">
      <c r="A1042" s="21">
        <v>2140202</v>
      </c>
      <c r="B1042" s="21" t="s">
        <v>806</v>
      </c>
      <c r="C1042" s="19">
        <v>0</v>
      </c>
    </row>
    <row r="1043" spans="1:3" ht="16.899999999999999" customHeight="1">
      <c r="A1043" s="21">
        <v>2140203</v>
      </c>
      <c r="B1043" s="21" t="s">
        <v>807</v>
      </c>
      <c r="C1043" s="19">
        <v>0</v>
      </c>
    </row>
    <row r="1044" spans="1:3" ht="16.899999999999999" customHeight="1">
      <c r="A1044" s="21">
        <v>2140204</v>
      </c>
      <c r="B1044" s="21" t="s">
        <v>1614</v>
      </c>
      <c r="C1044" s="19">
        <v>0</v>
      </c>
    </row>
    <row r="1045" spans="1:3" ht="16.899999999999999" customHeight="1">
      <c r="A1045" s="21">
        <v>2140205</v>
      </c>
      <c r="B1045" s="21" t="s">
        <v>1615</v>
      </c>
      <c r="C1045" s="19">
        <v>0</v>
      </c>
    </row>
    <row r="1046" spans="1:3" ht="16.899999999999999" customHeight="1">
      <c r="A1046" s="21">
        <v>2140206</v>
      </c>
      <c r="B1046" s="21" t="s">
        <v>1616</v>
      </c>
      <c r="C1046" s="19">
        <v>0</v>
      </c>
    </row>
    <row r="1047" spans="1:3" ht="16.899999999999999" customHeight="1">
      <c r="A1047" s="21">
        <v>2140207</v>
      </c>
      <c r="B1047" s="21" t="s">
        <v>1617</v>
      </c>
      <c r="C1047" s="19">
        <v>0</v>
      </c>
    </row>
    <row r="1048" spans="1:3" ht="16.899999999999999" customHeight="1">
      <c r="A1048" s="21">
        <v>2140208</v>
      </c>
      <c r="B1048" s="21" t="s">
        <v>1618</v>
      </c>
      <c r="C1048" s="19">
        <v>0</v>
      </c>
    </row>
    <row r="1049" spans="1:3" ht="16.899999999999999" customHeight="1">
      <c r="A1049" s="21">
        <v>2140299</v>
      </c>
      <c r="B1049" s="21" t="s">
        <v>1619</v>
      </c>
      <c r="C1049" s="19">
        <v>0</v>
      </c>
    </row>
    <row r="1050" spans="1:3" ht="16.899999999999999" customHeight="1">
      <c r="A1050" s="21">
        <v>21403</v>
      </c>
      <c r="B1050" s="27" t="s">
        <v>1620</v>
      </c>
      <c r="C1050" s="25">
        <f>SUM(C1051:C1059)</f>
        <v>0</v>
      </c>
    </row>
    <row r="1051" spans="1:3" ht="16.899999999999999" customHeight="1">
      <c r="A1051" s="21">
        <v>2140301</v>
      </c>
      <c r="B1051" s="21" t="s">
        <v>805</v>
      </c>
      <c r="C1051" s="19">
        <v>0</v>
      </c>
    </row>
    <row r="1052" spans="1:3" ht="16.899999999999999" customHeight="1">
      <c r="A1052" s="21">
        <v>2140302</v>
      </c>
      <c r="B1052" s="21" t="s">
        <v>806</v>
      </c>
      <c r="C1052" s="19">
        <v>0</v>
      </c>
    </row>
    <row r="1053" spans="1:3" ht="16.899999999999999" customHeight="1">
      <c r="A1053" s="21">
        <v>2140303</v>
      </c>
      <c r="B1053" s="21" t="s">
        <v>807</v>
      </c>
      <c r="C1053" s="19">
        <v>0</v>
      </c>
    </row>
    <row r="1054" spans="1:3" ht="16.899999999999999" customHeight="1">
      <c r="A1054" s="21">
        <v>2140304</v>
      </c>
      <c r="B1054" s="21" t="s">
        <v>1621</v>
      </c>
      <c r="C1054" s="19">
        <v>0</v>
      </c>
    </row>
    <row r="1055" spans="1:3" ht="16.899999999999999" customHeight="1">
      <c r="A1055" s="21">
        <v>2140305</v>
      </c>
      <c r="B1055" s="21" t="s">
        <v>1622</v>
      </c>
      <c r="C1055" s="19">
        <v>0</v>
      </c>
    </row>
    <row r="1056" spans="1:3" ht="16.899999999999999" customHeight="1">
      <c r="A1056" s="21">
        <v>2140306</v>
      </c>
      <c r="B1056" s="21" t="s">
        <v>1623</v>
      </c>
      <c r="C1056" s="19">
        <v>0</v>
      </c>
    </row>
    <row r="1057" spans="1:3" ht="16.899999999999999" customHeight="1">
      <c r="A1057" s="21">
        <v>2140307</v>
      </c>
      <c r="B1057" s="21" t="s">
        <v>1624</v>
      </c>
      <c r="C1057" s="19">
        <v>0</v>
      </c>
    </row>
    <row r="1058" spans="1:3" ht="16.899999999999999" customHeight="1">
      <c r="A1058" s="21">
        <v>2140308</v>
      </c>
      <c r="B1058" s="21" t="s">
        <v>1625</v>
      </c>
      <c r="C1058" s="19">
        <v>0</v>
      </c>
    </row>
    <row r="1059" spans="1:3" ht="16.899999999999999" customHeight="1">
      <c r="A1059" s="21">
        <v>2140399</v>
      </c>
      <c r="B1059" s="21" t="s">
        <v>1626</v>
      </c>
      <c r="C1059" s="19">
        <v>0</v>
      </c>
    </row>
    <row r="1060" spans="1:3" ht="16.899999999999999" customHeight="1">
      <c r="A1060" s="21">
        <v>21404</v>
      </c>
      <c r="B1060" s="27" t="s">
        <v>1627</v>
      </c>
      <c r="C1060" s="25">
        <f>SUM(C1061:C1064)</f>
        <v>1372</v>
      </c>
    </row>
    <row r="1061" spans="1:3" ht="16.899999999999999" customHeight="1">
      <c r="A1061" s="21">
        <v>2140401</v>
      </c>
      <c r="B1061" s="21" t="s">
        <v>1628</v>
      </c>
      <c r="C1061" s="19">
        <v>217</v>
      </c>
    </row>
    <row r="1062" spans="1:3" ht="16.899999999999999" customHeight="1">
      <c r="A1062" s="21">
        <v>2140402</v>
      </c>
      <c r="B1062" s="21" t="s">
        <v>1629</v>
      </c>
      <c r="C1062" s="19">
        <v>977</v>
      </c>
    </row>
    <row r="1063" spans="1:3" ht="16.899999999999999" customHeight="1">
      <c r="A1063" s="21">
        <v>2140403</v>
      </c>
      <c r="B1063" s="21" t="s">
        <v>1630</v>
      </c>
      <c r="C1063" s="19">
        <v>178</v>
      </c>
    </row>
    <row r="1064" spans="1:3" ht="16.899999999999999" customHeight="1">
      <c r="A1064" s="21">
        <v>2140499</v>
      </c>
      <c r="B1064" s="21" t="s">
        <v>1631</v>
      </c>
      <c r="C1064" s="19">
        <v>0</v>
      </c>
    </row>
    <row r="1065" spans="1:3" ht="16.899999999999999" customHeight="1">
      <c r="A1065" s="21">
        <v>21405</v>
      </c>
      <c r="B1065" s="27" t="s">
        <v>1632</v>
      </c>
      <c r="C1065" s="25">
        <f>SUM(C1066:C1071)</f>
        <v>0</v>
      </c>
    </row>
    <row r="1066" spans="1:3" ht="16.899999999999999" customHeight="1">
      <c r="A1066" s="21">
        <v>2140501</v>
      </c>
      <c r="B1066" s="21" t="s">
        <v>805</v>
      </c>
      <c r="C1066" s="19">
        <v>0</v>
      </c>
    </row>
    <row r="1067" spans="1:3" ht="16.899999999999999" customHeight="1">
      <c r="A1067" s="21">
        <v>2140502</v>
      </c>
      <c r="B1067" s="21" t="s">
        <v>806</v>
      </c>
      <c r="C1067" s="19">
        <v>0</v>
      </c>
    </row>
    <row r="1068" spans="1:3" ht="16.899999999999999" customHeight="1">
      <c r="A1068" s="21">
        <v>2140503</v>
      </c>
      <c r="B1068" s="21" t="s">
        <v>807</v>
      </c>
      <c r="C1068" s="19">
        <v>0</v>
      </c>
    </row>
    <row r="1069" spans="1:3" ht="16.899999999999999" customHeight="1">
      <c r="A1069" s="21">
        <v>2140504</v>
      </c>
      <c r="B1069" s="21" t="s">
        <v>1618</v>
      </c>
      <c r="C1069" s="19">
        <v>0</v>
      </c>
    </row>
    <row r="1070" spans="1:3" ht="16.899999999999999" customHeight="1">
      <c r="A1070" s="21">
        <v>2140505</v>
      </c>
      <c r="B1070" s="21" t="s">
        <v>1633</v>
      </c>
      <c r="C1070" s="19">
        <v>0</v>
      </c>
    </row>
    <row r="1071" spans="1:3" ht="16.899999999999999" customHeight="1">
      <c r="A1071" s="21">
        <v>2140599</v>
      </c>
      <c r="B1071" s="21" t="s">
        <v>1634</v>
      </c>
      <c r="C1071" s="19">
        <v>0</v>
      </c>
    </row>
    <row r="1072" spans="1:3" ht="16.899999999999999" customHeight="1">
      <c r="A1072" s="21">
        <v>21406</v>
      </c>
      <c r="B1072" s="27" t="s">
        <v>1635</v>
      </c>
      <c r="C1072" s="25">
        <f>SUM(C1073:C1076)</f>
        <v>100</v>
      </c>
    </row>
    <row r="1073" spans="1:3" ht="16.899999999999999" customHeight="1">
      <c r="A1073" s="21">
        <v>2140601</v>
      </c>
      <c r="B1073" s="21" t="s">
        <v>1636</v>
      </c>
      <c r="C1073" s="19">
        <v>0</v>
      </c>
    </row>
    <row r="1074" spans="1:3" ht="16.899999999999999" customHeight="1">
      <c r="A1074" s="21">
        <v>2140602</v>
      </c>
      <c r="B1074" s="21" t="s">
        <v>1637</v>
      </c>
      <c r="C1074" s="19">
        <v>100</v>
      </c>
    </row>
    <row r="1075" spans="1:3" ht="16.899999999999999" customHeight="1">
      <c r="A1075" s="21">
        <v>2140603</v>
      </c>
      <c r="B1075" s="21" t="s">
        <v>1638</v>
      </c>
      <c r="C1075" s="19">
        <v>0</v>
      </c>
    </row>
    <row r="1076" spans="1:3" ht="16.899999999999999" customHeight="1">
      <c r="A1076" s="21">
        <v>2140699</v>
      </c>
      <c r="B1076" s="21" t="s">
        <v>1639</v>
      </c>
      <c r="C1076" s="19">
        <v>0</v>
      </c>
    </row>
    <row r="1077" spans="1:3" ht="16.899999999999999" customHeight="1">
      <c r="A1077" s="21">
        <v>21499</v>
      </c>
      <c r="B1077" s="27" t="s">
        <v>1640</v>
      </c>
      <c r="C1077" s="25">
        <f>SUM(C1078:C1079)</f>
        <v>43</v>
      </c>
    </row>
    <row r="1078" spans="1:3" ht="16.899999999999999" customHeight="1">
      <c r="A1078" s="21">
        <v>2149901</v>
      </c>
      <c r="B1078" s="21" t="s">
        <v>1641</v>
      </c>
      <c r="C1078" s="19">
        <v>0</v>
      </c>
    </row>
    <row r="1079" spans="1:3" ht="16.899999999999999" customHeight="1">
      <c r="A1079" s="21">
        <v>2149999</v>
      </c>
      <c r="B1079" s="21" t="s">
        <v>1642</v>
      </c>
      <c r="C1079" s="19">
        <v>43</v>
      </c>
    </row>
    <row r="1080" spans="1:3" ht="17.25" customHeight="1">
      <c r="A1080" s="21">
        <v>215</v>
      </c>
      <c r="B1080" s="27" t="s">
        <v>1643</v>
      </c>
      <c r="C1080" s="25">
        <f>SUM(C1081,C1091,C1107,C1112,C1126,C1135,C1142,C1149)</f>
        <v>3262</v>
      </c>
    </row>
    <row r="1081" spans="1:3" ht="16.899999999999999" customHeight="1">
      <c r="A1081" s="21">
        <v>21501</v>
      </c>
      <c r="B1081" s="27" t="s">
        <v>1644</v>
      </c>
      <c r="C1081" s="25">
        <f>SUM(C1082:C1090)</f>
        <v>0</v>
      </c>
    </row>
    <row r="1082" spans="1:3" ht="16.899999999999999" customHeight="1">
      <c r="A1082" s="21">
        <v>2150101</v>
      </c>
      <c r="B1082" s="21" t="s">
        <v>805</v>
      </c>
      <c r="C1082" s="19">
        <v>0</v>
      </c>
    </row>
    <row r="1083" spans="1:3" ht="16.899999999999999" customHeight="1">
      <c r="A1083" s="21">
        <v>2150102</v>
      </c>
      <c r="B1083" s="21" t="s">
        <v>806</v>
      </c>
      <c r="C1083" s="19">
        <v>0</v>
      </c>
    </row>
    <row r="1084" spans="1:3" ht="16.899999999999999" customHeight="1">
      <c r="A1084" s="21">
        <v>2150103</v>
      </c>
      <c r="B1084" s="21" t="s">
        <v>807</v>
      </c>
      <c r="C1084" s="19">
        <v>0</v>
      </c>
    </row>
    <row r="1085" spans="1:3" ht="16.899999999999999" customHeight="1">
      <c r="A1085" s="21">
        <v>2150104</v>
      </c>
      <c r="B1085" s="21" t="s">
        <v>1645</v>
      </c>
      <c r="C1085" s="19">
        <v>0</v>
      </c>
    </row>
    <row r="1086" spans="1:3" ht="16.899999999999999" customHeight="1">
      <c r="A1086" s="21">
        <v>2150105</v>
      </c>
      <c r="B1086" s="21" t="s">
        <v>1646</v>
      </c>
      <c r="C1086" s="19">
        <v>0</v>
      </c>
    </row>
    <row r="1087" spans="1:3" ht="16.899999999999999" customHeight="1">
      <c r="A1087" s="21">
        <v>2150106</v>
      </c>
      <c r="B1087" s="21" t="s">
        <v>1647</v>
      </c>
      <c r="C1087" s="19">
        <v>0</v>
      </c>
    </row>
    <row r="1088" spans="1:3" ht="16.899999999999999" customHeight="1">
      <c r="A1088" s="21">
        <v>2150107</v>
      </c>
      <c r="B1088" s="21" t="s">
        <v>1648</v>
      </c>
      <c r="C1088" s="19">
        <v>0</v>
      </c>
    </row>
    <row r="1089" spans="1:3" ht="16.899999999999999" customHeight="1">
      <c r="A1089" s="21">
        <v>2150108</v>
      </c>
      <c r="B1089" s="21" t="s">
        <v>1649</v>
      </c>
      <c r="C1089" s="19">
        <v>0</v>
      </c>
    </row>
    <row r="1090" spans="1:3" ht="16.899999999999999" customHeight="1">
      <c r="A1090" s="21">
        <v>2150199</v>
      </c>
      <c r="B1090" s="21" t="s">
        <v>1650</v>
      </c>
      <c r="C1090" s="19">
        <v>0</v>
      </c>
    </row>
    <row r="1091" spans="1:3" ht="16.899999999999999" customHeight="1">
      <c r="A1091" s="21">
        <v>21502</v>
      </c>
      <c r="B1091" s="27" t="s">
        <v>1651</v>
      </c>
      <c r="C1091" s="25">
        <f>SUM(C1092:C1106)</f>
        <v>15</v>
      </c>
    </row>
    <row r="1092" spans="1:3" ht="16.899999999999999" customHeight="1">
      <c r="A1092" s="21">
        <v>2150201</v>
      </c>
      <c r="B1092" s="21" t="s">
        <v>805</v>
      </c>
      <c r="C1092" s="19">
        <v>0</v>
      </c>
    </row>
    <row r="1093" spans="1:3" ht="16.899999999999999" customHeight="1">
      <c r="A1093" s="21">
        <v>2150202</v>
      </c>
      <c r="B1093" s="21" t="s">
        <v>806</v>
      </c>
      <c r="C1093" s="19">
        <v>0</v>
      </c>
    </row>
    <row r="1094" spans="1:3" ht="16.899999999999999" customHeight="1">
      <c r="A1094" s="21">
        <v>2150203</v>
      </c>
      <c r="B1094" s="21" t="s">
        <v>807</v>
      </c>
      <c r="C1094" s="19">
        <v>0</v>
      </c>
    </row>
    <row r="1095" spans="1:3" ht="16.899999999999999" customHeight="1">
      <c r="A1095" s="21">
        <v>2150204</v>
      </c>
      <c r="B1095" s="21" t="s">
        <v>1652</v>
      </c>
      <c r="C1095" s="19">
        <v>0</v>
      </c>
    </row>
    <row r="1096" spans="1:3" ht="16.899999999999999" customHeight="1">
      <c r="A1096" s="21">
        <v>2150205</v>
      </c>
      <c r="B1096" s="21" t="s">
        <v>1653</v>
      </c>
      <c r="C1096" s="19">
        <v>0</v>
      </c>
    </row>
    <row r="1097" spans="1:3" ht="16.899999999999999" customHeight="1">
      <c r="A1097" s="21">
        <v>2150206</v>
      </c>
      <c r="B1097" s="21" t="s">
        <v>1654</v>
      </c>
      <c r="C1097" s="19">
        <v>0</v>
      </c>
    </row>
    <row r="1098" spans="1:3" ht="16.899999999999999" customHeight="1">
      <c r="A1098" s="21">
        <v>2150207</v>
      </c>
      <c r="B1098" s="21" t="s">
        <v>1655</v>
      </c>
      <c r="C1098" s="19">
        <v>0</v>
      </c>
    </row>
    <row r="1099" spans="1:3" ht="16.899999999999999" customHeight="1">
      <c r="A1099" s="21">
        <v>2150208</v>
      </c>
      <c r="B1099" s="21" t="s">
        <v>1656</v>
      </c>
      <c r="C1099" s="19">
        <v>0</v>
      </c>
    </row>
    <row r="1100" spans="1:3" ht="16.899999999999999" customHeight="1">
      <c r="A1100" s="21">
        <v>2150209</v>
      </c>
      <c r="B1100" s="21" t="s">
        <v>1657</v>
      </c>
      <c r="C1100" s="19">
        <v>0</v>
      </c>
    </row>
    <row r="1101" spans="1:3" ht="16.899999999999999" customHeight="1">
      <c r="A1101" s="21">
        <v>2150210</v>
      </c>
      <c r="B1101" s="21" t="s">
        <v>1658</v>
      </c>
      <c r="C1101" s="19">
        <v>0</v>
      </c>
    </row>
    <row r="1102" spans="1:3" ht="16.899999999999999" customHeight="1">
      <c r="A1102" s="21">
        <v>2150212</v>
      </c>
      <c r="B1102" s="21" t="s">
        <v>1659</v>
      </c>
      <c r="C1102" s="19">
        <v>0</v>
      </c>
    </row>
    <row r="1103" spans="1:3" ht="16.899999999999999" customHeight="1">
      <c r="A1103" s="21">
        <v>2150213</v>
      </c>
      <c r="B1103" s="21" t="s">
        <v>1660</v>
      </c>
      <c r="C1103" s="19">
        <v>0</v>
      </c>
    </row>
    <row r="1104" spans="1:3" ht="16.899999999999999" customHeight="1">
      <c r="A1104" s="21">
        <v>2150214</v>
      </c>
      <c r="B1104" s="21" t="s">
        <v>1661</v>
      </c>
      <c r="C1104" s="19">
        <v>0</v>
      </c>
    </row>
    <row r="1105" spans="1:3" ht="16.899999999999999" customHeight="1">
      <c r="A1105" s="21">
        <v>2150215</v>
      </c>
      <c r="B1105" s="21" t="s">
        <v>1662</v>
      </c>
      <c r="C1105" s="19">
        <v>0</v>
      </c>
    </row>
    <row r="1106" spans="1:3" ht="16.899999999999999" customHeight="1">
      <c r="A1106" s="21">
        <v>2150299</v>
      </c>
      <c r="B1106" s="21" t="s">
        <v>1663</v>
      </c>
      <c r="C1106" s="19">
        <v>15</v>
      </c>
    </row>
    <row r="1107" spans="1:3" ht="16.899999999999999" customHeight="1">
      <c r="A1107" s="21">
        <v>21503</v>
      </c>
      <c r="B1107" s="27" t="s">
        <v>1664</v>
      </c>
      <c r="C1107" s="25">
        <f>SUM(C1108:C1111)</f>
        <v>0</v>
      </c>
    </row>
    <row r="1108" spans="1:3" ht="16.899999999999999" customHeight="1">
      <c r="A1108" s="21">
        <v>2150301</v>
      </c>
      <c r="B1108" s="21" t="s">
        <v>805</v>
      </c>
      <c r="C1108" s="19">
        <v>0</v>
      </c>
    </row>
    <row r="1109" spans="1:3" ht="16.899999999999999" customHeight="1">
      <c r="A1109" s="21">
        <v>2150302</v>
      </c>
      <c r="B1109" s="21" t="s">
        <v>806</v>
      </c>
      <c r="C1109" s="19">
        <v>0</v>
      </c>
    </row>
    <row r="1110" spans="1:3" ht="16.899999999999999" customHeight="1">
      <c r="A1110" s="21">
        <v>2150303</v>
      </c>
      <c r="B1110" s="21" t="s">
        <v>807</v>
      </c>
      <c r="C1110" s="19">
        <v>0</v>
      </c>
    </row>
    <row r="1111" spans="1:3" ht="16.899999999999999" customHeight="1">
      <c r="A1111" s="21">
        <v>2150399</v>
      </c>
      <c r="B1111" s="21" t="s">
        <v>1665</v>
      </c>
      <c r="C1111" s="19">
        <v>0</v>
      </c>
    </row>
    <row r="1112" spans="1:3" ht="16.899999999999999" customHeight="1">
      <c r="A1112" s="21">
        <v>21505</v>
      </c>
      <c r="B1112" s="27" t="s">
        <v>1666</v>
      </c>
      <c r="C1112" s="25">
        <f>SUM(C1113:C1125)</f>
        <v>6</v>
      </c>
    </row>
    <row r="1113" spans="1:3" ht="16.899999999999999" customHeight="1">
      <c r="A1113" s="21">
        <v>2150501</v>
      </c>
      <c r="B1113" s="21" t="s">
        <v>805</v>
      </c>
      <c r="C1113" s="19">
        <v>0</v>
      </c>
    </row>
    <row r="1114" spans="1:3" ht="16.899999999999999" customHeight="1">
      <c r="A1114" s="21">
        <v>2150502</v>
      </c>
      <c r="B1114" s="21" t="s">
        <v>806</v>
      </c>
      <c r="C1114" s="19">
        <v>0</v>
      </c>
    </row>
    <row r="1115" spans="1:3" ht="16.899999999999999" customHeight="1">
      <c r="A1115" s="21">
        <v>2150503</v>
      </c>
      <c r="B1115" s="21" t="s">
        <v>807</v>
      </c>
      <c r="C1115" s="19">
        <v>0</v>
      </c>
    </row>
    <row r="1116" spans="1:3" ht="16.899999999999999" customHeight="1">
      <c r="A1116" s="21">
        <v>2150505</v>
      </c>
      <c r="B1116" s="21" t="s">
        <v>1667</v>
      </c>
      <c r="C1116" s="19">
        <v>0</v>
      </c>
    </row>
    <row r="1117" spans="1:3" ht="16.899999999999999" customHeight="1">
      <c r="A1117" s="21">
        <v>2150506</v>
      </c>
      <c r="B1117" s="21" t="s">
        <v>1668</v>
      </c>
      <c r="C1117" s="19">
        <v>0</v>
      </c>
    </row>
    <row r="1118" spans="1:3" ht="16.899999999999999" customHeight="1">
      <c r="A1118" s="21">
        <v>2150507</v>
      </c>
      <c r="B1118" s="21" t="s">
        <v>1669</v>
      </c>
      <c r="C1118" s="19">
        <v>0</v>
      </c>
    </row>
    <row r="1119" spans="1:3" ht="16.899999999999999" customHeight="1">
      <c r="A1119" s="21">
        <v>2150508</v>
      </c>
      <c r="B1119" s="21" t="s">
        <v>1670</v>
      </c>
      <c r="C1119" s="19">
        <v>0</v>
      </c>
    </row>
    <row r="1120" spans="1:3" ht="16.899999999999999" customHeight="1">
      <c r="A1120" s="21">
        <v>2150509</v>
      </c>
      <c r="B1120" s="21" t="s">
        <v>1671</v>
      </c>
      <c r="C1120" s="19">
        <v>0</v>
      </c>
    </row>
    <row r="1121" spans="1:3" ht="16.899999999999999" customHeight="1">
      <c r="A1121" s="21">
        <v>2150510</v>
      </c>
      <c r="B1121" s="21" t="s">
        <v>1672</v>
      </c>
      <c r="C1121" s="19">
        <v>0</v>
      </c>
    </row>
    <row r="1122" spans="1:3" ht="16.899999999999999" customHeight="1">
      <c r="A1122" s="21">
        <v>2150511</v>
      </c>
      <c r="B1122" s="21" t="s">
        <v>1673</v>
      </c>
      <c r="C1122" s="19">
        <v>0</v>
      </c>
    </row>
    <row r="1123" spans="1:3" ht="16.899999999999999" customHeight="1">
      <c r="A1123" s="21">
        <v>2150513</v>
      </c>
      <c r="B1123" s="21" t="s">
        <v>1618</v>
      </c>
      <c r="C1123" s="19">
        <v>0</v>
      </c>
    </row>
    <row r="1124" spans="1:3" ht="16.899999999999999" customHeight="1">
      <c r="A1124" s="21">
        <v>2150515</v>
      </c>
      <c r="B1124" s="21" t="s">
        <v>1674</v>
      </c>
      <c r="C1124" s="19">
        <v>0</v>
      </c>
    </row>
    <row r="1125" spans="1:3" ht="16.899999999999999" customHeight="1">
      <c r="A1125" s="21">
        <v>2150599</v>
      </c>
      <c r="B1125" s="21" t="s">
        <v>1675</v>
      </c>
      <c r="C1125" s="19">
        <v>6</v>
      </c>
    </row>
    <row r="1126" spans="1:3" ht="16.899999999999999" customHeight="1">
      <c r="A1126" s="21">
        <v>21506</v>
      </c>
      <c r="B1126" s="27" t="s">
        <v>1676</v>
      </c>
      <c r="C1126" s="25">
        <f>SUM(C1127:C1134)</f>
        <v>713</v>
      </c>
    </row>
    <row r="1127" spans="1:3" ht="16.899999999999999" customHeight="1">
      <c r="A1127" s="21">
        <v>2150601</v>
      </c>
      <c r="B1127" s="21" t="s">
        <v>805</v>
      </c>
      <c r="C1127" s="19">
        <v>231</v>
      </c>
    </row>
    <row r="1128" spans="1:3" ht="16.899999999999999" customHeight="1">
      <c r="A1128" s="21">
        <v>2150602</v>
      </c>
      <c r="B1128" s="21" t="s">
        <v>806</v>
      </c>
      <c r="C1128" s="19">
        <v>0</v>
      </c>
    </row>
    <row r="1129" spans="1:3" ht="16.899999999999999" customHeight="1">
      <c r="A1129" s="21">
        <v>2150603</v>
      </c>
      <c r="B1129" s="21" t="s">
        <v>807</v>
      </c>
      <c r="C1129" s="19">
        <v>0</v>
      </c>
    </row>
    <row r="1130" spans="1:3" ht="16.899999999999999" customHeight="1">
      <c r="A1130" s="21">
        <v>2150604</v>
      </c>
      <c r="B1130" s="21" t="s">
        <v>1677</v>
      </c>
      <c r="C1130" s="19">
        <v>0</v>
      </c>
    </row>
    <row r="1131" spans="1:3" ht="16.899999999999999" customHeight="1">
      <c r="A1131" s="21">
        <v>2150605</v>
      </c>
      <c r="B1131" s="21" t="s">
        <v>1678</v>
      </c>
      <c r="C1131" s="19">
        <v>39</v>
      </c>
    </row>
    <row r="1132" spans="1:3" ht="16.899999999999999" customHeight="1">
      <c r="A1132" s="21">
        <v>2150606</v>
      </c>
      <c r="B1132" s="21" t="s">
        <v>1679</v>
      </c>
      <c r="C1132" s="19">
        <v>0</v>
      </c>
    </row>
    <row r="1133" spans="1:3" ht="16.899999999999999" customHeight="1">
      <c r="A1133" s="21">
        <v>2150607</v>
      </c>
      <c r="B1133" s="21" t="s">
        <v>1680</v>
      </c>
      <c r="C1133" s="19">
        <v>42</v>
      </c>
    </row>
    <row r="1134" spans="1:3" ht="16.899999999999999" customHeight="1">
      <c r="A1134" s="21">
        <v>2150699</v>
      </c>
      <c r="B1134" s="21" t="s">
        <v>1681</v>
      </c>
      <c r="C1134" s="19">
        <v>401</v>
      </c>
    </row>
    <row r="1135" spans="1:3" ht="16.899999999999999" customHeight="1">
      <c r="A1135" s="21">
        <v>21507</v>
      </c>
      <c r="B1135" s="27" t="s">
        <v>1682</v>
      </c>
      <c r="C1135" s="25">
        <f>SUM(C1136:C1141)</f>
        <v>0</v>
      </c>
    </row>
    <row r="1136" spans="1:3" ht="16.899999999999999" customHeight="1">
      <c r="A1136" s="21">
        <v>2150701</v>
      </c>
      <c r="B1136" s="21" t="s">
        <v>805</v>
      </c>
      <c r="C1136" s="19">
        <v>0</v>
      </c>
    </row>
    <row r="1137" spans="1:3" ht="16.899999999999999" customHeight="1">
      <c r="A1137" s="21">
        <v>2150702</v>
      </c>
      <c r="B1137" s="21" t="s">
        <v>806</v>
      </c>
      <c r="C1137" s="19">
        <v>0</v>
      </c>
    </row>
    <row r="1138" spans="1:3" ht="16.899999999999999" customHeight="1">
      <c r="A1138" s="21">
        <v>2150703</v>
      </c>
      <c r="B1138" s="21" t="s">
        <v>807</v>
      </c>
      <c r="C1138" s="19">
        <v>0</v>
      </c>
    </row>
    <row r="1139" spans="1:3" ht="16.899999999999999" customHeight="1">
      <c r="A1139" s="21">
        <v>2150704</v>
      </c>
      <c r="B1139" s="21" t="s">
        <v>1683</v>
      </c>
      <c r="C1139" s="19">
        <v>0</v>
      </c>
    </row>
    <row r="1140" spans="1:3" ht="16.899999999999999" customHeight="1">
      <c r="A1140" s="21">
        <v>2150705</v>
      </c>
      <c r="B1140" s="21" t="s">
        <v>1684</v>
      </c>
      <c r="C1140" s="19">
        <v>0</v>
      </c>
    </row>
    <row r="1141" spans="1:3" ht="16.899999999999999" customHeight="1">
      <c r="A1141" s="21">
        <v>2150799</v>
      </c>
      <c r="B1141" s="21" t="s">
        <v>1685</v>
      </c>
      <c r="C1141" s="19">
        <v>0</v>
      </c>
    </row>
    <row r="1142" spans="1:3" ht="16.899999999999999" customHeight="1">
      <c r="A1142" s="21">
        <v>21508</v>
      </c>
      <c r="B1142" s="27" t="s">
        <v>1686</v>
      </c>
      <c r="C1142" s="25">
        <f>SUM(C1143:C1148)</f>
        <v>630</v>
      </c>
    </row>
    <row r="1143" spans="1:3" ht="16.899999999999999" customHeight="1">
      <c r="A1143" s="21">
        <v>2150801</v>
      </c>
      <c r="B1143" s="21" t="s">
        <v>805</v>
      </c>
      <c r="C1143" s="19">
        <v>0</v>
      </c>
    </row>
    <row r="1144" spans="1:3" ht="16.899999999999999" customHeight="1">
      <c r="A1144" s="21">
        <v>2150802</v>
      </c>
      <c r="B1144" s="21" t="s">
        <v>806</v>
      </c>
      <c r="C1144" s="19">
        <v>0</v>
      </c>
    </row>
    <row r="1145" spans="1:3" ht="16.899999999999999" customHeight="1">
      <c r="A1145" s="21">
        <v>2150803</v>
      </c>
      <c r="B1145" s="21" t="s">
        <v>807</v>
      </c>
      <c r="C1145" s="19">
        <v>0</v>
      </c>
    </row>
    <row r="1146" spans="1:3" ht="16.899999999999999" customHeight="1">
      <c r="A1146" s="21">
        <v>2150804</v>
      </c>
      <c r="B1146" s="21" t="s">
        <v>1687</v>
      </c>
      <c r="C1146" s="19">
        <v>69</v>
      </c>
    </row>
    <row r="1147" spans="1:3" ht="16.899999999999999" customHeight="1">
      <c r="A1147" s="21">
        <v>2150805</v>
      </c>
      <c r="B1147" s="21" t="s">
        <v>1688</v>
      </c>
      <c r="C1147" s="19">
        <v>500</v>
      </c>
    </row>
    <row r="1148" spans="1:3" ht="16.899999999999999" customHeight="1">
      <c r="A1148" s="21">
        <v>2150899</v>
      </c>
      <c r="B1148" s="21" t="s">
        <v>1689</v>
      </c>
      <c r="C1148" s="19">
        <v>61</v>
      </c>
    </row>
    <row r="1149" spans="1:3" ht="16.899999999999999" customHeight="1">
      <c r="A1149" s="21">
        <v>21599</v>
      </c>
      <c r="B1149" s="27" t="s">
        <v>1690</v>
      </c>
      <c r="C1149" s="25">
        <f>SUM(C1150:C1155)</f>
        <v>1898</v>
      </c>
    </row>
    <row r="1150" spans="1:3" ht="16.899999999999999" customHeight="1">
      <c r="A1150" s="21">
        <v>2159901</v>
      </c>
      <c r="B1150" s="21" t="s">
        <v>1691</v>
      </c>
      <c r="C1150" s="19">
        <v>0</v>
      </c>
    </row>
    <row r="1151" spans="1:3" ht="16.899999999999999" customHeight="1">
      <c r="A1151" s="21">
        <v>2159902</v>
      </c>
      <c r="B1151" s="21" t="s">
        <v>1692</v>
      </c>
      <c r="C1151" s="19">
        <v>0</v>
      </c>
    </row>
    <row r="1152" spans="1:3" ht="16.899999999999999" customHeight="1">
      <c r="A1152" s="21">
        <v>2159904</v>
      </c>
      <c r="B1152" s="21" t="s">
        <v>1693</v>
      </c>
      <c r="C1152" s="19">
        <v>120</v>
      </c>
    </row>
    <row r="1153" spans="1:3" ht="16.899999999999999" customHeight="1">
      <c r="A1153" s="21">
        <v>2159905</v>
      </c>
      <c r="B1153" s="21" t="s">
        <v>1694</v>
      </c>
      <c r="C1153" s="19">
        <v>0</v>
      </c>
    </row>
    <row r="1154" spans="1:3" ht="16.899999999999999" customHeight="1">
      <c r="A1154" s="21">
        <v>2159906</v>
      </c>
      <c r="B1154" s="21" t="s">
        <v>1695</v>
      </c>
      <c r="C1154" s="19">
        <v>0</v>
      </c>
    </row>
    <row r="1155" spans="1:3" ht="16.899999999999999" customHeight="1">
      <c r="A1155" s="21">
        <v>2159999</v>
      </c>
      <c r="B1155" s="21" t="s">
        <v>1696</v>
      </c>
      <c r="C1155" s="19">
        <v>1778</v>
      </c>
    </row>
    <row r="1156" spans="1:3" ht="16.899999999999999" customHeight="1">
      <c r="A1156" s="21">
        <v>216</v>
      </c>
      <c r="B1156" s="27" t="s">
        <v>1697</v>
      </c>
      <c r="C1156" s="25">
        <f>SUM(C1157,C1167,C1174,C1180)</f>
        <v>1118</v>
      </c>
    </row>
    <row r="1157" spans="1:3" ht="16.899999999999999" customHeight="1">
      <c r="A1157" s="21">
        <v>21602</v>
      </c>
      <c r="B1157" s="27" t="s">
        <v>1698</v>
      </c>
      <c r="C1157" s="25">
        <f>SUM(C1158:C1166)</f>
        <v>851</v>
      </c>
    </row>
    <row r="1158" spans="1:3" ht="16.899999999999999" customHeight="1">
      <c r="A1158" s="21">
        <v>2160201</v>
      </c>
      <c r="B1158" s="21" t="s">
        <v>805</v>
      </c>
      <c r="C1158" s="19">
        <v>199</v>
      </c>
    </row>
    <row r="1159" spans="1:3" ht="16.899999999999999" customHeight="1">
      <c r="A1159" s="21">
        <v>2160202</v>
      </c>
      <c r="B1159" s="21" t="s">
        <v>806</v>
      </c>
      <c r="C1159" s="19">
        <v>0</v>
      </c>
    </row>
    <row r="1160" spans="1:3" ht="16.899999999999999" customHeight="1">
      <c r="A1160" s="21">
        <v>2160203</v>
      </c>
      <c r="B1160" s="21" t="s">
        <v>807</v>
      </c>
      <c r="C1160" s="19">
        <v>0</v>
      </c>
    </row>
    <row r="1161" spans="1:3" ht="16.899999999999999" customHeight="1">
      <c r="A1161" s="21">
        <v>2160216</v>
      </c>
      <c r="B1161" s="21" t="s">
        <v>1699</v>
      </c>
      <c r="C1161" s="19">
        <v>0</v>
      </c>
    </row>
    <row r="1162" spans="1:3" ht="16.899999999999999" customHeight="1">
      <c r="A1162" s="21">
        <v>2160217</v>
      </c>
      <c r="B1162" s="21" t="s">
        <v>1700</v>
      </c>
      <c r="C1162" s="19">
        <v>0</v>
      </c>
    </row>
    <row r="1163" spans="1:3" ht="16.899999999999999" customHeight="1">
      <c r="A1163" s="21">
        <v>2160218</v>
      </c>
      <c r="B1163" s="21" t="s">
        <v>1701</v>
      </c>
      <c r="C1163" s="19">
        <v>0</v>
      </c>
    </row>
    <row r="1164" spans="1:3" ht="16.899999999999999" customHeight="1">
      <c r="A1164" s="21">
        <v>2160219</v>
      </c>
      <c r="B1164" s="21" t="s">
        <v>1702</v>
      </c>
      <c r="C1164" s="19">
        <v>0</v>
      </c>
    </row>
    <row r="1165" spans="1:3" ht="16.899999999999999" customHeight="1">
      <c r="A1165" s="21">
        <v>2160250</v>
      </c>
      <c r="B1165" s="21" t="s">
        <v>814</v>
      </c>
      <c r="C1165" s="19">
        <v>0</v>
      </c>
    </row>
    <row r="1166" spans="1:3" ht="16.899999999999999" customHeight="1">
      <c r="A1166" s="21">
        <v>2160299</v>
      </c>
      <c r="B1166" s="21" t="s">
        <v>1703</v>
      </c>
      <c r="C1166" s="19">
        <v>652</v>
      </c>
    </row>
    <row r="1167" spans="1:3" ht="16.899999999999999" customHeight="1">
      <c r="A1167" s="21">
        <v>21605</v>
      </c>
      <c r="B1167" s="27" t="s">
        <v>1704</v>
      </c>
      <c r="C1167" s="25">
        <f>SUM(C1168:C1173)</f>
        <v>160</v>
      </c>
    </row>
    <row r="1168" spans="1:3" ht="16.899999999999999" customHeight="1">
      <c r="A1168" s="21">
        <v>2160501</v>
      </c>
      <c r="B1168" s="21" t="s">
        <v>805</v>
      </c>
      <c r="C1168" s="19">
        <v>85</v>
      </c>
    </row>
    <row r="1169" spans="1:3" ht="16.899999999999999" customHeight="1">
      <c r="A1169" s="21">
        <v>2160502</v>
      </c>
      <c r="B1169" s="21" t="s">
        <v>806</v>
      </c>
      <c r="C1169" s="19">
        <v>0</v>
      </c>
    </row>
    <row r="1170" spans="1:3" ht="16.899999999999999" customHeight="1">
      <c r="A1170" s="21">
        <v>2160503</v>
      </c>
      <c r="B1170" s="21" t="s">
        <v>807</v>
      </c>
      <c r="C1170" s="19">
        <v>0</v>
      </c>
    </row>
    <row r="1171" spans="1:3" ht="16.899999999999999" customHeight="1">
      <c r="A1171" s="21">
        <v>2160504</v>
      </c>
      <c r="B1171" s="21" t="s">
        <v>1705</v>
      </c>
      <c r="C1171" s="19">
        <v>0</v>
      </c>
    </row>
    <row r="1172" spans="1:3" ht="16.899999999999999" customHeight="1">
      <c r="A1172" s="21">
        <v>2160505</v>
      </c>
      <c r="B1172" s="21" t="s">
        <v>1706</v>
      </c>
      <c r="C1172" s="19">
        <v>0</v>
      </c>
    </row>
    <row r="1173" spans="1:3" ht="16.899999999999999" customHeight="1">
      <c r="A1173" s="21">
        <v>2160599</v>
      </c>
      <c r="B1173" s="21" t="s">
        <v>1707</v>
      </c>
      <c r="C1173" s="19">
        <v>75</v>
      </c>
    </row>
    <row r="1174" spans="1:3" ht="16.899999999999999" customHeight="1">
      <c r="A1174" s="21">
        <v>21606</v>
      </c>
      <c r="B1174" s="27" t="s">
        <v>1708</v>
      </c>
      <c r="C1174" s="25">
        <f>SUM(C1175:C1179)</f>
        <v>83</v>
      </c>
    </row>
    <row r="1175" spans="1:3" ht="16.899999999999999" customHeight="1">
      <c r="A1175" s="21">
        <v>2160601</v>
      </c>
      <c r="B1175" s="21" t="s">
        <v>805</v>
      </c>
      <c r="C1175" s="19">
        <v>0</v>
      </c>
    </row>
    <row r="1176" spans="1:3" ht="16.899999999999999" customHeight="1">
      <c r="A1176" s="21">
        <v>2160602</v>
      </c>
      <c r="B1176" s="21" t="s">
        <v>806</v>
      </c>
      <c r="C1176" s="19">
        <v>0</v>
      </c>
    </row>
    <row r="1177" spans="1:3" ht="16.899999999999999" customHeight="1">
      <c r="A1177" s="21">
        <v>2160603</v>
      </c>
      <c r="B1177" s="21" t="s">
        <v>807</v>
      </c>
      <c r="C1177" s="19">
        <v>0</v>
      </c>
    </row>
    <row r="1178" spans="1:3" ht="16.899999999999999" customHeight="1">
      <c r="A1178" s="21">
        <v>2160607</v>
      </c>
      <c r="B1178" s="21" t="s">
        <v>1709</v>
      </c>
      <c r="C1178" s="19">
        <v>0</v>
      </c>
    </row>
    <row r="1179" spans="1:3" ht="16.899999999999999" customHeight="1">
      <c r="A1179" s="21">
        <v>2160699</v>
      </c>
      <c r="B1179" s="21" t="s">
        <v>1710</v>
      </c>
      <c r="C1179" s="19">
        <v>83</v>
      </c>
    </row>
    <row r="1180" spans="1:3" ht="16.899999999999999" customHeight="1">
      <c r="A1180" s="21">
        <v>21699</v>
      </c>
      <c r="B1180" s="27" t="s">
        <v>1711</v>
      </c>
      <c r="C1180" s="25">
        <f>SUM(C1181:C1182)</f>
        <v>24</v>
      </c>
    </row>
    <row r="1181" spans="1:3" ht="16.899999999999999" customHeight="1">
      <c r="A1181" s="21">
        <v>2169901</v>
      </c>
      <c r="B1181" s="21" t="s">
        <v>1712</v>
      </c>
      <c r="C1181" s="19">
        <v>0</v>
      </c>
    </row>
    <row r="1182" spans="1:3" ht="16.899999999999999" customHeight="1">
      <c r="A1182" s="21">
        <v>2169999</v>
      </c>
      <c r="B1182" s="21" t="s">
        <v>1713</v>
      </c>
      <c r="C1182" s="19">
        <v>24</v>
      </c>
    </row>
    <row r="1183" spans="1:3" ht="16.899999999999999" customHeight="1">
      <c r="A1183" s="21">
        <v>217</v>
      </c>
      <c r="B1183" s="27" t="s">
        <v>1714</v>
      </c>
      <c r="C1183" s="25">
        <f>SUM(C1184,C1191,C1201,C1207,C1210)</f>
        <v>0</v>
      </c>
    </row>
    <row r="1184" spans="1:3" ht="16.899999999999999" customHeight="1">
      <c r="A1184" s="21">
        <v>21701</v>
      </c>
      <c r="B1184" s="27" t="s">
        <v>1715</v>
      </c>
      <c r="C1184" s="25">
        <f>SUM(C1185:C1190)</f>
        <v>0</v>
      </c>
    </row>
    <row r="1185" spans="1:3" ht="16.899999999999999" customHeight="1">
      <c r="A1185" s="21">
        <v>2170101</v>
      </c>
      <c r="B1185" s="21" t="s">
        <v>805</v>
      </c>
      <c r="C1185" s="19">
        <v>0</v>
      </c>
    </row>
    <row r="1186" spans="1:3" ht="16.899999999999999" customHeight="1">
      <c r="A1186" s="21">
        <v>2170102</v>
      </c>
      <c r="B1186" s="21" t="s">
        <v>806</v>
      </c>
      <c r="C1186" s="19">
        <v>0</v>
      </c>
    </row>
    <row r="1187" spans="1:3" ht="16.899999999999999" customHeight="1">
      <c r="A1187" s="21">
        <v>2170103</v>
      </c>
      <c r="B1187" s="21" t="s">
        <v>807</v>
      </c>
      <c r="C1187" s="19">
        <v>0</v>
      </c>
    </row>
    <row r="1188" spans="1:3" ht="16.899999999999999" customHeight="1">
      <c r="A1188" s="21">
        <v>2170104</v>
      </c>
      <c r="B1188" s="21" t="s">
        <v>1716</v>
      </c>
      <c r="C1188" s="19">
        <v>0</v>
      </c>
    </row>
    <row r="1189" spans="1:3" ht="16.899999999999999" customHeight="1">
      <c r="A1189" s="21">
        <v>2170150</v>
      </c>
      <c r="B1189" s="21" t="s">
        <v>814</v>
      </c>
      <c r="C1189" s="19">
        <v>0</v>
      </c>
    </row>
    <row r="1190" spans="1:3" ht="16.899999999999999" customHeight="1">
      <c r="A1190" s="21">
        <v>2170199</v>
      </c>
      <c r="B1190" s="21" t="s">
        <v>1717</v>
      </c>
      <c r="C1190" s="19">
        <v>0</v>
      </c>
    </row>
    <row r="1191" spans="1:3" ht="16.899999999999999" customHeight="1">
      <c r="A1191" s="21">
        <v>21702</v>
      </c>
      <c r="B1191" s="27" t="s">
        <v>1718</v>
      </c>
      <c r="C1191" s="25">
        <f>SUM(C1192:C1200)</f>
        <v>0</v>
      </c>
    </row>
    <row r="1192" spans="1:3" ht="16.899999999999999" customHeight="1">
      <c r="A1192" s="21">
        <v>2170201</v>
      </c>
      <c r="B1192" s="21" t="s">
        <v>1719</v>
      </c>
      <c r="C1192" s="19">
        <v>0</v>
      </c>
    </row>
    <row r="1193" spans="1:3" ht="16.899999999999999" customHeight="1">
      <c r="A1193" s="21">
        <v>2170202</v>
      </c>
      <c r="B1193" s="21" t="s">
        <v>1720</v>
      </c>
      <c r="C1193" s="19">
        <v>0</v>
      </c>
    </row>
    <row r="1194" spans="1:3" ht="16.899999999999999" customHeight="1">
      <c r="A1194" s="21">
        <v>2170203</v>
      </c>
      <c r="B1194" s="21" t="s">
        <v>1721</v>
      </c>
      <c r="C1194" s="19">
        <v>0</v>
      </c>
    </row>
    <row r="1195" spans="1:3" ht="16.899999999999999" customHeight="1">
      <c r="A1195" s="21">
        <v>2170204</v>
      </c>
      <c r="B1195" s="21" t="s">
        <v>1722</v>
      </c>
      <c r="C1195" s="19">
        <v>0</v>
      </c>
    </row>
    <row r="1196" spans="1:3" ht="16.899999999999999" customHeight="1">
      <c r="A1196" s="21">
        <v>2170205</v>
      </c>
      <c r="B1196" s="21" t="s">
        <v>1723</v>
      </c>
      <c r="C1196" s="19">
        <v>0</v>
      </c>
    </row>
    <row r="1197" spans="1:3" ht="16.899999999999999" customHeight="1">
      <c r="A1197" s="21">
        <v>2170206</v>
      </c>
      <c r="B1197" s="21" t="s">
        <v>1724</v>
      </c>
      <c r="C1197" s="19">
        <v>0</v>
      </c>
    </row>
    <row r="1198" spans="1:3" ht="16.899999999999999" customHeight="1">
      <c r="A1198" s="21">
        <v>2170207</v>
      </c>
      <c r="B1198" s="21" t="s">
        <v>1725</v>
      </c>
      <c r="C1198" s="19">
        <v>0</v>
      </c>
    </row>
    <row r="1199" spans="1:3" ht="16.899999999999999" customHeight="1">
      <c r="A1199" s="21">
        <v>2170208</v>
      </c>
      <c r="B1199" s="21" t="s">
        <v>1726</v>
      </c>
      <c r="C1199" s="19">
        <v>0</v>
      </c>
    </row>
    <row r="1200" spans="1:3" ht="16.899999999999999" customHeight="1">
      <c r="A1200" s="21">
        <v>2170299</v>
      </c>
      <c r="B1200" s="21" t="s">
        <v>1727</v>
      </c>
      <c r="C1200" s="19">
        <v>0</v>
      </c>
    </row>
    <row r="1201" spans="1:3" ht="16.899999999999999" customHeight="1">
      <c r="A1201" s="21">
        <v>21703</v>
      </c>
      <c r="B1201" s="27" t="s">
        <v>1728</v>
      </c>
      <c r="C1201" s="25">
        <f>SUM(C1202:C1206)</f>
        <v>0</v>
      </c>
    </row>
    <row r="1202" spans="1:3" ht="16.899999999999999" customHeight="1">
      <c r="A1202" s="21">
        <v>2170301</v>
      </c>
      <c r="B1202" s="21" t="s">
        <v>1729</v>
      </c>
      <c r="C1202" s="19">
        <v>0</v>
      </c>
    </row>
    <row r="1203" spans="1:3" ht="16.899999999999999" customHeight="1">
      <c r="A1203" s="21">
        <v>2170302</v>
      </c>
      <c r="B1203" s="21" t="s">
        <v>1730</v>
      </c>
      <c r="C1203" s="19">
        <v>0</v>
      </c>
    </row>
    <row r="1204" spans="1:3" ht="16.899999999999999" customHeight="1">
      <c r="A1204" s="21">
        <v>2170303</v>
      </c>
      <c r="B1204" s="21" t="s">
        <v>1731</v>
      </c>
      <c r="C1204" s="19">
        <v>0</v>
      </c>
    </row>
    <row r="1205" spans="1:3" ht="16.899999999999999" customHeight="1">
      <c r="A1205" s="21">
        <v>2170304</v>
      </c>
      <c r="B1205" s="21" t="s">
        <v>1732</v>
      </c>
      <c r="C1205" s="19">
        <v>0</v>
      </c>
    </row>
    <row r="1206" spans="1:3" ht="16.899999999999999" customHeight="1">
      <c r="A1206" s="21">
        <v>2170399</v>
      </c>
      <c r="B1206" s="21" t="s">
        <v>1733</v>
      </c>
      <c r="C1206" s="19">
        <v>0</v>
      </c>
    </row>
    <row r="1207" spans="1:3" ht="16.899999999999999" customHeight="1">
      <c r="A1207" s="21">
        <v>21704</v>
      </c>
      <c r="B1207" s="27" t="s">
        <v>1734</v>
      </c>
      <c r="C1207" s="25">
        <f>SUM(C1208:C1209)</f>
        <v>0</v>
      </c>
    </row>
    <row r="1208" spans="1:3" ht="16.899999999999999" customHeight="1">
      <c r="A1208" s="21">
        <v>2170401</v>
      </c>
      <c r="B1208" s="21" t="s">
        <v>1735</v>
      </c>
      <c r="C1208" s="19">
        <v>0</v>
      </c>
    </row>
    <row r="1209" spans="1:3" ht="16.899999999999999" customHeight="1">
      <c r="A1209" s="21">
        <v>2170499</v>
      </c>
      <c r="B1209" s="21" t="s">
        <v>1736</v>
      </c>
      <c r="C1209" s="19">
        <v>0</v>
      </c>
    </row>
    <row r="1210" spans="1:3" ht="16.899999999999999" customHeight="1">
      <c r="A1210" s="21">
        <v>21799</v>
      </c>
      <c r="B1210" s="27" t="s">
        <v>1737</v>
      </c>
      <c r="C1210" s="25">
        <f>C1211</f>
        <v>0</v>
      </c>
    </row>
    <row r="1211" spans="1:3" ht="16.899999999999999" customHeight="1">
      <c r="A1211" s="21">
        <v>2179901</v>
      </c>
      <c r="B1211" s="21" t="s">
        <v>1738</v>
      </c>
      <c r="C1211" s="19">
        <v>0</v>
      </c>
    </row>
    <row r="1212" spans="1:3" ht="16.899999999999999" customHeight="1">
      <c r="A1212" s="21">
        <v>219</v>
      </c>
      <c r="B1212" s="27" t="s">
        <v>1739</v>
      </c>
      <c r="C1212" s="25">
        <f>SUM(C1213:C1221)</f>
        <v>0</v>
      </c>
    </row>
    <row r="1213" spans="1:3" ht="16.899999999999999" customHeight="1">
      <c r="A1213" s="21">
        <v>21901</v>
      </c>
      <c r="B1213" s="27" t="s">
        <v>1740</v>
      </c>
      <c r="C1213" s="19">
        <v>0</v>
      </c>
    </row>
    <row r="1214" spans="1:3" ht="16.899999999999999" customHeight="1">
      <c r="A1214" s="21">
        <v>21902</v>
      </c>
      <c r="B1214" s="27" t="s">
        <v>1741</v>
      </c>
      <c r="C1214" s="19">
        <v>0</v>
      </c>
    </row>
    <row r="1215" spans="1:3" ht="16.899999999999999" customHeight="1">
      <c r="A1215" s="21">
        <v>21903</v>
      </c>
      <c r="B1215" s="27" t="s">
        <v>1742</v>
      </c>
      <c r="C1215" s="19">
        <v>0</v>
      </c>
    </row>
    <row r="1216" spans="1:3" ht="16.899999999999999" customHeight="1">
      <c r="A1216" s="21">
        <v>21904</v>
      </c>
      <c r="B1216" s="27" t="s">
        <v>1743</v>
      </c>
      <c r="C1216" s="19">
        <v>0</v>
      </c>
    </row>
    <row r="1217" spans="1:3" ht="16.899999999999999" customHeight="1">
      <c r="A1217" s="21">
        <v>21905</v>
      </c>
      <c r="B1217" s="27" t="s">
        <v>1744</v>
      </c>
      <c r="C1217" s="19">
        <v>0</v>
      </c>
    </row>
    <row r="1218" spans="1:3" ht="16.899999999999999" customHeight="1">
      <c r="A1218" s="21">
        <v>21906</v>
      </c>
      <c r="B1218" s="27" t="s">
        <v>1472</v>
      </c>
      <c r="C1218" s="19">
        <v>0</v>
      </c>
    </row>
    <row r="1219" spans="1:3" ht="16.899999999999999" customHeight="1">
      <c r="A1219" s="21">
        <v>21907</v>
      </c>
      <c r="B1219" s="27" t="s">
        <v>1745</v>
      </c>
      <c r="C1219" s="19">
        <v>0</v>
      </c>
    </row>
    <row r="1220" spans="1:3" ht="16.899999999999999" customHeight="1">
      <c r="A1220" s="21">
        <v>21908</v>
      </c>
      <c r="B1220" s="27" t="s">
        <v>1746</v>
      </c>
      <c r="C1220" s="19">
        <v>0</v>
      </c>
    </row>
    <row r="1221" spans="1:3" ht="16.899999999999999" customHeight="1">
      <c r="A1221" s="21">
        <v>21999</v>
      </c>
      <c r="B1221" s="27" t="s">
        <v>1747</v>
      </c>
      <c r="C1221" s="19">
        <v>0</v>
      </c>
    </row>
    <row r="1222" spans="1:3" ht="16.899999999999999" customHeight="1">
      <c r="A1222" s="21">
        <v>220</v>
      </c>
      <c r="B1222" s="27" t="s">
        <v>1748</v>
      </c>
      <c r="C1222" s="25">
        <f>SUM(C1223,C1243,C1263,C1272,C1285,C1300)</f>
        <v>2192</v>
      </c>
    </row>
    <row r="1223" spans="1:3" ht="16.899999999999999" customHeight="1">
      <c r="A1223" s="21">
        <v>22001</v>
      </c>
      <c r="B1223" s="27" t="s">
        <v>1749</v>
      </c>
      <c r="C1223" s="25">
        <f>SUM(C1224:C1242)</f>
        <v>2025</v>
      </c>
    </row>
    <row r="1224" spans="1:3" ht="16.899999999999999" customHeight="1">
      <c r="A1224" s="21">
        <v>2200101</v>
      </c>
      <c r="B1224" s="21" t="s">
        <v>805</v>
      </c>
      <c r="C1224" s="19">
        <v>821</v>
      </c>
    </row>
    <row r="1225" spans="1:3" ht="16.899999999999999" customHeight="1">
      <c r="A1225" s="21">
        <v>2200102</v>
      </c>
      <c r="B1225" s="21" t="s">
        <v>806</v>
      </c>
      <c r="C1225" s="19">
        <v>0</v>
      </c>
    </row>
    <row r="1226" spans="1:3" ht="16.899999999999999" customHeight="1">
      <c r="A1226" s="21">
        <v>2200103</v>
      </c>
      <c r="B1226" s="21" t="s">
        <v>807</v>
      </c>
      <c r="C1226" s="19">
        <v>0</v>
      </c>
    </row>
    <row r="1227" spans="1:3" ht="16.899999999999999" customHeight="1">
      <c r="A1227" s="21">
        <v>2200104</v>
      </c>
      <c r="B1227" s="21" t="s">
        <v>1750</v>
      </c>
      <c r="C1227" s="19">
        <v>0</v>
      </c>
    </row>
    <row r="1228" spans="1:3" ht="16.899999999999999" customHeight="1">
      <c r="A1228" s="21">
        <v>2200105</v>
      </c>
      <c r="B1228" s="21" t="s">
        <v>1751</v>
      </c>
      <c r="C1228" s="19">
        <v>0</v>
      </c>
    </row>
    <row r="1229" spans="1:3" ht="16.899999999999999" customHeight="1">
      <c r="A1229" s="21">
        <v>2200106</v>
      </c>
      <c r="B1229" s="21" t="s">
        <v>1752</v>
      </c>
      <c r="C1229" s="19">
        <v>0</v>
      </c>
    </row>
    <row r="1230" spans="1:3" ht="16.899999999999999" customHeight="1">
      <c r="A1230" s="21">
        <v>2200107</v>
      </c>
      <c r="B1230" s="21" t="s">
        <v>1753</v>
      </c>
      <c r="C1230" s="19">
        <v>0</v>
      </c>
    </row>
    <row r="1231" spans="1:3" ht="16.899999999999999" customHeight="1">
      <c r="A1231" s="21">
        <v>2200108</v>
      </c>
      <c r="B1231" s="21" t="s">
        <v>1754</v>
      </c>
      <c r="C1231" s="19">
        <v>0</v>
      </c>
    </row>
    <row r="1232" spans="1:3" ht="16.899999999999999" customHeight="1">
      <c r="A1232" s="21">
        <v>2200109</v>
      </c>
      <c r="B1232" s="21" t="s">
        <v>1755</v>
      </c>
      <c r="C1232" s="19">
        <v>0</v>
      </c>
    </row>
    <row r="1233" spans="1:3" ht="16.899999999999999" customHeight="1">
      <c r="A1233" s="21">
        <v>2200110</v>
      </c>
      <c r="B1233" s="21" t="s">
        <v>1756</v>
      </c>
      <c r="C1233" s="19">
        <v>731</v>
      </c>
    </row>
    <row r="1234" spans="1:3" ht="16.899999999999999" customHeight="1">
      <c r="A1234" s="21">
        <v>2200111</v>
      </c>
      <c r="B1234" s="21" t="s">
        <v>1757</v>
      </c>
      <c r="C1234" s="19">
        <v>472</v>
      </c>
    </row>
    <row r="1235" spans="1:3" ht="16.899999999999999" customHeight="1">
      <c r="A1235" s="21">
        <v>2200112</v>
      </c>
      <c r="B1235" s="21" t="s">
        <v>1758</v>
      </c>
      <c r="C1235" s="19">
        <v>1</v>
      </c>
    </row>
    <row r="1236" spans="1:3" ht="16.899999999999999" customHeight="1">
      <c r="A1236" s="21">
        <v>2200113</v>
      </c>
      <c r="B1236" s="21" t="s">
        <v>1759</v>
      </c>
      <c r="C1236" s="19">
        <v>0</v>
      </c>
    </row>
    <row r="1237" spans="1:3" ht="16.899999999999999" customHeight="1">
      <c r="A1237" s="21">
        <v>2200114</v>
      </c>
      <c r="B1237" s="21" t="s">
        <v>1760</v>
      </c>
      <c r="C1237" s="19">
        <v>0</v>
      </c>
    </row>
    <row r="1238" spans="1:3" ht="16.899999999999999" customHeight="1">
      <c r="A1238" s="21">
        <v>2200115</v>
      </c>
      <c r="B1238" s="21" t="s">
        <v>1761</v>
      </c>
      <c r="C1238" s="19">
        <v>0</v>
      </c>
    </row>
    <row r="1239" spans="1:3" ht="16.899999999999999" customHeight="1">
      <c r="A1239" s="21">
        <v>2200116</v>
      </c>
      <c r="B1239" s="21" t="s">
        <v>1762</v>
      </c>
      <c r="C1239" s="19">
        <v>0</v>
      </c>
    </row>
    <row r="1240" spans="1:3" ht="16.899999999999999" customHeight="1">
      <c r="A1240" s="21">
        <v>2200119</v>
      </c>
      <c r="B1240" s="21" t="s">
        <v>1763</v>
      </c>
      <c r="C1240" s="19">
        <v>0</v>
      </c>
    </row>
    <row r="1241" spans="1:3" ht="16.899999999999999" customHeight="1">
      <c r="A1241" s="21">
        <v>2200150</v>
      </c>
      <c r="B1241" s="21" t="s">
        <v>814</v>
      </c>
      <c r="C1241" s="19">
        <v>0</v>
      </c>
    </row>
    <row r="1242" spans="1:3" ht="16.899999999999999" customHeight="1">
      <c r="A1242" s="21">
        <v>2200199</v>
      </c>
      <c r="B1242" s="21" t="s">
        <v>1764</v>
      </c>
      <c r="C1242" s="19">
        <v>0</v>
      </c>
    </row>
    <row r="1243" spans="1:3" ht="16.899999999999999" customHeight="1">
      <c r="A1243" s="21">
        <v>22002</v>
      </c>
      <c r="B1243" s="27" t="s">
        <v>1765</v>
      </c>
      <c r="C1243" s="25">
        <f>SUM(C1244:C1262)</f>
        <v>0</v>
      </c>
    </row>
    <row r="1244" spans="1:3" ht="16.899999999999999" customHeight="1">
      <c r="A1244" s="21">
        <v>2200201</v>
      </c>
      <c r="B1244" s="21" t="s">
        <v>805</v>
      </c>
      <c r="C1244" s="19">
        <v>0</v>
      </c>
    </row>
    <row r="1245" spans="1:3" ht="16.899999999999999" customHeight="1">
      <c r="A1245" s="21">
        <v>2200202</v>
      </c>
      <c r="B1245" s="21" t="s">
        <v>806</v>
      </c>
      <c r="C1245" s="19">
        <v>0</v>
      </c>
    </row>
    <row r="1246" spans="1:3" ht="16.899999999999999" customHeight="1">
      <c r="A1246" s="21">
        <v>2200203</v>
      </c>
      <c r="B1246" s="21" t="s">
        <v>807</v>
      </c>
      <c r="C1246" s="19">
        <v>0</v>
      </c>
    </row>
    <row r="1247" spans="1:3" ht="16.899999999999999" customHeight="1">
      <c r="A1247" s="21">
        <v>2200204</v>
      </c>
      <c r="B1247" s="21" t="s">
        <v>1766</v>
      </c>
      <c r="C1247" s="19">
        <v>0</v>
      </c>
    </row>
    <row r="1248" spans="1:3" ht="16.899999999999999" customHeight="1">
      <c r="A1248" s="21">
        <v>2200205</v>
      </c>
      <c r="B1248" s="21" t="s">
        <v>1767</v>
      </c>
      <c r="C1248" s="19">
        <v>0</v>
      </c>
    </row>
    <row r="1249" spans="1:3" ht="16.899999999999999" customHeight="1">
      <c r="A1249" s="21">
        <v>2200206</v>
      </c>
      <c r="B1249" s="21" t="s">
        <v>1768</v>
      </c>
      <c r="C1249" s="19">
        <v>0</v>
      </c>
    </row>
    <row r="1250" spans="1:3" ht="16.899999999999999" customHeight="1">
      <c r="A1250" s="21">
        <v>2200207</v>
      </c>
      <c r="B1250" s="21" t="s">
        <v>1769</v>
      </c>
      <c r="C1250" s="19">
        <v>0</v>
      </c>
    </row>
    <row r="1251" spans="1:3" ht="16.899999999999999" customHeight="1">
      <c r="A1251" s="21">
        <v>2200208</v>
      </c>
      <c r="B1251" s="21" t="s">
        <v>1770</v>
      </c>
      <c r="C1251" s="19">
        <v>0</v>
      </c>
    </row>
    <row r="1252" spans="1:3" ht="16.899999999999999" customHeight="1">
      <c r="A1252" s="21">
        <v>2200209</v>
      </c>
      <c r="B1252" s="21" t="s">
        <v>1771</v>
      </c>
      <c r="C1252" s="19">
        <v>0</v>
      </c>
    </row>
    <row r="1253" spans="1:3" ht="16.899999999999999" customHeight="1">
      <c r="A1253" s="21">
        <v>2200210</v>
      </c>
      <c r="B1253" s="21" t="s">
        <v>1772</v>
      </c>
      <c r="C1253" s="19">
        <v>0</v>
      </c>
    </row>
    <row r="1254" spans="1:3" ht="16.899999999999999" customHeight="1">
      <c r="A1254" s="21">
        <v>2200211</v>
      </c>
      <c r="B1254" s="21" t="s">
        <v>1773</v>
      </c>
      <c r="C1254" s="19">
        <v>0</v>
      </c>
    </row>
    <row r="1255" spans="1:3" ht="16.899999999999999" customHeight="1">
      <c r="A1255" s="21">
        <v>2200212</v>
      </c>
      <c r="B1255" s="21" t="s">
        <v>1774</v>
      </c>
      <c r="C1255" s="19">
        <v>0</v>
      </c>
    </row>
    <row r="1256" spans="1:3" ht="16.899999999999999" customHeight="1">
      <c r="A1256" s="21">
        <v>2200213</v>
      </c>
      <c r="B1256" s="21" t="s">
        <v>1775</v>
      </c>
      <c r="C1256" s="19">
        <v>0</v>
      </c>
    </row>
    <row r="1257" spans="1:3" ht="16.899999999999999" customHeight="1">
      <c r="A1257" s="21">
        <v>2200215</v>
      </c>
      <c r="B1257" s="21" t="s">
        <v>1776</v>
      </c>
      <c r="C1257" s="19">
        <v>0</v>
      </c>
    </row>
    <row r="1258" spans="1:3" ht="16.899999999999999" customHeight="1">
      <c r="A1258" s="21">
        <v>2200216</v>
      </c>
      <c r="B1258" s="21" t="s">
        <v>1777</v>
      </c>
      <c r="C1258" s="19">
        <v>0</v>
      </c>
    </row>
    <row r="1259" spans="1:3" ht="16.899999999999999" customHeight="1">
      <c r="A1259" s="21">
        <v>2200217</v>
      </c>
      <c r="B1259" s="21" t="s">
        <v>1778</v>
      </c>
      <c r="C1259" s="19">
        <v>0</v>
      </c>
    </row>
    <row r="1260" spans="1:3" ht="16.899999999999999" customHeight="1">
      <c r="A1260" s="21">
        <v>2200218</v>
      </c>
      <c r="B1260" s="21" t="s">
        <v>1779</v>
      </c>
      <c r="C1260" s="19">
        <v>0</v>
      </c>
    </row>
    <row r="1261" spans="1:3" ht="16.899999999999999" customHeight="1">
      <c r="A1261" s="21">
        <v>2200250</v>
      </c>
      <c r="B1261" s="21" t="s">
        <v>814</v>
      </c>
      <c r="C1261" s="19">
        <v>0</v>
      </c>
    </row>
    <row r="1262" spans="1:3" ht="16.899999999999999" customHeight="1">
      <c r="A1262" s="21">
        <v>2200299</v>
      </c>
      <c r="B1262" s="21" t="s">
        <v>1780</v>
      </c>
      <c r="C1262" s="19">
        <v>0</v>
      </c>
    </row>
    <row r="1263" spans="1:3" ht="16.899999999999999" customHeight="1">
      <c r="A1263" s="21">
        <v>22003</v>
      </c>
      <c r="B1263" s="27" t="s">
        <v>1781</v>
      </c>
      <c r="C1263" s="25">
        <f>SUM(C1264:C1271)</f>
        <v>50</v>
      </c>
    </row>
    <row r="1264" spans="1:3" ht="16.899999999999999" customHeight="1">
      <c r="A1264" s="21">
        <v>2200301</v>
      </c>
      <c r="B1264" s="21" t="s">
        <v>805</v>
      </c>
      <c r="C1264" s="19">
        <v>0</v>
      </c>
    </row>
    <row r="1265" spans="1:3" ht="16.899999999999999" customHeight="1">
      <c r="A1265" s="21">
        <v>2200302</v>
      </c>
      <c r="B1265" s="21" t="s">
        <v>806</v>
      </c>
      <c r="C1265" s="19">
        <v>0</v>
      </c>
    </row>
    <row r="1266" spans="1:3" ht="16.899999999999999" customHeight="1">
      <c r="A1266" s="21">
        <v>2200303</v>
      </c>
      <c r="B1266" s="21" t="s">
        <v>807</v>
      </c>
      <c r="C1266" s="19">
        <v>0</v>
      </c>
    </row>
    <row r="1267" spans="1:3" ht="16.899999999999999" customHeight="1">
      <c r="A1267" s="21">
        <v>2200304</v>
      </c>
      <c r="B1267" s="21" t="s">
        <v>1782</v>
      </c>
      <c r="C1267" s="19">
        <v>50</v>
      </c>
    </row>
    <row r="1268" spans="1:3" ht="16.899999999999999" customHeight="1">
      <c r="A1268" s="21">
        <v>2200305</v>
      </c>
      <c r="B1268" s="21" t="s">
        <v>1783</v>
      </c>
      <c r="C1268" s="19">
        <v>0</v>
      </c>
    </row>
    <row r="1269" spans="1:3" ht="16.899999999999999" customHeight="1">
      <c r="A1269" s="21">
        <v>2200306</v>
      </c>
      <c r="B1269" s="21" t="s">
        <v>1784</v>
      </c>
      <c r="C1269" s="19">
        <v>0</v>
      </c>
    </row>
    <row r="1270" spans="1:3" ht="16.899999999999999" customHeight="1">
      <c r="A1270" s="21">
        <v>2200350</v>
      </c>
      <c r="B1270" s="21" t="s">
        <v>814</v>
      </c>
      <c r="C1270" s="19">
        <v>0</v>
      </c>
    </row>
    <row r="1271" spans="1:3" ht="16.899999999999999" customHeight="1">
      <c r="A1271" s="21">
        <v>2200399</v>
      </c>
      <c r="B1271" s="21" t="s">
        <v>1785</v>
      </c>
      <c r="C1271" s="19">
        <v>0</v>
      </c>
    </row>
    <row r="1272" spans="1:3" ht="16.899999999999999" customHeight="1">
      <c r="A1272" s="21">
        <v>22004</v>
      </c>
      <c r="B1272" s="27" t="s">
        <v>1786</v>
      </c>
      <c r="C1272" s="25">
        <f>SUM(C1273:C1284)</f>
        <v>13</v>
      </c>
    </row>
    <row r="1273" spans="1:3" ht="16.899999999999999" customHeight="1">
      <c r="A1273" s="21">
        <v>2200401</v>
      </c>
      <c r="B1273" s="21" t="s">
        <v>805</v>
      </c>
      <c r="C1273" s="19">
        <v>0</v>
      </c>
    </row>
    <row r="1274" spans="1:3" ht="16.899999999999999" customHeight="1">
      <c r="A1274" s="21">
        <v>2200402</v>
      </c>
      <c r="B1274" s="21" t="s">
        <v>806</v>
      </c>
      <c r="C1274" s="19">
        <v>0</v>
      </c>
    </row>
    <row r="1275" spans="1:3" ht="16.899999999999999" customHeight="1">
      <c r="A1275" s="21">
        <v>2200403</v>
      </c>
      <c r="B1275" s="21" t="s">
        <v>807</v>
      </c>
      <c r="C1275" s="19">
        <v>0</v>
      </c>
    </row>
    <row r="1276" spans="1:3" ht="16.899999999999999" customHeight="1">
      <c r="A1276" s="21">
        <v>2200404</v>
      </c>
      <c r="B1276" s="21" t="s">
        <v>1787</v>
      </c>
      <c r="C1276" s="19">
        <v>13</v>
      </c>
    </row>
    <row r="1277" spans="1:3" ht="16.899999999999999" customHeight="1">
      <c r="A1277" s="21">
        <v>2200405</v>
      </c>
      <c r="B1277" s="21" t="s">
        <v>1788</v>
      </c>
      <c r="C1277" s="19">
        <v>0</v>
      </c>
    </row>
    <row r="1278" spans="1:3" ht="16.899999999999999" customHeight="1">
      <c r="A1278" s="21">
        <v>2200406</v>
      </c>
      <c r="B1278" s="21" t="s">
        <v>1789</v>
      </c>
      <c r="C1278" s="19">
        <v>0</v>
      </c>
    </row>
    <row r="1279" spans="1:3" ht="16.899999999999999" customHeight="1">
      <c r="A1279" s="21">
        <v>2200407</v>
      </c>
      <c r="B1279" s="21" t="s">
        <v>1790</v>
      </c>
      <c r="C1279" s="19">
        <v>0</v>
      </c>
    </row>
    <row r="1280" spans="1:3" ht="16.899999999999999" customHeight="1">
      <c r="A1280" s="21">
        <v>2200408</v>
      </c>
      <c r="B1280" s="21" t="s">
        <v>1791</v>
      </c>
      <c r="C1280" s="19">
        <v>0</v>
      </c>
    </row>
    <row r="1281" spans="1:3" ht="16.899999999999999" customHeight="1">
      <c r="A1281" s="21">
        <v>2200409</v>
      </c>
      <c r="B1281" s="21" t="s">
        <v>1792</v>
      </c>
      <c r="C1281" s="19">
        <v>0</v>
      </c>
    </row>
    <row r="1282" spans="1:3" ht="16.899999999999999" customHeight="1">
      <c r="A1282" s="21">
        <v>2200410</v>
      </c>
      <c r="B1282" s="21" t="s">
        <v>1793</v>
      </c>
      <c r="C1282" s="19">
        <v>0</v>
      </c>
    </row>
    <row r="1283" spans="1:3" ht="16.899999999999999" customHeight="1">
      <c r="A1283" s="21">
        <v>2200450</v>
      </c>
      <c r="B1283" s="21" t="s">
        <v>1794</v>
      </c>
      <c r="C1283" s="19">
        <v>0</v>
      </c>
    </row>
    <row r="1284" spans="1:3" ht="16.899999999999999" customHeight="1">
      <c r="A1284" s="21">
        <v>2200499</v>
      </c>
      <c r="B1284" s="21" t="s">
        <v>1795</v>
      </c>
      <c r="C1284" s="19">
        <v>0</v>
      </c>
    </row>
    <row r="1285" spans="1:3" ht="16.899999999999999" customHeight="1">
      <c r="A1285" s="21">
        <v>22005</v>
      </c>
      <c r="B1285" s="27" t="s">
        <v>1796</v>
      </c>
      <c r="C1285" s="25">
        <f>SUM(C1286:C1299)</f>
        <v>104</v>
      </c>
    </row>
    <row r="1286" spans="1:3" ht="16.899999999999999" customHeight="1">
      <c r="A1286" s="21">
        <v>2200501</v>
      </c>
      <c r="B1286" s="21" t="s">
        <v>805</v>
      </c>
      <c r="C1286" s="19">
        <v>0</v>
      </c>
    </row>
    <row r="1287" spans="1:3" ht="16.899999999999999" customHeight="1">
      <c r="A1287" s="21">
        <v>2200502</v>
      </c>
      <c r="B1287" s="21" t="s">
        <v>806</v>
      </c>
      <c r="C1287" s="19">
        <v>0</v>
      </c>
    </row>
    <row r="1288" spans="1:3" ht="16.899999999999999" customHeight="1">
      <c r="A1288" s="21">
        <v>2200503</v>
      </c>
      <c r="B1288" s="21" t="s">
        <v>807</v>
      </c>
      <c r="C1288" s="19">
        <v>0</v>
      </c>
    </row>
    <row r="1289" spans="1:3" ht="16.899999999999999" customHeight="1">
      <c r="A1289" s="21">
        <v>2200504</v>
      </c>
      <c r="B1289" s="21" t="s">
        <v>1797</v>
      </c>
      <c r="C1289" s="19">
        <v>14</v>
      </c>
    </row>
    <row r="1290" spans="1:3" ht="16.899999999999999" customHeight="1">
      <c r="A1290" s="21">
        <v>2200506</v>
      </c>
      <c r="B1290" s="21" t="s">
        <v>1798</v>
      </c>
      <c r="C1290" s="19">
        <v>0</v>
      </c>
    </row>
    <row r="1291" spans="1:3" ht="16.899999999999999" customHeight="1">
      <c r="A1291" s="21">
        <v>2200507</v>
      </c>
      <c r="B1291" s="21" t="s">
        <v>1799</v>
      </c>
      <c r="C1291" s="19">
        <v>0</v>
      </c>
    </row>
    <row r="1292" spans="1:3" ht="16.899999999999999" customHeight="1">
      <c r="A1292" s="21">
        <v>2200508</v>
      </c>
      <c r="B1292" s="21" t="s">
        <v>1800</v>
      </c>
      <c r="C1292" s="19">
        <v>0</v>
      </c>
    </row>
    <row r="1293" spans="1:3" ht="16.899999999999999" customHeight="1">
      <c r="A1293" s="21">
        <v>2200509</v>
      </c>
      <c r="B1293" s="21" t="s">
        <v>1801</v>
      </c>
      <c r="C1293" s="19">
        <v>0</v>
      </c>
    </row>
    <row r="1294" spans="1:3" ht="16.899999999999999" customHeight="1">
      <c r="A1294" s="21">
        <v>2200510</v>
      </c>
      <c r="B1294" s="21" t="s">
        <v>1802</v>
      </c>
      <c r="C1294" s="19">
        <v>45</v>
      </c>
    </row>
    <row r="1295" spans="1:3" ht="16.899999999999999" customHeight="1">
      <c r="A1295" s="21">
        <v>2200511</v>
      </c>
      <c r="B1295" s="21" t="s">
        <v>1803</v>
      </c>
      <c r="C1295" s="19">
        <v>45</v>
      </c>
    </row>
    <row r="1296" spans="1:3" ht="16.899999999999999" customHeight="1">
      <c r="A1296" s="21">
        <v>2200512</v>
      </c>
      <c r="B1296" s="21" t="s">
        <v>1804</v>
      </c>
      <c r="C1296" s="19">
        <v>0</v>
      </c>
    </row>
    <row r="1297" spans="1:3" ht="16.899999999999999" customHeight="1">
      <c r="A1297" s="21">
        <v>2200513</v>
      </c>
      <c r="B1297" s="21" t="s">
        <v>1805</v>
      </c>
      <c r="C1297" s="19">
        <v>0</v>
      </c>
    </row>
    <row r="1298" spans="1:3" ht="16.899999999999999" customHeight="1">
      <c r="A1298" s="21">
        <v>2200514</v>
      </c>
      <c r="B1298" s="21" t="s">
        <v>1806</v>
      </c>
      <c r="C1298" s="19">
        <v>0</v>
      </c>
    </row>
    <row r="1299" spans="1:3" ht="16.899999999999999" customHeight="1">
      <c r="A1299" s="21">
        <v>2200599</v>
      </c>
      <c r="B1299" s="21" t="s">
        <v>1807</v>
      </c>
      <c r="C1299" s="19">
        <v>0</v>
      </c>
    </row>
    <row r="1300" spans="1:3" ht="16.899999999999999" customHeight="1">
      <c r="A1300" s="21">
        <v>22099</v>
      </c>
      <c r="B1300" s="27" t="s">
        <v>1808</v>
      </c>
      <c r="C1300" s="25">
        <f>C1301</f>
        <v>0</v>
      </c>
    </row>
    <row r="1301" spans="1:3" ht="16.899999999999999" customHeight="1">
      <c r="A1301" s="21">
        <v>2209901</v>
      </c>
      <c r="B1301" s="21" t="s">
        <v>1809</v>
      </c>
      <c r="C1301" s="19">
        <v>0</v>
      </c>
    </row>
    <row r="1302" spans="1:3" ht="17.25" customHeight="1">
      <c r="A1302" s="21">
        <v>221</v>
      </c>
      <c r="B1302" s="27" t="s">
        <v>1810</v>
      </c>
      <c r="C1302" s="25">
        <f>SUM(C1303,C1312,C1316)</f>
        <v>24622</v>
      </c>
    </row>
    <row r="1303" spans="1:3" ht="16.899999999999999" customHeight="1">
      <c r="A1303" s="21">
        <v>22101</v>
      </c>
      <c r="B1303" s="27" t="s">
        <v>1811</v>
      </c>
      <c r="C1303" s="25">
        <f>SUM(C1304:C1311)</f>
        <v>16235</v>
      </c>
    </row>
    <row r="1304" spans="1:3" ht="16.899999999999999" customHeight="1">
      <c r="A1304" s="21">
        <v>2210101</v>
      </c>
      <c r="B1304" s="21" t="s">
        <v>1812</v>
      </c>
      <c r="C1304" s="19">
        <v>0</v>
      </c>
    </row>
    <row r="1305" spans="1:3" ht="16.899999999999999" customHeight="1">
      <c r="A1305" s="21">
        <v>2210102</v>
      </c>
      <c r="B1305" s="21" t="s">
        <v>1813</v>
      </c>
      <c r="C1305" s="19">
        <v>0</v>
      </c>
    </row>
    <row r="1306" spans="1:3" ht="16.899999999999999" customHeight="1">
      <c r="A1306" s="21">
        <v>2210103</v>
      </c>
      <c r="B1306" s="21" t="s">
        <v>1814</v>
      </c>
      <c r="C1306" s="19">
        <v>4321</v>
      </c>
    </row>
    <row r="1307" spans="1:3" ht="16.899999999999999" customHeight="1">
      <c r="A1307" s="21">
        <v>2210104</v>
      </c>
      <c r="B1307" s="21" t="s">
        <v>1815</v>
      </c>
      <c r="C1307" s="19">
        <v>0</v>
      </c>
    </row>
    <row r="1308" spans="1:3" ht="16.899999999999999" customHeight="1">
      <c r="A1308" s="21">
        <v>2210105</v>
      </c>
      <c r="B1308" s="21" t="s">
        <v>1816</v>
      </c>
      <c r="C1308" s="19">
        <v>3344</v>
      </c>
    </row>
    <row r="1309" spans="1:3" ht="16.899999999999999" customHeight="1">
      <c r="A1309" s="21">
        <v>2210106</v>
      </c>
      <c r="B1309" s="21" t="s">
        <v>1817</v>
      </c>
      <c r="C1309" s="19">
        <v>5400</v>
      </c>
    </row>
    <row r="1310" spans="1:3" ht="16.899999999999999" customHeight="1">
      <c r="A1310" s="21">
        <v>2210107</v>
      </c>
      <c r="B1310" s="21" t="s">
        <v>1818</v>
      </c>
      <c r="C1310" s="19">
        <v>230</v>
      </c>
    </row>
    <row r="1311" spans="1:3" ht="16.899999999999999" customHeight="1">
      <c r="A1311" s="21">
        <v>2210199</v>
      </c>
      <c r="B1311" s="21" t="s">
        <v>1819</v>
      </c>
      <c r="C1311" s="19">
        <v>2940</v>
      </c>
    </row>
    <row r="1312" spans="1:3" ht="16.899999999999999" customHeight="1">
      <c r="A1312" s="21">
        <v>22102</v>
      </c>
      <c r="B1312" s="27" t="s">
        <v>1820</v>
      </c>
      <c r="C1312" s="25">
        <f>SUM(C1313:C1315)</f>
        <v>8094</v>
      </c>
    </row>
    <row r="1313" spans="1:3" ht="16.899999999999999" customHeight="1">
      <c r="A1313" s="21">
        <v>2210201</v>
      </c>
      <c r="B1313" s="21" t="s">
        <v>1821</v>
      </c>
      <c r="C1313" s="19">
        <v>8094</v>
      </c>
    </row>
    <row r="1314" spans="1:3" ht="16.899999999999999" customHeight="1">
      <c r="A1314" s="21">
        <v>2210202</v>
      </c>
      <c r="B1314" s="21" t="s">
        <v>1822</v>
      </c>
      <c r="C1314" s="19">
        <v>0</v>
      </c>
    </row>
    <row r="1315" spans="1:3" ht="16.899999999999999" customHeight="1">
      <c r="A1315" s="21">
        <v>2210203</v>
      </c>
      <c r="B1315" s="21" t="s">
        <v>1823</v>
      </c>
      <c r="C1315" s="19">
        <v>0</v>
      </c>
    </row>
    <row r="1316" spans="1:3" ht="16.899999999999999" customHeight="1">
      <c r="A1316" s="21">
        <v>22103</v>
      </c>
      <c r="B1316" s="27" t="s">
        <v>1824</v>
      </c>
      <c r="C1316" s="25">
        <f>SUM(C1317:C1319)</f>
        <v>293</v>
      </c>
    </row>
    <row r="1317" spans="1:3" ht="16.899999999999999" customHeight="1">
      <c r="A1317" s="21">
        <v>2210301</v>
      </c>
      <c r="B1317" s="21" t="s">
        <v>1825</v>
      </c>
      <c r="C1317" s="19">
        <v>0</v>
      </c>
    </row>
    <row r="1318" spans="1:3" ht="16.899999999999999" customHeight="1">
      <c r="A1318" s="21">
        <v>2210302</v>
      </c>
      <c r="B1318" s="21" t="s">
        <v>1826</v>
      </c>
      <c r="C1318" s="19">
        <v>0</v>
      </c>
    </row>
    <row r="1319" spans="1:3" ht="16.899999999999999" customHeight="1">
      <c r="A1319" s="21">
        <v>2210399</v>
      </c>
      <c r="B1319" s="21" t="s">
        <v>1827</v>
      </c>
      <c r="C1319" s="19">
        <v>293</v>
      </c>
    </row>
    <row r="1320" spans="1:3" ht="16.899999999999999" customHeight="1">
      <c r="A1320" s="21">
        <v>222</v>
      </c>
      <c r="B1320" s="27" t="s">
        <v>1828</v>
      </c>
      <c r="C1320" s="25">
        <f>SUM(C1321,C1336,C1350,C1356,C1362)</f>
        <v>306</v>
      </c>
    </row>
    <row r="1321" spans="1:3" ht="16.899999999999999" customHeight="1">
      <c r="A1321" s="21">
        <v>22201</v>
      </c>
      <c r="B1321" s="27" t="s">
        <v>1829</v>
      </c>
      <c r="C1321" s="25">
        <f>SUM(C1322:C1335)</f>
        <v>302</v>
      </c>
    </row>
    <row r="1322" spans="1:3" ht="16.899999999999999" customHeight="1">
      <c r="A1322" s="21">
        <v>2220101</v>
      </c>
      <c r="B1322" s="21" t="s">
        <v>805</v>
      </c>
      <c r="C1322" s="19">
        <v>273</v>
      </c>
    </row>
    <row r="1323" spans="1:3" ht="16.899999999999999" customHeight="1">
      <c r="A1323" s="21">
        <v>2220102</v>
      </c>
      <c r="B1323" s="21" t="s">
        <v>806</v>
      </c>
      <c r="C1323" s="19">
        <v>0</v>
      </c>
    </row>
    <row r="1324" spans="1:3" ht="16.899999999999999" customHeight="1">
      <c r="A1324" s="21">
        <v>2220103</v>
      </c>
      <c r="B1324" s="21" t="s">
        <v>807</v>
      </c>
      <c r="C1324" s="19">
        <v>0</v>
      </c>
    </row>
    <row r="1325" spans="1:3" ht="16.899999999999999" customHeight="1">
      <c r="A1325" s="21">
        <v>2220104</v>
      </c>
      <c r="B1325" s="21" t="s">
        <v>1830</v>
      </c>
      <c r="C1325" s="19">
        <v>0</v>
      </c>
    </row>
    <row r="1326" spans="1:3" ht="16.899999999999999" customHeight="1">
      <c r="A1326" s="21">
        <v>2220105</v>
      </c>
      <c r="B1326" s="21" t="s">
        <v>1831</v>
      </c>
      <c r="C1326" s="19">
        <v>0</v>
      </c>
    </row>
    <row r="1327" spans="1:3" ht="16.899999999999999" customHeight="1">
      <c r="A1327" s="21">
        <v>2220106</v>
      </c>
      <c r="B1327" s="21" t="s">
        <v>1832</v>
      </c>
      <c r="C1327" s="19">
        <v>0</v>
      </c>
    </row>
    <row r="1328" spans="1:3" ht="16.899999999999999" customHeight="1">
      <c r="A1328" s="21">
        <v>2220107</v>
      </c>
      <c r="B1328" s="21" t="s">
        <v>1833</v>
      </c>
      <c r="C1328" s="19">
        <v>0</v>
      </c>
    </row>
    <row r="1329" spans="1:3" ht="16.899999999999999" customHeight="1">
      <c r="A1329" s="21">
        <v>2220112</v>
      </c>
      <c r="B1329" s="21" t="s">
        <v>1834</v>
      </c>
      <c r="C1329" s="19">
        <v>0</v>
      </c>
    </row>
    <row r="1330" spans="1:3" ht="16.899999999999999" customHeight="1">
      <c r="A1330" s="21">
        <v>2220113</v>
      </c>
      <c r="B1330" s="21" t="s">
        <v>1835</v>
      </c>
      <c r="C1330" s="19">
        <v>0</v>
      </c>
    </row>
    <row r="1331" spans="1:3" ht="16.899999999999999" customHeight="1">
      <c r="A1331" s="21">
        <v>2220114</v>
      </c>
      <c r="B1331" s="21" t="s">
        <v>1836</v>
      </c>
      <c r="C1331" s="19">
        <v>0</v>
      </c>
    </row>
    <row r="1332" spans="1:3" ht="16.899999999999999" customHeight="1">
      <c r="A1332" s="21">
        <v>2220115</v>
      </c>
      <c r="B1332" s="21" t="s">
        <v>1837</v>
      </c>
      <c r="C1332" s="19">
        <v>0</v>
      </c>
    </row>
    <row r="1333" spans="1:3" ht="16.899999999999999" customHeight="1">
      <c r="A1333" s="21">
        <v>2220118</v>
      </c>
      <c r="B1333" s="21" t="s">
        <v>1838</v>
      </c>
      <c r="C1333" s="19">
        <v>0</v>
      </c>
    </row>
    <row r="1334" spans="1:3" ht="16.899999999999999" customHeight="1">
      <c r="A1334" s="21">
        <v>2220150</v>
      </c>
      <c r="B1334" s="21" t="s">
        <v>814</v>
      </c>
      <c r="C1334" s="19">
        <v>0</v>
      </c>
    </row>
    <row r="1335" spans="1:3" ht="16.899999999999999" customHeight="1">
      <c r="A1335" s="21">
        <v>2220199</v>
      </c>
      <c r="B1335" s="21" t="s">
        <v>1839</v>
      </c>
      <c r="C1335" s="19">
        <v>29</v>
      </c>
    </row>
    <row r="1336" spans="1:3" ht="16.899999999999999" customHeight="1">
      <c r="A1336" s="21">
        <v>22202</v>
      </c>
      <c r="B1336" s="27" t="s">
        <v>1840</v>
      </c>
      <c r="C1336" s="25">
        <f>SUM(C1337:C1349)</f>
        <v>4</v>
      </c>
    </row>
    <row r="1337" spans="1:3" ht="16.899999999999999" customHeight="1">
      <c r="A1337" s="21">
        <v>2220201</v>
      </c>
      <c r="B1337" s="21" t="s">
        <v>805</v>
      </c>
      <c r="C1337" s="19">
        <v>4</v>
      </c>
    </row>
    <row r="1338" spans="1:3" ht="16.899999999999999" customHeight="1">
      <c r="A1338" s="21">
        <v>2220202</v>
      </c>
      <c r="B1338" s="21" t="s">
        <v>806</v>
      </c>
      <c r="C1338" s="19">
        <v>0</v>
      </c>
    </row>
    <row r="1339" spans="1:3" ht="16.899999999999999" customHeight="1">
      <c r="A1339" s="21">
        <v>2220203</v>
      </c>
      <c r="B1339" s="21" t="s">
        <v>807</v>
      </c>
      <c r="C1339" s="19">
        <v>0</v>
      </c>
    </row>
    <row r="1340" spans="1:3" ht="16.899999999999999" customHeight="1">
      <c r="A1340" s="21">
        <v>2220204</v>
      </c>
      <c r="B1340" s="21" t="s">
        <v>1841</v>
      </c>
      <c r="C1340" s="19">
        <v>0</v>
      </c>
    </row>
    <row r="1341" spans="1:3" ht="16.899999999999999" customHeight="1">
      <c r="A1341" s="21">
        <v>2220205</v>
      </c>
      <c r="B1341" s="21" t="s">
        <v>1842</v>
      </c>
      <c r="C1341" s="19">
        <v>0</v>
      </c>
    </row>
    <row r="1342" spans="1:3" ht="16.899999999999999" customHeight="1">
      <c r="A1342" s="21">
        <v>2220206</v>
      </c>
      <c r="B1342" s="21" t="s">
        <v>1843</v>
      </c>
      <c r="C1342" s="19">
        <v>0</v>
      </c>
    </row>
    <row r="1343" spans="1:3" ht="16.899999999999999" customHeight="1">
      <c r="A1343" s="21">
        <v>2220207</v>
      </c>
      <c r="B1343" s="21" t="s">
        <v>1844</v>
      </c>
      <c r="C1343" s="19">
        <v>0</v>
      </c>
    </row>
    <row r="1344" spans="1:3" ht="16.899999999999999" customHeight="1">
      <c r="A1344" s="21">
        <v>2220209</v>
      </c>
      <c r="B1344" s="21" t="s">
        <v>1845</v>
      </c>
      <c r="C1344" s="19">
        <v>0</v>
      </c>
    </row>
    <row r="1345" spans="1:3" ht="16.899999999999999" customHeight="1">
      <c r="A1345" s="21">
        <v>2220210</v>
      </c>
      <c r="B1345" s="21" t="s">
        <v>1846</v>
      </c>
      <c r="C1345" s="19">
        <v>0</v>
      </c>
    </row>
    <row r="1346" spans="1:3" ht="16.899999999999999" customHeight="1">
      <c r="A1346" s="21">
        <v>2220211</v>
      </c>
      <c r="B1346" s="21" t="s">
        <v>1847</v>
      </c>
      <c r="C1346" s="19">
        <v>0</v>
      </c>
    </row>
    <row r="1347" spans="1:3" ht="16.899999999999999" customHeight="1">
      <c r="A1347" s="21">
        <v>2220212</v>
      </c>
      <c r="B1347" s="21" t="s">
        <v>1848</v>
      </c>
      <c r="C1347" s="19">
        <v>0</v>
      </c>
    </row>
    <row r="1348" spans="1:3" ht="16.899999999999999" customHeight="1">
      <c r="A1348" s="21">
        <v>2220250</v>
      </c>
      <c r="B1348" s="21" t="s">
        <v>814</v>
      </c>
      <c r="C1348" s="19">
        <v>0</v>
      </c>
    </row>
    <row r="1349" spans="1:3" ht="16.899999999999999" customHeight="1">
      <c r="A1349" s="21">
        <v>2220299</v>
      </c>
      <c r="B1349" s="21" t="s">
        <v>1849</v>
      </c>
      <c r="C1349" s="19">
        <v>0</v>
      </c>
    </row>
    <row r="1350" spans="1:3" ht="16.899999999999999" customHeight="1">
      <c r="A1350" s="21">
        <v>22203</v>
      </c>
      <c r="B1350" s="27" t="s">
        <v>1850</v>
      </c>
      <c r="C1350" s="25">
        <f>SUM(C1351:C1355)</f>
        <v>0</v>
      </c>
    </row>
    <row r="1351" spans="1:3" ht="16.899999999999999" customHeight="1">
      <c r="A1351" s="21">
        <v>2220301</v>
      </c>
      <c r="B1351" s="21" t="s">
        <v>1851</v>
      </c>
      <c r="C1351" s="19">
        <v>0</v>
      </c>
    </row>
    <row r="1352" spans="1:3" ht="16.899999999999999" customHeight="1">
      <c r="A1352" s="21">
        <v>2220302</v>
      </c>
      <c r="B1352" s="21" t="s">
        <v>1852</v>
      </c>
      <c r="C1352" s="19">
        <v>0</v>
      </c>
    </row>
    <row r="1353" spans="1:3" ht="16.899999999999999" customHeight="1">
      <c r="A1353" s="21">
        <v>2220303</v>
      </c>
      <c r="B1353" s="21" t="s">
        <v>1853</v>
      </c>
      <c r="C1353" s="19">
        <v>0</v>
      </c>
    </row>
    <row r="1354" spans="1:3" ht="16.899999999999999" customHeight="1">
      <c r="A1354" s="21">
        <v>2220304</v>
      </c>
      <c r="B1354" s="21" t="s">
        <v>1854</v>
      </c>
      <c r="C1354" s="19">
        <v>0</v>
      </c>
    </row>
    <row r="1355" spans="1:3" ht="16.899999999999999" customHeight="1">
      <c r="A1355" s="21">
        <v>2220399</v>
      </c>
      <c r="B1355" s="21" t="s">
        <v>1855</v>
      </c>
      <c r="C1355" s="19">
        <v>0</v>
      </c>
    </row>
    <row r="1356" spans="1:3" ht="16.899999999999999" customHeight="1">
      <c r="A1356" s="21">
        <v>22204</v>
      </c>
      <c r="B1356" s="27" t="s">
        <v>1856</v>
      </c>
      <c r="C1356" s="25">
        <f>SUM(C1357:C1361)</f>
        <v>0</v>
      </c>
    </row>
    <row r="1357" spans="1:3" ht="16.899999999999999" customHeight="1">
      <c r="A1357" s="21">
        <v>2220401</v>
      </c>
      <c r="B1357" s="21" t="s">
        <v>1857</v>
      </c>
      <c r="C1357" s="19">
        <v>0</v>
      </c>
    </row>
    <row r="1358" spans="1:3" ht="16.899999999999999" customHeight="1">
      <c r="A1358" s="21">
        <v>2220402</v>
      </c>
      <c r="B1358" s="21" t="s">
        <v>1858</v>
      </c>
      <c r="C1358" s="19">
        <v>0</v>
      </c>
    </row>
    <row r="1359" spans="1:3" ht="16.899999999999999" customHeight="1">
      <c r="A1359" s="21">
        <v>2220403</v>
      </c>
      <c r="B1359" s="21" t="s">
        <v>1859</v>
      </c>
      <c r="C1359" s="19">
        <v>0</v>
      </c>
    </row>
    <row r="1360" spans="1:3" ht="16.899999999999999" customHeight="1">
      <c r="A1360" s="21">
        <v>2220404</v>
      </c>
      <c r="B1360" s="21" t="s">
        <v>1860</v>
      </c>
      <c r="C1360" s="19">
        <v>0</v>
      </c>
    </row>
    <row r="1361" spans="1:3" ht="16.899999999999999" customHeight="1">
      <c r="A1361" s="21">
        <v>2220499</v>
      </c>
      <c r="B1361" s="21" t="s">
        <v>1861</v>
      </c>
      <c r="C1361" s="19">
        <v>0</v>
      </c>
    </row>
    <row r="1362" spans="1:3" ht="16.899999999999999" customHeight="1">
      <c r="A1362" s="21">
        <v>22205</v>
      </c>
      <c r="B1362" s="27" t="s">
        <v>1862</v>
      </c>
      <c r="C1362" s="25">
        <f>SUM(C1363:C1373)</f>
        <v>0</v>
      </c>
    </row>
    <row r="1363" spans="1:3" ht="16.899999999999999" customHeight="1">
      <c r="A1363" s="21">
        <v>2220501</v>
      </c>
      <c r="B1363" s="21" t="s">
        <v>1863</v>
      </c>
      <c r="C1363" s="19">
        <v>0</v>
      </c>
    </row>
    <row r="1364" spans="1:3" ht="16.899999999999999" customHeight="1">
      <c r="A1364" s="21">
        <v>2220502</v>
      </c>
      <c r="B1364" s="21" t="s">
        <v>1864</v>
      </c>
      <c r="C1364" s="19">
        <v>0</v>
      </c>
    </row>
    <row r="1365" spans="1:3" ht="16.899999999999999" customHeight="1">
      <c r="A1365" s="21">
        <v>2220503</v>
      </c>
      <c r="B1365" s="21" t="s">
        <v>1865</v>
      </c>
      <c r="C1365" s="19">
        <v>0</v>
      </c>
    </row>
    <row r="1366" spans="1:3" ht="16.899999999999999" customHeight="1">
      <c r="A1366" s="21">
        <v>2220504</v>
      </c>
      <c r="B1366" s="21" t="s">
        <v>1866</v>
      </c>
      <c r="C1366" s="19">
        <v>0</v>
      </c>
    </row>
    <row r="1367" spans="1:3" ht="16.899999999999999" customHeight="1">
      <c r="A1367" s="21">
        <v>2220505</v>
      </c>
      <c r="B1367" s="21" t="s">
        <v>1867</v>
      </c>
      <c r="C1367" s="19">
        <v>0</v>
      </c>
    </row>
    <row r="1368" spans="1:3" ht="16.899999999999999" customHeight="1">
      <c r="A1368" s="21">
        <v>2220506</v>
      </c>
      <c r="B1368" s="21" t="s">
        <v>1868</v>
      </c>
      <c r="C1368" s="19">
        <v>0</v>
      </c>
    </row>
    <row r="1369" spans="1:3" ht="16.899999999999999" customHeight="1">
      <c r="A1369" s="21">
        <v>2220507</v>
      </c>
      <c r="B1369" s="21" t="s">
        <v>1869</v>
      </c>
      <c r="C1369" s="19">
        <v>0</v>
      </c>
    </row>
    <row r="1370" spans="1:3" ht="16.899999999999999" customHeight="1">
      <c r="A1370" s="21">
        <v>2220508</v>
      </c>
      <c r="B1370" s="21" t="s">
        <v>1870</v>
      </c>
      <c r="C1370" s="19">
        <v>0</v>
      </c>
    </row>
    <row r="1371" spans="1:3" ht="16.899999999999999" customHeight="1">
      <c r="A1371" s="21">
        <v>2220509</v>
      </c>
      <c r="B1371" s="21" t="s">
        <v>1871</v>
      </c>
      <c r="C1371" s="19">
        <v>0</v>
      </c>
    </row>
    <row r="1372" spans="1:3" ht="16.899999999999999" customHeight="1">
      <c r="A1372" s="21">
        <v>2220510</v>
      </c>
      <c r="B1372" s="21" t="s">
        <v>1872</v>
      </c>
      <c r="C1372" s="19">
        <v>0</v>
      </c>
    </row>
    <row r="1373" spans="1:3" ht="16.899999999999999" customHeight="1">
      <c r="A1373" s="21">
        <v>2220599</v>
      </c>
      <c r="B1373" s="21" t="s">
        <v>1873</v>
      </c>
      <c r="C1373" s="19">
        <v>0</v>
      </c>
    </row>
    <row r="1374" spans="1:3" ht="16.899999999999999" customHeight="1">
      <c r="A1374" s="21">
        <v>229</v>
      </c>
      <c r="B1374" s="27" t="s">
        <v>1874</v>
      </c>
      <c r="C1374" s="25">
        <f>C1375</f>
        <v>6246</v>
      </c>
    </row>
    <row r="1375" spans="1:3" ht="16.899999999999999" customHeight="1">
      <c r="A1375" s="21">
        <v>22999</v>
      </c>
      <c r="B1375" s="27" t="s">
        <v>1875</v>
      </c>
      <c r="C1375" s="25">
        <f>C1376</f>
        <v>6246</v>
      </c>
    </row>
    <row r="1376" spans="1:3" ht="16.899999999999999" customHeight="1">
      <c r="A1376" s="21">
        <v>2299901</v>
      </c>
      <c r="B1376" s="31" t="s">
        <v>1876</v>
      </c>
      <c r="C1376" s="19">
        <v>6246</v>
      </c>
    </row>
    <row r="1377" spans="1:3" ht="16.899999999999999" customHeight="1">
      <c r="A1377" s="21">
        <v>232</v>
      </c>
      <c r="B1377" s="27" t="s">
        <v>1877</v>
      </c>
      <c r="C1377" s="25">
        <f>SUM(C1378,C1379,C1384)</f>
        <v>3129</v>
      </c>
    </row>
    <row r="1378" spans="1:3" ht="16.899999999999999" customHeight="1">
      <c r="A1378" s="21">
        <v>23201</v>
      </c>
      <c r="B1378" s="27" t="s">
        <v>1878</v>
      </c>
      <c r="C1378" s="19">
        <v>0</v>
      </c>
    </row>
    <row r="1379" spans="1:3" ht="16.899999999999999" customHeight="1">
      <c r="A1379" s="21">
        <v>23202</v>
      </c>
      <c r="B1379" s="27" t="s">
        <v>1879</v>
      </c>
      <c r="C1379" s="25">
        <f>SUM(C1380:C1383)</f>
        <v>0</v>
      </c>
    </row>
    <row r="1380" spans="1:3" ht="16.899999999999999" customHeight="1">
      <c r="A1380" s="21">
        <v>2320201</v>
      </c>
      <c r="B1380" s="21" t="s">
        <v>1880</v>
      </c>
      <c r="C1380" s="19">
        <v>0</v>
      </c>
    </row>
    <row r="1381" spans="1:3" ht="16.899999999999999" customHeight="1">
      <c r="A1381" s="21">
        <v>2320202</v>
      </c>
      <c r="B1381" s="21" t="s">
        <v>1881</v>
      </c>
      <c r="C1381" s="19">
        <v>0</v>
      </c>
    </row>
    <row r="1382" spans="1:3" ht="16.899999999999999" customHeight="1">
      <c r="A1382" s="21">
        <v>2320203</v>
      </c>
      <c r="B1382" s="21" t="s">
        <v>1882</v>
      </c>
      <c r="C1382" s="19">
        <v>0</v>
      </c>
    </row>
    <row r="1383" spans="1:3" ht="16.899999999999999" customHeight="1">
      <c r="A1383" s="21">
        <v>2320299</v>
      </c>
      <c r="B1383" s="21" t="s">
        <v>1883</v>
      </c>
      <c r="C1383" s="19">
        <v>0</v>
      </c>
    </row>
    <row r="1384" spans="1:3" ht="16.899999999999999" customHeight="1">
      <c r="A1384" s="21">
        <v>23203</v>
      </c>
      <c r="B1384" s="27" t="s">
        <v>1884</v>
      </c>
      <c r="C1384" s="25">
        <f>SUM(C1385:C1388)</f>
        <v>3129</v>
      </c>
    </row>
    <row r="1385" spans="1:3" ht="16.899999999999999" customHeight="1">
      <c r="A1385" s="21">
        <v>2320301</v>
      </c>
      <c r="B1385" s="21" t="s">
        <v>1885</v>
      </c>
      <c r="C1385" s="19">
        <v>1933</v>
      </c>
    </row>
    <row r="1386" spans="1:3" ht="16.899999999999999" customHeight="1">
      <c r="A1386" s="21">
        <v>2320302</v>
      </c>
      <c r="B1386" s="21" t="s">
        <v>1886</v>
      </c>
      <c r="C1386" s="19">
        <v>0</v>
      </c>
    </row>
    <row r="1387" spans="1:3" ht="16.899999999999999" customHeight="1">
      <c r="A1387" s="21">
        <v>2320303</v>
      </c>
      <c r="B1387" s="21" t="s">
        <v>1887</v>
      </c>
      <c r="C1387" s="19">
        <v>0</v>
      </c>
    </row>
    <row r="1388" spans="1:3" ht="16.899999999999999" customHeight="1">
      <c r="A1388" s="21">
        <v>2320304</v>
      </c>
      <c r="B1388" s="21" t="s">
        <v>1888</v>
      </c>
      <c r="C1388" s="19">
        <v>1196</v>
      </c>
    </row>
    <row r="1389" spans="1:3" ht="16.899999999999999" customHeight="1">
      <c r="A1389" s="21">
        <v>233</v>
      </c>
      <c r="B1389" s="27" t="s">
        <v>1889</v>
      </c>
      <c r="C1389" s="25">
        <f>C1390+C1391+C1392</f>
        <v>0</v>
      </c>
    </row>
    <row r="1390" spans="1:3" ht="16.899999999999999" customHeight="1">
      <c r="A1390" s="21">
        <v>23301</v>
      </c>
      <c r="B1390" s="27" t="s">
        <v>1890</v>
      </c>
      <c r="C1390" s="19">
        <v>0</v>
      </c>
    </row>
    <row r="1391" spans="1:3" ht="16.899999999999999" customHeight="1">
      <c r="A1391" s="21">
        <v>23302</v>
      </c>
      <c r="B1391" s="27" t="s">
        <v>1891</v>
      </c>
      <c r="C1391" s="19">
        <v>0</v>
      </c>
    </row>
    <row r="1392" spans="1:3" ht="16.899999999999999" customHeight="1">
      <c r="A1392" s="21">
        <v>23303</v>
      </c>
      <c r="B1392" s="27" t="s">
        <v>1892</v>
      </c>
      <c r="C1392" s="19">
        <v>0</v>
      </c>
    </row>
  </sheetData>
  <mergeCells count="3">
    <mergeCell ref="A1:C1"/>
    <mergeCell ref="A2:C2"/>
    <mergeCell ref="A3:C3"/>
  </mergeCells>
  <phoneticPr fontId="1" type="noConversion"/>
  <printOptions horizontalCentered="1" verticalCentered="1" gridLines="1"/>
  <pageMargins left="0.82677165354330717" right="0.82677165354330717" top="0.98425196850393704" bottom="0.98425196850393704" header="0" footer="0"/>
  <pageSetup paperSize="9" orientation="portrait" blackAndWhite="1" r:id="rId1"/>
  <headerFooter alignWithMargins="0">
    <oddHeader>@$</oddHeader>
    <oddFooter>@&amp;- &amp;P&amp;-$</oddFooter>
  </headerFooter>
</worksheet>
</file>

<file path=xl/worksheets/sheet3.xml><?xml version="1.0" encoding="utf-8"?>
<worksheet xmlns="http://schemas.openxmlformats.org/spreadsheetml/2006/main" xmlns:r="http://schemas.openxmlformats.org/officeDocument/2006/relationships">
  <dimension ref="A1:AA248"/>
  <sheetViews>
    <sheetView showGridLines="0" showZeros="0" workbookViewId="0">
      <selection sqref="A1:AA1"/>
    </sheetView>
  </sheetViews>
  <sheetFormatPr defaultColWidth="9.125" defaultRowHeight="14.25"/>
  <cols>
    <col min="1" max="1" width="10.125" style="2" customWidth="1"/>
    <col min="2" max="2" width="21" style="2" customWidth="1"/>
    <col min="3" max="3" width="8.75" style="49" customWidth="1"/>
    <col min="4" max="4" width="7.125" style="49" customWidth="1"/>
    <col min="5" max="5" width="0.125" style="49" hidden="1" customWidth="1"/>
    <col min="6" max="6" width="12.875" style="49" hidden="1" customWidth="1"/>
    <col min="7" max="7" width="6.625" style="49" customWidth="1"/>
    <col min="8" max="10" width="12.875" style="49" hidden="1" customWidth="1"/>
    <col min="11" max="11" width="6.5" style="49" customWidth="1"/>
    <col min="12" max="13" width="12.875" style="49" hidden="1" customWidth="1"/>
    <col min="14" max="14" width="10" style="49" customWidth="1"/>
    <col min="15" max="15" width="29.125" style="49" customWidth="1"/>
    <col min="16" max="16" width="7.125" style="49" customWidth="1"/>
    <col min="17" max="17" width="0.25" style="49" customWidth="1"/>
    <col min="18" max="18" width="5.5" style="49" customWidth="1"/>
    <col min="19" max="19" width="6.375" style="49" customWidth="1"/>
    <col min="20" max="20" width="6.625" style="49" customWidth="1"/>
    <col min="21" max="23" width="12.625" style="49" hidden="1" customWidth="1"/>
    <col min="24" max="24" width="7.875" style="49" customWidth="1"/>
    <col min="25" max="25" width="21.625" style="49" customWidth="1"/>
    <col min="26" max="26" width="12.375" style="49" hidden="1" customWidth="1"/>
    <col min="27" max="27" width="6.875" style="49" customWidth="1"/>
    <col min="28" max="256" width="9.125" style="1"/>
    <col min="257" max="257" width="10.125" style="1" customWidth="1"/>
    <col min="258" max="258" width="21" style="1" customWidth="1"/>
    <col min="259" max="259" width="8.75" style="1" customWidth="1"/>
    <col min="260" max="260" width="7.125" style="1" customWidth="1"/>
    <col min="261" max="262" width="0" style="1" hidden="1" customWidth="1"/>
    <col min="263" max="263" width="6.625" style="1" customWidth="1"/>
    <col min="264" max="266" width="0" style="1" hidden="1" customWidth="1"/>
    <col min="267" max="267" width="6.5" style="1" customWidth="1"/>
    <col min="268" max="269" width="0" style="1" hidden="1" customWidth="1"/>
    <col min="270" max="270" width="10" style="1" customWidth="1"/>
    <col min="271" max="271" width="29.125" style="1" customWidth="1"/>
    <col min="272" max="272" width="7.125" style="1" customWidth="1"/>
    <col min="273" max="273" width="0.25" style="1" customWidth="1"/>
    <col min="274" max="274" width="5.5" style="1" customWidth="1"/>
    <col min="275" max="275" width="6.375" style="1" customWidth="1"/>
    <col min="276" max="276" width="6.625" style="1" customWidth="1"/>
    <col min="277" max="279" width="0" style="1" hidden="1" customWidth="1"/>
    <col min="280" max="280" width="7.875" style="1" customWidth="1"/>
    <col min="281" max="281" width="21.625" style="1" customWidth="1"/>
    <col min="282" max="282" width="0" style="1" hidden="1" customWidth="1"/>
    <col min="283" max="283" width="6.875" style="1" customWidth="1"/>
    <col min="284" max="512" width="9.125" style="1"/>
    <col min="513" max="513" width="10.125" style="1" customWidth="1"/>
    <col min="514" max="514" width="21" style="1" customWidth="1"/>
    <col min="515" max="515" width="8.75" style="1" customWidth="1"/>
    <col min="516" max="516" width="7.125" style="1" customWidth="1"/>
    <col min="517" max="518" width="0" style="1" hidden="1" customWidth="1"/>
    <col min="519" max="519" width="6.625" style="1" customWidth="1"/>
    <col min="520" max="522" width="0" style="1" hidden="1" customWidth="1"/>
    <col min="523" max="523" width="6.5" style="1" customWidth="1"/>
    <col min="524" max="525" width="0" style="1" hidden="1" customWidth="1"/>
    <col min="526" max="526" width="10" style="1" customWidth="1"/>
    <col min="527" max="527" width="29.125" style="1" customWidth="1"/>
    <col min="528" max="528" width="7.125" style="1" customWidth="1"/>
    <col min="529" max="529" width="0.25" style="1" customWidth="1"/>
    <col min="530" max="530" width="5.5" style="1" customWidth="1"/>
    <col min="531" max="531" width="6.375" style="1" customWidth="1"/>
    <col min="532" max="532" width="6.625" style="1" customWidth="1"/>
    <col min="533" max="535" width="0" style="1" hidden="1" customWidth="1"/>
    <col min="536" max="536" width="7.875" style="1" customWidth="1"/>
    <col min="537" max="537" width="21.625" style="1" customWidth="1"/>
    <col min="538" max="538" width="0" style="1" hidden="1" customWidth="1"/>
    <col min="539" max="539" width="6.875" style="1" customWidth="1"/>
    <col min="540" max="768" width="9.125" style="1"/>
    <col min="769" max="769" width="10.125" style="1" customWidth="1"/>
    <col min="770" max="770" width="21" style="1" customWidth="1"/>
    <col min="771" max="771" width="8.75" style="1" customWidth="1"/>
    <col min="772" max="772" width="7.125" style="1" customWidth="1"/>
    <col min="773" max="774" width="0" style="1" hidden="1" customWidth="1"/>
    <col min="775" max="775" width="6.625" style="1" customWidth="1"/>
    <col min="776" max="778" width="0" style="1" hidden="1" customWidth="1"/>
    <col min="779" max="779" width="6.5" style="1" customWidth="1"/>
    <col min="780" max="781" width="0" style="1" hidden="1" customWidth="1"/>
    <col min="782" max="782" width="10" style="1" customWidth="1"/>
    <col min="783" max="783" width="29.125" style="1" customWidth="1"/>
    <col min="784" max="784" width="7.125" style="1" customWidth="1"/>
    <col min="785" max="785" width="0.25" style="1" customWidth="1"/>
    <col min="786" max="786" width="5.5" style="1" customWidth="1"/>
    <col min="787" max="787" width="6.375" style="1" customWidth="1"/>
    <col min="788" max="788" width="6.625" style="1" customWidth="1"/>
    <col min="789" max="791" width="0" style="1" hidden="1" customWidth="1"/>
    <col min="792" max="792" width="7.875" style="1" customWidth="1"/>
    <col min="793" max="793" width="21.625" style="1" customWidth="1"/>
    <col min="794" max="794" width="0" style="1" hidden="1" customWidth="1"/>
    <col min="795" max="795" width="6.875" style="1" customWidth="1"/>
    <col min="796" max="1024" width="9.125" style="1"/>
    <col min="1025" max="1025" width="10.125" style="1" customWidth="1"/>
    <col min="1026" max="1026" width="21" style="1" customWidth="1"/>
    <col min="1027" max="1027" width="8.75" style="1" customWidth="1"/>
    <col min="1028" max="1028" width="7.125" style="1" customWidth="1"/>
    <col min="1029" max="1030" width="0" style="1" hidden="1" customWidth="1"/>
    <col min="1031" max="1031" width="6.625" style="1" customWidth="1"/>
    <col min="1032" max="1034" width="0" style="1" hidden="1" customWidth="1"/>
    <col min="1035" max="1035" width="6.5" style="1" customWidth="1"/>
    <col min="1036" max="1037" width="0" style="1" hidden="1" customWidth="1"/>
    <col min="1038" max="1038" width="10" style="1" customWidth="1"/>
    <col min="1039" max="1039" width="29.125" style="1" customWidth="1"/>
    <col min="1040" max="1040" width="7.125" style="1" customWidth="1"/>
    <col min="1041" max="1041" width="0.25" style="1" customWidth="1"/>
    <col min="1042" max="1042" width="5.5" style="1" customWidth="1"/>
    <col min="1043" max="1043" width="6.375" style="1" customWidth="1"/>
    <col min="1044" max="1044" width="6.625" style="1" customWidth="1"/>
    <col min="1045" max="1047" width="0" style="1" hidden="1" customWidth="1"/>
    <col min="1048" max="1048" width="7.875" style="1" customWidth="1"/>
    <col min="1049" max="1049" width="21.625" style="1" customWidth="1"/>
    <col min="1050" max="1050" width="0" style="1" hidden="1" customWidth="1"/>
    <col min="1051" max="1051" width="6.875" style="1" customWidth="1"/>
    <col min="1052" max="1280" width="9.125" style="1"/>
    <col min="1281" max="1281" width="10.125" style="1" customWidth="1"/>
    <col min="1282" max="1282" width="21" style="1" customWidth="1"/>
    <col min="1283" max="1283" width="8.75" style="1" customWidth="1"/>
    <col min="1284" max="1284" width="7.125" style="1" customWidth="1"/>
    <col min="1285" max="1286" width="0" style="1" hidden="1" customWidth="1"/>
    <col min="1287" max="1287" width="6.625" style="1" customWidth="1"/>
    <col min="1288" max="1290" width="0" style="1" hidden="1" customWidth="1"/>
    <col min="1291" max="1291" width="6.5" style="1" customWidth="1"/>
    <col min="1292" max="1293" width="0" style="1" hidden="1" customWidth="1"/>
    <col min="1294" max="1294" width="10" style="1" customWidth="1"/>
    <col min="1295" max="1295" width="29.125" style="1" customWidth="1"/>
    <col min="1296" max="1296" width="7.125" style="1" customWidth="1"/>
    <col min="1297" max="1297" width="0.25" style="1" customWidth="1"/>
    <col min="1298" max="1298" width="5.5" style="1" customWidth="1"/>
    <col min="1299" max="1299" width="6.375" style="1" customWidth="1"/>
    <col min="1300" max="1300" width="6.625" style="1" customWidth="1"/>
    <col min="1301" max="1303" width="0" style="1" hidden="1" customWidth="1"/>
    <col min="1304" max="1304" width="7.875" style="1" customWidth="1"/>
    <col min="1305" max="1305" width="21.625" style="1" customWidth="1"/>
    <col min="1306" max="1306" width="0" style="1" hidden="1" customWidth="1"/>
    <col min="1307" max="1307" width="6.875" style="1" customWidth="1"/>
    <col min="1308" max="1536" width="9.125" style="1"/>
    <col min="1537" max="1537" width="10.125" style="1" customWidth="1"/>
    <col min="1538" max="1538" width="21" style="1" customWidth="1"/>
    <col min="1539" max="1539" width="8.75" style="1" customWidth="1"/>
    <col min="1540" max="1540" width="7.125" style="1" customWidth="1"/>
    <col min="1541" max="1542" width="0" style="1" hidden="1" customWidth="1"/>
    <col min="1543" max="1543" width="6.625" style="1" customWidth="1"/>
    <col min="1544" max="1546" width="0" style="1" hidden="1" customWidth="1"/>
    <col min="1547" max="1547" width="6.5" style="1" customWidth="1"/>
    <col min="1548" max="1549" width="0" style="1" hidden="1" customWidth="1"/>
    <col min="1550" max="1550" width="10" style="1" customWidth="1"/>
    <col min="1551" max="1551" width="29.125" style="1" customWidth="1"/>
    <col min="1552" max="1552" width="7.125" style="1" customWidth="1"/>
    <col min="1553" max="1553" width="0.25" style="1" customWidth="1"/>
    <col min="1554" max="1554" width="5.5" style="1" customWidth="1"/>
    <col min="1555" max="1555" width="6.375" style="1" customWidth="1"/>
    <col min="1556" max="1556" width="6.625" style="1" customWidth="1"/>
    <col min="1557" max="1559" width="0" style="1" hidden="1" customWidth="1"/>
    <col min="1560" max="1560" width="7.875" style="1" customWidth="1"/>
    <col min="1561" max="1561" width="21.625" style="1" customWidth="1"/>
    <col min="1562" max="1562" width="0" style="1" hidden="1" customWidth="1"/>
    <col min="1563" max="1563" width="6.875" style="1" customWidth="1"/>
    <col min="1564" max="1792" width="9.125" style="1"/>
    <col min="1793" max="1793" width="10.125" style="1" customWidth="1"/>
    <col min="1794" max="1794" width="21" style="1" customWidth="1"/>
    <col min="1795" max="1795" width="8.75" style="1" customWidth="1"/>
    <col min="1796" max="1796" width="7.125" style="1" customWidth="1"/>
    <col min="1797" max="1798" width="0" style="1" hidden="1" customWidth="1"/>
    <col min="1799" max="1799" width="6.625" style="1" customWidth="1"/>
    <col min="1800" max="1802" width="0" style="1" hidden="1" customWidth="1"/>
    <col min="1803" max="1803" width="6.5" style="1" customWidth="1"/>
    <col min="1804" max="1805" width="0" style="1" hidden="1" customWidth="1"/>
    <col min="1806" max="1806" width="10" style="1" customWidth="1"/>
    <col min="1807" max="1807" width="29.125" style="1" customWidth="1"/>
    <col min="1808" max="1808" width="7.125" style="1" customWidth="1"/>
    <col min="1809" max="1809" width="0.25" style="1" customWidth="1"/>
    <col min="1810" max="1810" width="5.5" style="1" customWidth="1"/>
    <col min="1811" max="1811" width="6.375" style="1" customWidth="1"/>
    <col min="1812" max="1812" width="6.625" style="1" customWidth="1"/>
    <col min="1813" max="1815" width="0" style="1" hidden="1" customWidth="1"/>
    <col min="1816" max="1816" width="7.875" style="1" customWidth="1"/>
    <col min="1817" max="1817" width="21.625" style="1" customWidth="1"/>
    <col min="1818" max="1818" width="0" style="1" hidden="1" customWidth="1"/>
    <col min="1819" max="1819" width="6.875" style="1" customWidth="1"/>
    <col min="1820" max="2048" width="9.125" style="1"/>
    <col min="2049" max="2049" width="10.125" style="1" customWidth="1"/>
    <col min="2050" max="2050" width="21" style="1" customWidth="1"/>
    <col min="2051" max="2051" width="8.75" style="1" customWidth="1"/>
    <col min="2052" max="2052" width="7.125" style="1" customWidth="1"/>
    <col min="2053" max="2054" width="0" style="1" hidden="1" customWidth="1"/>
    <col min="2055" max="2055" width="6.625" style="1" customWidth="1"/>
    <col min="2056" max="2058" width="0" style="1" hidden="1" customWidth="1"/>
    <col min="2059" max="2059" width="6.5" style="1" customWidth="1"/>
    <col min="2060" max="2061" width="0" style="1" hidden="1" customWidth="1"/>
    <col min="2062" max="2062" width="10" style="1" customWidth="1"/>
    <col min="2063" max="2063" width="29.125" style="1" customWidth="1"/>
    <col min="2064" max="2064" width="7.125" style="1" customWidth="1"/>
    <col min="2065" max="2065" width="0.25" style="1" customWidth="1"/>
    <col min="2066" max="2066" width="5.5" style="1" customWidth="1"/>
    <col min="2067" max="2067" width="6.375" style="1" customWidth="1"/>
    <col min="2068" max="2068" width="6.625" style="1" customWidth="1"/>
    <col min="2069" max="2071" width="0" style="1" hidden="1" customWidth="1"/>
    <col min="2072" max="2072" width="7.875" style="1" customWidth="1"/>
    <col min="2073" max="2073" width="21.625" style="1" customWidth="1"/>
    <col min="2074" max="2074" width="0" style="1" hidden="1" customWidth="1"/>
    <col min="2075" max="2075" width="6.875" style="1" customWidth="1"/>
    <col min="2076" max="2304" width="9.125" style="1"/>
    <col min="2305" max="2305" width="10.125" style="1" customWidth="1"/>
    <col min="2306" max="2306" width="21" style="1" customWidth="1"/>
    <col min="2307" max="2307" width="8.75" style="1" customWidth="1"/>
    <col min="2308" max="2308" width="7.125" style="1" customWidth="1"/>
    <col min="2309" max="2310" width="0" style="1" hidden="1" customWidth="1"/>
    <col min="2311" max="2311" width="6.625" style="1" customWidth="1"/>
    <col min="2312" max="2314" width="0" style="1" hidden="1" customWidth="1"/>
    <col min="2315" max="2315" width="6.5" style="1" customWidth="1"/>
    <col min="2316" max="2317" width="0" style="1" hidden="1" customWidth="1"/>
    <col min="2318" max="2318" width="10" style="1" customWidth="1"/>
    <col min="2319" max="2319" width="29.125" style="1" customWidth="1"/>
    <col min="2320" max="2320" width="7.125" style="1" customWidth="1"/>
    <col min="2321" max="2321" width="0.25" style="1" customWidth="1"/>
    <col min="2322" max="2322" width="5.5" style="1" customWidth="1"/>
    <col min="2323" max="2323" width="6.375" style="1" customWidth="1"/>
    <col min="2324" max="2324" width="6.625" style="1" customWidth="1"/>
    <col min="2325" max="2327" width="0" style="1" hidden="1" customWidth="1"/>
    <col min="2328" max="2328" width="7.875" style="1" customWidth="1"/>
    <col min="2329" max="2329" width="21.625" style="1" customWidth="1"/>
    <col min="2330" max="2330" width="0" style="1" hidden="1" customWidth="1"/>
    <col min="2331" max="2331" width="6.875" style="1" customWidth="1"/>
    <col min="2332" max="2560" width="9.125" style="1"/>
    <col min="2561" max="2561" width="10.125" style="1" customWidth="1"/>
    <col min="2562" max="2562" width="21" style="1" customWidth="1"/>
    <col min="2563" max="2563" width="8.75" style="1" customWidth="1"/>
    <col min="2564" max="2564" width="7.125" style="1" customWidth="1"/>
    <col min="2565" max="2566" width="0" style="1" hidden="1" customWidth="1"/>
    <col min="2567" max="2567" width="6.625" style="1" customWidth="1"/>
    <col min="2568" max="2570" width="0" style="1" hidden="1" customWidth="1"/>
    <col min="2571" max="2571" width="6.5" style="1" customWidth="1"/>
    <col min="2572" max="2573" width="0" style="1" hidden="1" customWidth="1"/>
    <col min="2574" max="2574" width="10" style="1" customWidth="1"/>
    <col min="2575" max="2575" width="29.125" style="1" customWidth="1"/>
    <col min="2576" max="2576" width="7.125" style="1" customWidth="1"/>
    <col min="2577" max="2577" width="0.25" style="1" customWidth="1"/>
    <col min="2578" max="2578" width="5.5" style="1" customWidth="1"/>
    <col min="2579" max="2579" width="6.375" style="1" customWidth="1"/>
    <col min="2580" max="2580" width="6.625" style="1" customWidth="1"/>
    <col min="2581" max="2583" width="0" style="1" hidden="1" customWidth="1"/>
    <col min="2584" max="2584" width="7.875" style="1" customWidth="1"/>
    <col min="2585" max="2585" width="21.625" style="1" customWidth="1"/>
    <col min="2586" max="2586" width="0" style="1" hidden="1" customWidth="1"/>
    <col min="2587" max="2587" width="6.875" style="1" customWidth="1"/>
    <col min="2588" max="2816" width="9.125" style="1"/>
    <col min="2817" max="2817" width="10.125" style="1" customWidth="1"/>
    <col min="2818" max="2818" width="21" style="1" customWidth="1"/>
    <col min="2819" max="2819" width="8.75" style="1" customWidth="1"/>
    <col min="2820" max="2820" width="7.125" style="1" customWidth="1"/>
    <col min="2821" max="2822" width="0" style="1" hidden="1" customWidth="1"/>
    <col min="2823" max="2823" width="6.625" style="1" customWidth="1"/>
    <col min="2824" max="2826" width="0" style="1" hidden="1" customWidth="1"/>
    <col min="2827" max="2827" width="6.5" style="1" customWidth="1"/>
    <col min="2828" max="2829" width="0" style="1" hidden="1" customWidth="1"/>
    <col min="2830" max="2830" width="10" style="1" customWidth="1"/>
    <col min="2831" max="2831" width="29.125" style="1" customWidth="1"/>
    <col min="2832" max="2832" width="7.125" style="1" customWidth="1"/>
    <col min="2833" max="2833" width="0.25" style="1" customWidth="1"/>
    <col min="2834" max="2834" width="5.5" style="1" customWidth="1"/>
    <col min="2835" max="2835" width="6.375" style="1" customWidth="1"/>
    <col min="2836" max="2836" width="6.625" style="1" customWidth="1"/>
    <col min="2837" max="2839" width="0" style="1" hidden="1" customWidth="1"/>
    <col min="2840" max="2840" width="7.875" style="1" customWidth="1"/>
    <col min="2841" max="2841" width="21.625" style="1" customWidth="1"/>
    <col min="2842" max="2842" width="0" style="1" hidden="1" customWidth="1"/>
    <col min="2843" max="2843" width="6.875" style="1" customWidth="1"/>
    <col min="2844" max="3072" width="9.125" style="1"/>
    <col min="3073" max="3073" width="10.125" style="1" customWidth="1"/>
    <col min="3074" max="3074" width="21" style="1" customWidth="1"/>
    <col min="3075" max="3075" width="8.75" style="1" customWidth="1"/>
    <col min="3076" max="3076" width="7.125" style="1" customWidth="1"/>
    <col min="3077" max="3078" width="0" style="1" hidden="1" customWidth="1"/>
    <col min="3079" max="3079" width="6.625" style="1" customWidth="1"/>
    <col min="3080" max="3082" width="0" style="1" hidden="1" customWidth="1"/>
    <col min="3083" max="3083" width="6.5" style="1" customWidth="1"/>
    <col min="3084" max="3085" width="0" style="1" hidden="1" customWidth="1"/>
    <col min="3086" max="3086" width="10" style="1" customWidth="1"/>
    <col min="3087" max="3087" width="29.125" style="1" customWidth="1"/>
    <col min="3088" max="3088" width="7.125" style="1" customWidth="1"/>
    <col min="3089" max="3089" width="0.25" style="1" customWidth="1"/>
    <col min="3090" max="3090" width="5.5" style="1" customWidth="1"/>
    <col min="3091" max="3091" width="6.375" style="1" customWidth="1"/>
    <col min="3092" max="3092" width="6.625" style="1" customWidth="1"/>
    <col min="3093" max="3095" width="0" style="1" hidden="1" customWidth="1"/>
    <col min="3096" max="3096" width="7.875" style="1" customWidth="1"/>
    <col min="3097" max="3097" width="21.625" style="1" customWidth="1"/>
    <col min="3098" max="3098" width="0" style="1" hidden="1" customWidth="1"/>
    <col min="3099" max="3099" width="6.875" style="1" customWidth="1"/>
    <col min="3100" max="3328" width="9.125" style="1"/>
    <col min="3329" max="3329" width="10.125" style="1" customWidth="1"/>
    <col min="3330" max="3330" width="21" style="1" customWidth="1"/>
    <col min="3331" max="3331" width="8.75" style="1" customWidth="1"/>
    <col min="3332" max="3332" width="7.125" style="1" customWidth="1"/>
    <col min="3333" max="3334" width="0" style="1" hidden="1" customWidth="1"/>
    <col min="3335" max="3335" width="6.625" style="1" customWidth="1"/>
    <col min="3336" max="3338" width="0" style="1" hidden="1" customWidth="1"/>
    <col min="3339" max="3339" width="6.5" style="1" customWidth="1"/>
    <col min="3340" max="3341" width="0" style="1" hidden="1" customWidth="1"/>
    <col min="3342" max="3342" width="10" style="1" customWidth="1"/>
    <col min="3343" max="3343" width="29.125" style="1" customWidth="1"/>
    <col min="3344" max="3344" width="7.125" style="1" customWidth="1"/>
    <col min="3345" max="3345" width="0.25" style="1" customWidth="1"/>
    <col min="3346" max="3346" width="5.5" style="1" customWidth="1"/>
    <col min="3347" max="3347" width="6.375" style="1" customWidth="1"/>
    <col min="3348" max="3348" width="6.625" style="1" customWidth="1"/>
    <col min="3349" max="3351" width="0" style="1" hidden="1" customWidth="1"/>
    <col min="3352" max="3352" width="7.875" style="1" customWidth="1"/>
    <col min="3353" max="3353" width="21.625" style="1" customWidth="1"/>
    <col min="3354" max="3354" width="0" style="1" hidden="1" customWidth="1"/>
    <col min="3355" max="3355" width="6.875" style="1" customWidth="1"/>
    <col min="3356" max="3584" width="9.125" style="1"/>
    <col min="3585" max="3585" width="10.125" style="1" customWidth="1"/>
    <col min="3586" max="3586" width="21" style="1" customWidth="1"/>
    <col min="3587" max="3587" width="8.75" style="1" customWidth="1"/>
    <col min="3588" max="3588" width="7.125" style="1" customWidth="1"/>
    <col min="3589" max="3590" width="0" style="1" hidden="1" customWidth="1"/>
    <col min="3591" max="3591" width="6.625" style="1" customWidth="1"/>
    <col min="3592" max="3594" width="0" style="1" hidden="1" customWidth="1"/>
    <col min="3595" max="3595" width="6.5" style="1" customWidth="1"/>
    <col min="3596" max="3597" width="0" style="1" hidden="1" customWidth="1"/>
    <col min="3598" max="3598" width="10" style="1" customWidth="1"/>
    <col min="3599" max="3599" width="29.125" style="1" customWidth="1"/>
    <col min="3600" max="3600" width="7.125" style="1" customWidth="1"/>
    <col min="3601" max="3601" width="0.25" style="1" customWidth="1"/>
    <col min="3602" max="3602" width="5.5" style="1" customWidth="1"/>
    <col min="3603" max="3603" width="6.375" style="1" customWidth="1"/>
    <col min="3604" max="3604" width="6.625" style="1" customWidth="1"/>
    <col min="3605" max="3607" width="0" style="1" hidden="1" customWidth="1"/>
    <col min="3608" max="3608" width="7.875" style="1" customWidth="1"/>
    <col min="3609" max="3609" width="21.625" style="1" customWidth="1"/>
    <col min="3610" max="3610" width="0" style="1" hidden="1" customWidth="1"/>
    <col min="3611" max="3611" width="6.875" style="1" customWidth="1"/>
    <col min="3612" max="3840" width="9.125" style="1"/>
    <col min="3841" max="3841" width="10.125" style="1" customWidth="1"/>
    <col min="3842" max="3842" width="21" style="1" customWidth="1"/>
    <col min="3843" max="3843" width="8.75" style="1" customWidth="1"/>
    <col min="3844" max="3844" width="7.125" style="1" customWidth="1"/>
    <col min="3845" max="3846" width="0" style="1" hidden="1" customWidth="1"/>
    <col min="3847" max="3847" width="6.625" style="1" customWidth="1"/>
    <col min="3848" max="3850" width="0" style="1" hidden="1" customWidth="1"/>
    <col min="3851" max="3851" width="6.5" style="1" customWidth="1"/>
    <col min="3852" max="3853" width="0" style="1" hidden="1" customWidth="1"/>
    <col min="3854" max="3854" width="10" style="1" customWidth="1"/>
    <col min="3855" max="3855" width="29.125" style="1" customWidth="1"/>
    <col min="3856" max="3856" width="7.125" style="1" customWidth="1"/>
    <col min="3857" max="3857" width="0.25" style="1" customWidth="1"/>
    <col min="3858" max="3858" width="5.5" style="1" customWidth="1"/>
    <col min="3859" max="3859" width="6.375" style="1" customWidth="1"/>
    <col min="3860" max="3860" width="6.625" style="1" customWidth="1"/>
    <col min="3861" max="3863" width="0" style="1" hidden="1" customWidth="1"/>
    <col min="3864" max="3864" width="7.875" style="1" customWidth="1"/>
    <col min="3865" max="3865" width="21.625" style="1" customWidth="1"/>
    <col min="3866" max="3866" width="0" style="1" hidden="1" customWidth="1"/>
    <col min="3867" max="3867" width="6.875" style="1" customWidth="1"/>
    <col min="3868" max="4096" width="9.125" style="1"/>
    <col min="4097" max="4097" width="10.125" style="1" customWidth="1"/>
    <col min="4098" max="4098" width="21" style="1" customWidth="1"/>
    <col min="4099" max="4099" width="8.75" style="1" customWidth="1"/>
    <col min="4100" max="4100" width="7.125" style="1" customWidth="1"/>
    <col min="4101" max="4102" width="0" style="1" hidden="1" customWidth="1"/>
    <col min="4103" max="4103" width="6.625" style="1" customWidth="1"/>
    <col min="4104" max="4106" width="0" style="1" hidden="1" customWidth="1"/>
    <col min="4107" max="4107" width="6.5" style="1" customWidth="1"/>
    <col min="4108" max="4109" width="0" style="1" hidden="1" customWidth="1"/>
    <col min="4110" max="4110" width="10" style="1" customWidth="1"/>
    <col min="4111" max="4111" width="29.125" style="1" customWidth="1"/>
    <col min="4112" max="4112" width="7.125" style="1" customWidth="1"/>
    <col min="4113" max="4113" width="0.25" style="1" customWidth="1"/>
    <col min="4114" max="4114" width="5.5" style="1" customWidth="1"/>
    <col min="4115" max="4115" width="6.375" style="1" customWidth="1"/>
    <col min="4116" max="4116" width="6.625" style="1" customWidth="1"/>
    <col min="4117" max="4119" width="0" style="1" hidden="1" customWidth="1"/>
    <col min="4120" max="4120" width="7.875" style="1" customWidth="1"/>
    <col min="4121" max="4121" width="21.625" style="1" customWidth="1"/>
    <col min="4122" max="4122" width="0" style="1" hidden="1" customWidth="1"/>
    <col min="4123" max="4123" width="6.875" style="1" customWidth="1"/>
    <col min="4124" max="4352" width="9.125" style="1"/>
    <col min="4353" max="4353" width="10.125" style="1" customWidth="1"/>
    <col min="4354" max="4354" width="21" style="1" customWidth="1"/>
    <col min="4355" max="4355" width="8.75" style="1" customWidth="1"/>
    <col min="4356" max="4356" width="7.125" style="1" customWidth="1"/>
    <col min="4357" max="4358" width="0" style="1" hidden="1" customWidth="1"/>
    <col min="4359" max="4359" width="6.625" style="1" customWidth="1"/>
    <col min="4360" max="4362" width="0" style="1" hidden="1" customWidth="1"/>
    <col min="4363" max="4363" width="6.5" style="1" customWidth="1"/>
    <col min="4364" max="4365" width="0" style="1" hidden="1" customWidth="1"/>
    <col min="4366" max="4366" width="10" style="1" customWidth="1"/>
    <col min="4367" max="4367" width="29.125" style="1" customWidth="1"/>
    <col min="4368" max="4368" width="7.125" style="1" customWidth="1"/>
    <col min="4369" max="4369" width="0.25" style="1" customWidth="1"/>
    <col min="4370" max="4370" width="5.5" style="1" customWidth="1"/>
    <col min="4371" max="4371" width="6.375" style="1" customWidth="1"/>
    <col min="4372" max="4372" width="6.625" style="1" customWidth="1"/>
    <col min="4373" max="4375" width="0" style="1" hidden="1" customWidth="1"/>
    <col min="4376" max="4376" width="7.875" style="1" customWidth="1"/>
    <col min="4377" max="4377" width="21.625" style="1" customWidth="1"/>
    <col min="4378" max="4378" width="0" style="1" hidden="1" customWidth="1"/>
    <col min="4379" max="4379" width="6.875" style="1" customWidth="1"/>
    <col min="4380" max="4608" width="9.125" style="1"/>
    <col min="4609" max="4609" width="10.125" style="1" customWidth="1"/>
    <col min="4610" max="4610" width="21" style="1" customWidth="1"/>
    <col min="4611" max="4611" width="8.75" style="1" customWidth="1"/>
    <col min="4612" max="4612" width="7.125" style="1" customWidth="1"/>
    <col min="4613" max="4614" width="0" style="1" hidden="1" customWidth="1"/>
    <col min="4615" max="4615" width="6.625" style="1" customWidth="1"/>
    <col min="4616" max="4618" width="0" style="1" hidden="1" customWidth="1"/>
    <col min="4619" max="4619" width="6.5" style="1" customWidth="1"/>
    <col min="4620" max="4621" width="0" style="1" hidden="1" customWidth="1"/>
    <col min="4622" max="4622" width="10" style="1" customWidth="1"/>
    <col min="4623" max="4623" width="29.125" style="1" customWidth="1"/>
    <col min="4624" max="4624" width="7.125" style="1" customWidth="1"/>
    <col min="4625" max="4625" width="0.25" style="1" customWidth="1"/>
    <col min="4626" max="4626" width="5.5" style="1" customWidth="1"/>
    <col min="4627" max="4627" width="6.375" style="1" customWidth="1"/>
    <col min="4628" max="4628" width="6.625" style="1" customWidth="1"/>
    <col min="4629" max="4631" width="0" style="1" hidden="1" customWidth="1"/>
    <col min="4632" max="4632" width="7.875" style="1" customWidth="1"/>
    <col min="4633" max="4633" width="21.625" style="1" customWidth="1"/>
    <col min="4634" max="4634" width="0" style="1" hidden="1" customWidth="1"/>
    <col min="4635" max="4635" width="6.875" style="1" customWidth="1"/>
    <col min="4636" max="4864" width="9.125" style="1"/>
    <col min="4865" max="4865" width="10.125" style="1" customWidth="1"/>
    <col min="4866" max="4866" width="21" style="1" customWidth="1"/>
    <col min="4867" max="4867" width="8.75" style="1" customWidth="1"/>
    <col min="4868" max="4868" width="7.125" style="1" customWidth="1"/>
    <col min="4869" max="4870" width="0" style="1" hidden="1" customWidth="1"/>
    <col min="4871" max="4871" width="6.625" style="1" customWidth="1"/>
    <col min="4872" max="4874" width="0" style="1" hidden="1" customWidth="1"/>
    <col min="4875" max="4875" width="6.5" style="1" customWidth="1"/>
    <col min="4876" max="4877" width="0" style="1" hidden="1" customWidth="1"/>
    <col min="4878" max="4878" width="10" style="1" customWidth="1"/>
    <col min="4879" max="4879" width="29.125" style="1" customWidth="1"/>
    <col min="4880" max="4880" width="7.125" style="1" customWidth="1"/>
    <col min="4881" max="4881" width="0.25" style="1" customWidth="1"/>
    <col min="4882" max="4882" width="5.5" style="1" customWidth="1"/>
    <col min="4883" max="4883" width="6.375" style="1" customWidth="1"/>
    <col min="4884" max="4884" width="6.625" style="1" customWidth="1"/>
    <col min="4885" max="4887" width="0" style="1" hidden="1" customWidth="1"/>
    <col min="4888" max="4888" width="7.875" style="1" customWidth="1"/>
    <col min="4889" max="4889" width="21.625" style="1" customWidth="1"/>
    <col min="4890" max="4890" width="0" style="1" hidden="1" customWidth="1"/>
    <col min="4891" max="4891" width="6.875" style="1" customWidth="1"/>
    <col min="4892" max="5120" width="9.125" style="1"/>
    <col min="5121" max="5121" width="10.125" style="1" customWidth="1"/>
    <col min="5122" max="5122" width="21" style="1" customWidth="1"/>
    <col min="5123" max="5123" width="8.75" style="1" customWidth="1"/>
    <col min="5124" max="5124" width="7.125" style="1" customWidth="1"/>
    <col min="5125" max="5126" width="0" style="1" hidden="1" customWidth="1"/>
    <col min="5127" max="5127" width="6.625" style="1" customWidth="1"/>
    <col min="5128" max="5130" width="0" style="1" hidden="1" customWidth="1"/>
    <col min="5131" max="5131" width="6.5" style="1" customWidth="1"/>
    <col min="5132" max="5133" width="0" style="1" hidden="1" customWidth="1"/>
    <col min="5134" max="5134" width="10" style="1" customWidth="1"/>
    <col min="5135" max="5135" width="29.125" style="1" customWidth="1"/>
    <col min="5136" max="5136" width="7.125" style="1" customWidth="1"/>
    <col min="5137" max="5137" width="0.25" style="1" customWidth="1"/>
    <col min="5138" max="5138" width="5.5" style="1" customWidth="1"/>
    <col min="5139" max="5139" width="6.375" style="1" customWidth="1"/>
    <col min="5140" max="5140" width="6.625" style="1" customWidth="1"/>
    <col min="5141" max="5143" width="0" style="1" hidden="1" customWidth="1"/>
    <col min="5144" max="5144" width="7.875" style="1" customWidth="1"/>
    <col min="5145" max="5145" width="21.625" style="1" customWidth="1"/>
    <col min="5146" max="5146" width="0" style="1" hidden="1" customWidth="1"/>
    <col min="5147" max="5147" width="6.875" style="1" customWidth="1"/>
    <col min="5148" max="5376" width="9.125" style="1"/>
    <col min="5377" max="5377" width="10.125" style="1" customWidth="1"/>
    <col min="5378" max="5378" width="21" style="1" customWidth="1"/>
    <col min="5379" max="5379" width="8.75" style="1" customWidth="1"/>
    <col min="5380" max="5380" width="7.125" style="1" customWidth="1"/>
    <col min="5381" max="5382" width="0" style="1" hidden="1" customWidth="1"/>
    <col min="5383" max="5383" width="6.625" style="1" customWidth="1"/>
    <col min="5384" max="5386" width="0" style="1" hidden="1" customWidth="1"/>
    <col min="5387" max="5387" width="6.5" style="1" customWidth="1"/>
    <col min="5388" max="5389" width="0" style="1" hidden="1" customWidth="1"/>
    <col min="5390" max="5390" width="10" style="1" customWidth="1"/>
    <col min="5391" max="5391" width="29.125" style="1" customWidth="1"/>
    <col min="5392" max="5392" width="7.125" style="1" customWidth="1"/>
    <col min="5393" max="5393" width="0.25" style="1" customWidth="1"/>
    <col min="5394" max="5394" width="5.5" style="1" customWidth="1"/>
    <col min="5395" max="5395" width="6.375" style="1" customWidth="1"/>
    <col min="5396" max="5396" width="6.625" style="1" customWidth="1"/>
    <col min="5397" max="5399" width="0" style="1" hidden="1" customWidth="1"/>
    <col min="5400" max="5400" width="7.875" style="1" customWidth="1"/>
    <col min="5401" max="5401" width="21.625" style="1" customWidth="1"/>
    <col min="5402" max="5402" width="0" style="1" hidden="1" customWidth="1"/>
    <col min="5403" max="5403" width="6.875" style="1" customWidth="1"/>
    <col min="5404" max="5632" width="9.125" style="1"/>
    <col min="5633" max="5633" width="10.125" style="1" customWidth="1"/>
    <col min="5634" max="5634" width="21" style="1" customWidth="1"/>
    <col min="5635" max="5635" width="8.75" style="1" customWidth="1"/>
    <col min="5636" max="5636" width="7.125" style="1" customWidth="1"/>
    <col min="5637" max="5638" width="0" style="1" hidden="1" customWidth="1"/>
    <col min="5639" max="5639" width="6.625" style="1" customWidth="1"/>
    <col min="5640" max="5642" width="0" style="1" hidden="1" customWidth="1"/>
    <col min="5643" max="5643" width="6.5" style="1" customWidth="1"/>
    <col min="5644" max="5645" width="0" style="1" hidden="1" customWidth="1"/>
    <col min="5646" max="5646" width="10" style="1" customWidth="1"/>
    <col min="5647" max="5647" width="29.125" style="1" customWidth="1"/>
    <col min="5648" max="5648" width="7.125" style="1" customWidth="1"/>
    <col min="5649" max="5649" width="0.25" style="1" customWidth="1"/>
    <col min="5650" max="5650" width="5.5" style="1" customWidth="1"/>
    <col min="5651" max="5651" width="6.375" style="1" customWidth="1"/>
    <col min="5652" max="5652" width="6.625" style="1" customWidth="1"/>
    <col min="5653" max="5655" width="0" style="1" hidden="1" customWidth="1"/>
    <col min="5656" max="5656" width="7.875" style="1" customWidth="1"/>
    <col min="5657" max="5657" width="21.625" style="1" customWidth="1"/>
    <col min="5658" max="5658" width="0" style="1" hidden="1" customWidth="1"/>
    <col min="5659" max="5659" width="6.875" style="1" customWidth="1"/>
    <col min="5660" max="5888" width="9.125" style="1"/>
    <col min="5889" max="5889" width="10.125" style="1" customWidth="1"/>
    <col min="5890" max="5890" width="21" style="1" customWidth="1"/>
    <col min="5891" max="5891" width="8.75" style="1" customWidth="1"/>
    <col min="5892" max="5892" width="7.125" style="1" customWidth="1"/>
    <col min="5893" max="5894" width="0" style="1" hidden="1" customWidth="1"/>
    <col min="5895" max="5895" width="6.625" style="1" customWidth="1"/>
    <col min="5896" max="5898" width="0" style="1" hidden="1" customWidth="1"/>
    <col min="5899" max="5899" width="6.5" style="1" customWidth="1"/>
    <col min="5900" max="5901" width="0" style="1" hidden="1" customWidth="1"/>
    <col min="5902" max="5902" width="10" style="1" customWidth="1"/>
    <col min="5903" max="5903" width="29.125" style="1" customWidth="1"/>
    <col min="5904" max="5904" width="7.125" style="1" customWidth="1"/>
    <col min="5905" max="5905" width="0.25" style="1" customWidth="1"/>
    <col min="5906" max="5906" width="5.5" style="1" customWidth="1"/>
    <col min="5907" max="5907" width="6.375" style="1" customWidth="1"/>
    <col min="5908" max="5908" width="6.625" style="1" customWidth="1"/>
    <col min="5909" max="5911" width="0" style="1" hidden="1" customWidth="1"/>
    <col min="5912" max="5912" width="7.875" style="1" customWidth="1"/>
    <col min="5913" max="5913" width="21.625" style="1" customWidth="1"/>
    <col min="5914" max="5914" width="0" style="1" hidden="1" customWidth="1"/>
    <col min="5915" max="5915" width="6.875" style="1" customWidth="1"/>
    <col min="5916" max="6144" width="9.125" style="1"/>
    <col min="6145" max="6145" width="10.125" style="1" customWidth="1"/>
    <col min="6146" max="6146" width="21" style="1" customWidth="1"/>
    <col min="6147" max="6147" width="8.75" style="1" customWidth="1"/>
    <col min="6148" max="6148" width="7.125" style="1" customWidth="1"/>
    <col min="6149" max="6150" width="0" style="1" hidden="1" customWidth="1"/>
    <col min="6151" max="6151" width="6.625" style="1" customWidth="1"/>
    <col min="6152" max="6154" width="0" style="1" hidden="1" customWidth="1"/>
    <col min="6155" max="6155" width="6.5" style="1" customWidth="1"/>
    <col min="6156" max="6157" width="0" style="1" hidden="1" customWidth="1"/>
    <col min="6158" max="6158" width="10" style="1" customWidth="1"/>
    <col min="6159" max="6159" width="29.125" style="1" customWidth="1"/>
    <col min="6160" max="6160" width="7.125" style="1" customWidth="1"/>
    <col min="6161" max="6161" width="0.25" style="1" customWidth="1"/>
    <col min="6162" max="6162" width="5.5" style="1" customWidth="1"/>
    <col min="6163" max="6163" width="6.375" style="1" customWidth="1"/>
    <col min="6164" max="6164" width="6.625" style="1" customWidth="1"/>
    <col min="6165" max="6167" width="0" style="1" hidden="1" customWidth="1"/>
    <col min="6168" max="6168" width="7.875" style="1" customWidth="1"/>
    <col min="6169" max="6169" width="21.625" style="1" customWidth="1"/>
    <col min="6170" max="6170" width="0" style="1" hidden="1" customWidth="1"/>
    <col min="6171" max="6171" width="6.875" style="1" customWidth="1"/>
    <col min="6172" max="6400" width="9.125" style="1"/>
    <col min="6401" max="6401" width="10.125" style="1" customWidth="1"/>
    <col min="6402" max="6402" width="21" style="1" customWidth="1"/>
    <col min="6403" max="6403" width="8.75" style="1" customWidth="1"/>
    <col min="6404" max="6404" width="7.125" style="1" customWidth="1"/>
    <col min="6405" max="6406" width="0" style="1" hidden="1" customWidth="1"/>
    <col min="6407" max="6407" width="6.625" style="1" customWidth="1"/>
    <col min="6408" max="6410" width="0" style="1" hidden="1" customWidth="1"/>
    <col min="6411" max="6411" width="6.5" style="1" customWidth="1"/>
    <col min="6412" max="6413" width="0" style="1" hidden="1" customWidth="1"/>
    <col min="6414" max="6414" width="10" style="1" customWidth="1"/>
    <col min="6415" max="6415" width="29.125" style="1" customWidth="1"/>
    <col min="6416" max="6416" width="7.125" style="1" customWidth="1"/>
    <col min="6417" max="6417" width="0.25" style="1" customWidth="1"/>
    <col min="6418" max="6418" width="5.5" style="1" customWidth="1"/>
    <col min="6419" max="6419" width="6.375" style="1" customWidth="1"/>
    <col min="6420" max="6420" width="6.625" style="1" customWidth="1"/>
    <col min="6421" max="6423" width="0" style="1" hidden="1" customWidth="1"/>
    <col min="6424" max="6424" width="7.875" style="1" customWidth="1"/>
    <col min="6425" max="6425" width="21.625" style="1" customWidth="1"/>
    <col min="6426" max="6426" width="0" style="1" hidden="1" customWidth="1"/>
    <col min="6427" max="6427" width="6.875" style="1" customWidth="1"/>
    <col min="6428" max="6656" width="9.125" style="1"/>
    <col min="6657" max="6657" width="10.125" style="1" customWidth="1"/>
    <col min="6658" max="6658" width="21" style="1" customWidth="1"/>
    <col min="6659" max="6659" width="8.75" style="1" customWidth="1"/>
    <col min="6660" max="6660" width="7.125" style="1" customWidth="1"/>
    <col min="6661" max="6662" width="0" style="1" hidden="1" customWidth="1"/>
    <col min="6663" max="6663" width="6.625" style="1" customWidth="1"/>
    <col min="6664" max="6666" width="0" style="1" hidden="1" customWidth="1"/>
    <col min="6667" max="6667" width="6.5" style="1" customWidth="1"/>
    <col min="6668" max="6669" width="0" style="1" hidden="1" customWidth="1"/>
    <col min="6670" max="6670" width="10" style="1" customWidth="1"/>
    <col min="6671" max="6671" width="29.125" style="1" customWidth="1"/>
    <col min="6672" max="6672" width="7.125" style="1" customWidth="1"/>
    <col min="6673" max="6673" width="0.25" style="1" customWidth="1"/>
    <col min="6674" max="6674" width="5.5" style="1" customWidth="1"/>
    <col min="6675" max="6675" width="6.375" style="1" customWidth="1"/>
    <col min="6676" max="6676" width="6.625" style="1" customWidth="1"/>
    <col min="6677" max="6679" width="0" style="1" hidden="1" customWidth="1"/>
    <col min="6680" max="6680" width="7.875" style="1" customWidth="1"/>
    <col min="6681" max="6681" width="21.625" style="1" customWidth="1"/>
    <col min="6682" max="6682" width="0" style="1" hidden="1" customWidth="1"/>
    <col min="6683" max="6683" width="6.875" style="1" customWidth="1"/>
    <col min="6684" max="6912" width="9.125" style="1"/>
    <col min="6913" max="6913" width="10.125" style="1" customWidth="1"/>
    <col min="6914" max="6914" width="21" style="1" customWidth="1"/>
    <col min="6915" max="6915" width="8.75" style="1" customWidth="1"/>
    <col min="6916" max="6916" width="7.125" style="1" customWidth="1"/>
    <col min="6917" max="6918" width="0" style="1" hidden="1" customWidth="1"/>
    <col min="6919" max="6919" width="6.625" style="1" customWidth="1"/>
    <col min="6920" max="6922" width="0" style="1" hidden="1" customWidth="1"/>
    <col min="6923" max="6923" width="6.5" style="1" customWidth="1"/>
    <col min="6924" max="6925" width="0" style="1" hidden="1" customWidth="1"/>
    <col min="6926" max="6926" width="10" style="1" customWidth="1"/>
    <col min="6927" max="6927" width="29.125" style="1" customWidth="1"/>
    <col min="6928" max="6928" width="7.125" style="1" customWidth="1"/>
    <col min="6929" max="6929" width="0.25" style="1" customWidth="1"/>
    <col min="6930" max="6930" width="5.5" style="1" customWidth="1"/>
    <col min="6931" max="6931" width="6.375" style="1" customWidth="1"/>
    <col min="6932" max="6932" width="6.625" style="1" customWidth="1"/>
    <col min="6933" max="6935" width="0" style="1" hidden="1" customWidth="1"/>
    <col min="6936" max="6936" width="7.875" style="1" customWidth="1"/>
    <col min="6937" max="6937" width="21.625" style="1" customWidth="1"/>
    <col min="6938" max="6938" width="0" style="1" hidden="1" customWidth="1"/>
    <col min="6939" max="6939" width="6.875" style="1" customWidth="1"/>
    <col min="6940" max="7168" width="9.125" style="1"/>
    <col min="7169" max="7169" width="10.125" style="1" customWidth="1"/>
    <col min="7170" max="7170" width="21" style="1" customWidth="1"/>
    <col min="7171" max="7171" width="8.75" style="1" customWidth="1"/>
    <col min="7172" max="7172" width="7.125" style="1" customWidth="1"/>
    <col min="7173" max="7174" width="0" style="1" hidden="1" customWidth="1"/>
    <col min="7175" max="7175" width="6.625" style="1" customWidth="1"/>
    <col min="7176" max="7178" width="0" style="1" hidden="1" customWidth="1"/>
    <col min="7179" max="7179" width="6.5" style="1" customWidth="1"/>
    <col min="7180" max="7181" width="0" style="1" hidden="1" customWidth="1"/>
    <col min="7182" max="7182" width="10" style="1" customWidth="1"/>
    <col min="7183" max="7183" width="29.125" style="1" customWidth="1"/>
    <col min="7184" max="7184" width="7.125" style="1" customWidth="1"/>
    <col min="7185" max="7185" width="0.25" style="1" customWidth="1"/>
    <col min="7186" max="7186" width="5.5" style="1" customWidth="1"/>
    <col min="7187" max="7187" width="6.375" style="1" customWidth="1"/>
    <col min="7188" max="7188" width="6.625" style="1" customWidth="1"/>
    <col min="7189" max="7191" width="0" style="1" hidden="1" customWidth="1"/>
    <col min="7192" max="7192" width="7.875" style="1" customWidth="1"/>
    <col min="7193" max="7193" width="21.625" style="1" customWidth="1"/>
    <col min="7194" max="7194" width="0" style="1" hidden="1" customWidth="1"/>
    <col min="7195" max="7195" width="6.875" style="1" customWidth="1"/>
    <col min="7196" max="7424" width="9.125" style="1"/>
    <col min="7425" max="7425" width="10.125" style="1" customWidth="1"/>
    <col min="7426" max="7426" width="21" style="1" customWidth="1"/>
    <col min="7427" max="7427" width="8.75" style="1" customWidth="1"/>
    <col min="7428" max="7428" width="7.125" style="1" customWidth="1"/>
    <col min="7429" max="7430" width="0" style="1" hidden="1" customWidth="1"/>
    <col min="7431" max="7431" width="6.625" style="1" customWidth="1"/>
    <col min="7432" max="7434" width="0" style="1" hidden="1" customWidth="1"/>
    <col min="7435" max="7435" width="6.5" style="1" customWidth="1"/>
    <col min="7436" max="7437" width="0" style="1" hidden="1" customWidth="1"/>
    <col min="7438" max="7438" width="10" style="1" customWidth="1"/>
    <col min="7439" max="7439" width="29.125" style="1" customWidth="1"/>
    <col min="7440" max="7440" width="7.125" style="1" customWidth="1"/>
    <col min="7441" max="7441" width="0.25" style="1" customWidth="1"/>
    <col min="7442" max="7442" width="5.5" style="1" customWidth="1"/>
    <col min="7443" max="7443" width="6.375" style="1" customWidth="1"/>
    <col min="7444" max="7444" width="6.625" style="1" customWidth="1"/>
    <col min="7445" max="7447" width="0" style="1" hidden="1" customWidth="1"/>
    <col min="7448" max="7448" width="7.875" style="1" customWidth="1"/>
    <col min="7449" max="7449" width="21.625" style="1" customWidth="1"/>
    <col min="7450" max="7450" width="0" style="1" hidden="1" customWidth="1"/>
    <col min="7451" max="7451" width="6.875" style="1" customWidth="1"/>
    <col min="7452" max="7680" width="9.125" style="1"/>
    <col min="7681" max="7681" width="10.125" style="1" customWidth="1"/>
    <col min="7682" max="7682" width="21" style="1" customWidth="1"/>
    <col min="7683" max="7683" width="8.75" style="1" customWidth="1"/>
    <col min="7684" max="7684" width="7.125" style="1" customWidth="1"/>
    <col min="7685" max="7686" width="0" style="1" hidden="1" customWidth="1"/>
    <col min="7687" max="7687" width="6.625" style="1" customWidth="1"/>
    <col min="7688" max="7690" width="0" style="1" hidden="1" customWidth="1"/>
    <col min="7691" max="7691" width="6.5" style="1" customWidth="1"/>
    <col min="7692" max="7693" width="0" style="1" hidden="1" customWidth="1"/>
    <col min="7694" max="7694" width="10" style="1" customWidth="1"/>
    <col min="7695" max="7695" width="29.125" style="1" customWidth="1"/>
    <col min="7696" max="7696" width="7.125" style="1" customWidth="1"/>
    <col min="7697" max="7697" width="0.25" style="1" customWidth="1"/>
    <col min="7698" max="7698" width="5.5" style="1" customWidth="1"/>
    <col min="7699" max="7699" width="6.375" style="1" customWidth="1"/>
    <col min="7700" max="7700" width="6.625" style="1" customWidth="1"/>
    <col min="7701" max="7703" width="0" style="1" hidden="1" customWidth="1"/>
    <col min="7704" max="7704" width="7.875" style="1" customWidth="1"/>
    <col min="7705" max="7705" width="21.625" style="1" customWidth="1"/>
    <col min="7706" max="7706" width="0" style="1" hidden="1" customWidth="1"/>
    <col min="7707" max="7707" width="6.875" style="1" customWidth="1"/>
    <col min="7708" max="7936" width="9.125" style="1"/>
    <col min="7937" max="7937" width="10.125" style="1" customWidth="1"/>
    <col min="7938" max="7938" width="21" style="1" customWidth="1"/>
    <col min="7939" max="7939" width="8.75" style="1" customWidth="1"/>
    <col min="7940" max="7940" width="7.125" style="1" customWidth="1"/>
    <col min="7941" max="7942" width="0" style="1" hidden="1" customWidth="1"/>
    <col min="7943" max="7943" width="6.625" style="1" customWidth="1"/>
    <col min="7944" max="7946" width="0" style="1" hidden="1" customWidth="1"/>
    <col min="7947" max="7947" width="6.5" style="1" customWidth="1"/>
    <col min="7948" max="7949" width="0" style="1" hidden="1" customWidth="1"/>
    <col min="7950" max="7950" width="10" style="1" customWidth="1"/>
    <col min="7951" max="7951" width="29.125" style="1" customWidth="1"/>
    <col min="7952" max="7952" width="7.125" style="1" customWidth="1"/>
    <col min="7953" max="7953" width="0.25" style="1" customWidth="1"/>
    <col min="7954" max="7954" width="5.5" style="1" customWidth="1"/>
    <col min="7955" max="7955" width="6.375" style="1" customWidth="1"/>
    <col min="7956" max="7956" width="6.625" style="1" customWidth="1"/>
    <col min="7957" max="7959" width="0" style="1" hidden="1" customWidth="1"/>
    <col min="7960" max="7960" width="7.875" style="1" customWidth="1"/>
    <col min="7961" max="7961" width="21.625" style="1" customWidth="1"/>
    <col min="7962" max="7962" width="0" style="1" hidden="1" customWidth="1"/>
    <col min="7963" max="7963" width="6.875" style="1" customWidth="1"/>
    <col min="7964" max="8192" width="9.125" style="1"/>
    <col min="8193" max="8193" width="10.125" style="1" customWidth="1"/>
    <col min="8194" max="8194" width="21" style="1" customWidth="1"/>
    <col min="8195" max="8195" width="8.75" style="1" customWidth="1"/>
    <col min="8196" max="8196" width="7.125" style="1" customWidth="1"/>
    <col min="8197" max="8198" width="0" style="1" hidden="1" customWidth="1"/>
    <col min="8199" max="8199" width="6.625" style="1" customWidth="1"/>
    <col min="8200" max="8202" width="0" style="1" hidden="1" customWidth="1"/>
    <col min="8203" max="8203" width="6.5" style="1" customWidth="1"/>
    <col min="8204" max="8205" width="0" style="1" hidden="1" customWidth="1"/>
    <col min="8206" max="8206" width="10" style="1" customWidth="1"/>
    <col min="8207" max="8207" width="29.125" style="1" customWidth="1"/>
    <col min="8208" max="8208" width="7.125" style="1" customWidth="1"/>
    <col min="8209" max="8209" width="0.25" style="1" customWidth="1"/>
    <col min="8210" max="8210" width="5.5" style="1" customWidth="1"/>
    <col min="8211" max="8211" width="6.375" style="1" customWidth="1"/>
    <col min="8212" max="8212" width="6.625" style="1" customWidth="1"/>
    <col min="8213" max="8215" width="0" style="1" hidden="1" customWidth="1"/>
    <col min="8216" max="8216" width="7.875" style="1" customWidth="1"/>
    <col min="8217" max="8217" width="21.625" style="1" customWidth="1"/>
    <col min="8218" max="8218" width="0" style="1" hidden="1" customWidth="1"/>
    <col min="8219" max="8219" width="6.875" style="1" customWidth="1"/>
    <col min="8220" max="8448" width="9.125" style="1"/>
    <col min="8449" max="8449" width="10.125" style="1" customWidth="1"/>
    <col min="8450" max="8450" width="21" style="1" customWidth="1"/>
    <col min="8451" max="8451" width="8.75" style="1" customWidth="1"/>
    <col min="8452" max="8452" width="7.125" style="1" customWidth="1"/>
    <col min="8453" max="8454" width="0" style="1" hidden="1" customWidth="1"/>
    <col min="8455" max="8455" width="6.625" style="1" customWidth="1"/>
    <col min="8456" max="8458" width="0" style="1" hidden="1" customWidth="1"/>
    <col min="8459" max="8459" width="6.5" style="1" customWidth="1"/>
    <col min="8460" max="8461" width="0" style="1" hidden="1" customWidth="1"/>
    <col min="8462" max="8462" width="10" style="1" customWidth="1"/>
    <col min="8463" max="8463" width="29.125" style="1" customWidth="1"/>
    <col min="8464" max="8464" width="7.125" style="1" customWidth="1"/>
    <col min="8465" max="8465" width="0.25" style="1" customWidth="1"/>
    <col min="8466" max="8466" width="5.5" style="1" customWidth="1"/>
    <col min="8467" max="8467" width="6.375" style="1" customWidth="1"/>
    <col min="8468" max="8468" width="6.625" style="1" customWidth="1"/>
    <col min="8469" max="8471" width="0" style="1" hidden="1" customWidth="1"/>
    <col min="8472" max="8472" width="7.875" style="1" customWidth="1"/>
    <col min="8473" max="8473" width="21.625" style="1" customWidth="1"/>
    <col min="8474" max="8474" width="0" style="1" hidden="1" customWidth="1"/>
    <col min="8475" max="8475" width="6.875" style="1" customWidth="1"/>
    <col min="8476" max="8704" width="9.125" style="1"/>
    <col min="8705" max="8705" width="10.125" style="1" customWidth="1"/>
    <col min="8706" max="8706" width="21" style="1" customWidth="1"/>
    <col min="8707" max="8707" width="8.75" style="1" customWidth="1"/>
    <col min="8708" max="8708" width="7.125" style="1" customWidth="1"/>
    <col min="8709" max="8710" width="0" style="1" hidden="1" customWidth="1"/>
    <col min="8711" max="8711" width="6.625" style="1" customWidth="1"/>
    <col min="8712" max="8714" width="0" style="1" hidden="1" customWidth="1"/>
    <col min="8715" max="8715" width="6.5" style="1" customWidth="1"/>
    <col min="8716" max="8717" width="0" style="1" hidden="1" customWidth="1"/>
    <col min="8718" max="8718" width="10" style="1" customWidth="1"/>
    <col min="8719" max="8719" width="29.125" style="1" customWidth="1"/>
    <col min="8720" max="8720" width="7.125" style="1" customWidth="1"/>
    <col min="8721" max="8721" width="0.25" style="1" customWidth="1"/>
    <col min="8722" max="8722" width="5.5" style="1" customWidth="1"/>
    <col min="8723" max="8723" width="6.375" style="1" customWidth="1"/>
    <col min="8724" max="8724" width="6.625" style="1" customWidth="1"/>
    <col min="8725" max="8727" width="0" style="1" hidden="1" customWidth="1"/>
    <col min="8728" max="8728" width="7.875" style="1" customWidth="1"/>
    <col min="8729" max="8729" width="21.625" style="1" customWidth="1"/>
    <col min="8730" max="8730" width="0" style="1" hidden="1" customWidth="1"/>
    <col min="8731" max="8731" width="6.875" style="1" customWidth="1"/>
    <col min="8732" max="8960" width="9.125" style="1"/>
    <col min="8961" max="8961" width="10.125" style="1" customWidth="1"/>
    <col min="8962" max="8962" width="21" style="1" customWidth="1"/>
    <col min="8963" max="8963" width="8.75" style="1" customWidth="1"/>
    <col min="8964" max="8964" width="7.125" style="1" customWidth="1"/>
    <col min="8965" max="8966" width="0" style="1" hidden="1" customWidth="1"/>
    <col min="8967" max="8967" width="6.625" style="1" customWidth="1"/>
    <col min="8968" max="8970" width="0" style="1" hidden="1" customWidth="1"/>
    <col min="8971" max="8971" width="6.5" style="1" customWidth="1"/>
    <col min="8972" max="8973" width="0" style="1" hidden="1" customWidth="1"/>
    <col min="8974" max="8974" width="10" style="1" customWidth="1"/>
    <col min="8975" max="8975" width="29.125" style="1" customWidth="1"/>
    <col min="8976" max="8976" width="7.125" style="1" customWidth="1"/>
    <col min="8977" max="8977" width="0.25" style="1" customWidth="1"/>
    <col min="8978" max="8978" width="5.5" style="1" customWidth="1"/>
    <col min="8979" max="8979" width="6.375" style="1" customWidth="1"/>
    <col min="8980" max="8980" width="6.625" style="1" customWidth="1"/>
    <col min="8981" max="8983" width="0" style="1" hidden="1" customWidth="1"/>
    <col min="8984" max="8984" width="7.875" style="1" customWidth="1"/>
    <col min="8985" max="8985" width="21.625" style="1" customWidth="1"/>
    <col min="8986" max="8986" width="0" style="1" hidden="1" customWidth="1"/>
    <col min="8987" max="8987" width="6.875" style="1" customWidth="1"/>
    <col min="8988" max="9216" width="9.125" style="1"/>
    <col min="9217" max="9217" width="10.125" style="1" customWidth="1"/>
    <col min="9218" max="9218" width="21" style="1" customWidth="1"/>
    <col min="9219" max="9219" width="8.75" style="1" customWidth="1"/>
    <col min="9220" max="9220" width="7.125" style="1" customWidth="1"/>
    <col min="9221" max="9222" width="0" style="1" hidden="1" customWidth="1"/>
    <col min="9223" max="9223" width="6.625" style="1" customWidth="1"/>
    <col min="9224" max="9226" width="0" style="1" hidden="1" customWidth="1"/>
    <col min="9227" max="9227" width="6.5" style="1" customWidth="1"/>
    <col min="9228" max="9229" width="0" style="1" hidden="1" customWidth="1"/>
    <col min="9230" max="9230" width="10" style="1" customWidth="1"/>
    <col min="9231" max="9231" width="29.125" style="1" customWidth="1"/>
    <col min="9232" max="9232" width="7.125" style="1" customWidth="1"/>
    <col min="9233" max="9233" width="0.25" style="1" customWidth="1"/>
    <col min="9234" max="9234" width="5.5" style="1" customWidth="1"/>
    <col min="9235" max="9235" width="6.375" style="1" customWidth="1"/>
    <col min="9236" max="9236" width="6.625" style="1" customWidth="1"/>
    <col min="9237" max="9239" width="0" style="1" hidden="1" customWidth="1"/>
    <col min="9240" max="9240" width="7.875" style="1" customWidth="1"/>
    <col min="9241" max="9241" width="21.625" style="1" customWidth="1"/>
    <col min="9242" max="9242" width="0" style="1" hidden="1" customWidth="1"/>
    <col min="9243" max="9243" width="6.875" style="1" customWidth="1"/>
    <col min="9244" max="9472" width="9.125" style="1"/>
    <col min="9473" max="9473" width="10.125" style="1" customWidth="1"/>
    <col min="9474" max="9474" width="21" style="1" customWidth="1"/>
    <col min="9475" max="9475" width="8.75" style="1" customWidth="1"/>
    <col min="9476" max="9476" width="7.125" style="1" customWidth="1"/>
    <col min="9477" max="9478" width="0" style="1" hidden="1" customWidth="1"/>
    <col min="9479" max="9479" width="6.625" style="1" customWidth="1"/>
    <col min="9480" max="9482" width="0" style="1" hidden="1" customWidth="1"/>
    <col min="9483" max="9483" width="6.5" style="1" customWidth="1"/>
    <col min="9484" max="9485" width="0" style="1" hidden="1" customWidth="1"/>
    <col min="9486" max="9486" width="10" style="1" customWidth="1"/>
    <col min="9487" max="9487" width="29.125" style="1" customWidth="1"/>
    <col min="9488" max="9488" width="7.125" style="1" customWidth="1"/>
    <col min="9489" max="9489" width="0.25" style="1" customWidth="1"/>
    <col min="9490" max="9490" width="5.5" style="1" customWidth="1"/>
    <col min="9491" max="9491" width="6.375" style="1" customWidth="1"/>
    <col min="9492" max="9492" width="6.625" style="1" customWidth="1"/>
    <col min="9493" max="9495" width="0" style="1" hidden="1" customWidth="1"/>
    <col min="9496" max="9496" width="7.875" style="1" customWidth="1"/>
    <col min="9497" max="9497" width="21.625" style="1" customWidth="1"/>
    <col min="9498" max="9498" width="0" style="1" hidden="1" customWidth="1"/>
    <col min="9499" max="9499" width="6.875" style="1" customWidth="1"/>
    <col min="9500" max="9728" width="9.125" style="1"/>
    <col min="9729" max="9729" width="10.125" style="1" customWidth="1"/>
    <col min="9730" max="9730" width="21" style="1" customWidth="1"/>
    <col min="9731" max="9731" width="8.75" style="1" customWidth="1"/>
    <col min="9732" max="9732" width="7.125" style="1" customWidth="1"/>
    <col min="9733" max="9734" width="0" style="1" hidden="1" customWidth="1"/>
    <col min="9735" max="9735" width="6.625" style="1" customWidth="1"/>
    <col min="9736" max="9738" width="0" style="1" hidden="1" customWidth="1"/>
    <col min="9739" max="9739" width="6.5" style="1" customWidth="1"/>
    <col min="9740" max="9741" width="0" style="1" hidden="1" customWidth="1"/>
    <col min="9742" max="9742" width="10" style="1" customWidth="1"/>
    <col min="9743" max="9743" width="29.125" style="1" customWidth="1"/>
    <col min="9744" max="9744" width="7.125" style="1" customWidth="1"/>
    <col min="9745" max="9745" width="0.25" style="1" customWidth="1"/>
    <col min="9746" max="9746" width="5.5" style="1" customWidth="1"/>
    <col min="9747" max="9747" width="6.375" style="1" customWidth="1"/>
    <col min="9748" max="9748" width="6.625" style="1" customWidth="1"/>
    <col min="9749" max="9751" width="0" style="1" hidden="1" customWidth="1"/>
    <col min="9752" max="9752" width="7.875" style="1" customWidth="1"/>
    <col min="9753" max="9753" width="21.625" style="1" customWidth="1"/>
    <col min="9754" max="9754" width="0" style="1" hidden="1" customWidth="1"/>
    <col min="9755" max="9755" width="6.875" style="1" customWidth="1"/>
    <col min="9756" max="9984" width="9.125" style="1"/>
    <col min="9985" max="9985" width="10.125" style="1" customWidth="1"/>
    <col min="9986" max="9986" width="21" style="1" customWidth="1"/>
    <col min="9987" max="9987" width="8.75" style="1" customWidth="1"/>
    <col min="9988" max="9988" width="7.125" style="1" customWidth="1"/>
    <col min="9989" max="9990" width="0" style="1" hidden="1" customWidth="1"/>
    <col min="9991" max="9991" width="6.625" style="1" customWidth="1"/>
    <col min="9992" max="9994" width="0" style="1" hidden="1" customWidth="1"/>
    <col min="9995" max="9995" width="6.5" style="1" customWidth="1"/>
    <col min="9996" max="9997" width="0" style="1" hidden="1" customWidth="1"/>
    <col min="9998" max="9998" width="10" style="1" customWidth="1"/>
    <col min="9999" max="9999" width="29.125" style="1" customWidth="1"/>
    <col min="10000" max="10000" width="7.125" style="1" customWidth="1"/>
    <col min="10001" max="10001" width="0.25" style="1" customWidth="1"/>
    <col min="10002" max="10002" width="5.5" style="1" customWidth="1"/>
    <col min="10003" max="10003" width="6.375" style="1" customWidth="1"/>
    <col min="10004" max="10004" width="6.625" style="1" customWidth="1"/>
    <col min="10005" max="10007" width="0" style="1" hidden="1" customWidth="1"/>
    <col min="10008" max="10008" width="7.875" style="1" customWidth="1"/>
    <col min="10009" max="10009" width="21.625" style="1" customWidth="1"/>
    <col min="10010" max="10010" width="0" style="1" hidden="1" customWidth="1"/>
    <col min="10011" max="10011" width="6.875" style="1" customWidth="1"/>
    <col min="10012" max="10240" width="9.125" style="1"/>
    <col min="10241" max="10241" width="10.125" style="1" customWidth="1"/>
    <col min="10242" max="10242" width="21" style="1" customWidth="1"/>
    <col min="10243" max="10243" width="8.75" style="1" customWidth="1"/>
    <col min="10244" max="10244" width="7.125" style="1" customWidth="1"/>
    <col min="10245" max="10246" width="0" style="1" hidden="1" customWidth="1"/>
    <col min="10247" max="10247" width="6.625" style="1" customWidth="1"/>
    <col min="10248" max="10250" width="0" style="1" hidden="1" customWidth="1"/>
    <col min="10251" max="10251" width="6.5" style="1" customWidth="1"/>
    <col min="10252" max="10253" width="0" style="1" hidden="1" customWidth="1"/>
    <col min="10254" max="10254" width="10" style="1" customWidth="1"/>
    <col min="10255" max="10255" width="29.125" style="1" customWidth="1"/>
    <col min="10256" max="10256" width="7.125" style="1" customWidth="1"/>
    <col min="10257" max="10257" width="0.25" style="1" customWidth="1"/>
    <col min="10258" max="10258" width="5.5" style="1" customWidth="1"/>
    <col min="10259" max="10259" width="6.375" style="1" customWidth="1"/>
    <col min="10260" max="10260" width="6.625" style="1" customWidth="1"/>
    <col min="10261" max="10263" width="0" style="1" hidden="1" customWidth="1"/>
    <col min="10264" max="10264" width="7.875" style="1" customWidth="1"/>
    <col min="10265" max="10265" width="21.625" style="1" customWidth="1"/>
    <col min="10266" max="10266" width="0" style="1" hidden="1" customWidth="1"/>
    <col min="10267" max="10267" width="6.875" style="1" customWidth="1"/>
    <col min="10268" max="10496" width="9.125" style="1"/>
    <col min="10497" max="10497" width="10.125" style="1" customWidth="1"/>
    <col min="10498" max="10498" width="21" style="1" customWidth="1"/>
    <col min="10499" max="10499" width="8.75" style="1" customWidth="1"/>
    <col min="10500" max="10500" width="7.125" style="1" customWidth="1"/>
    <col min="10501" max="10502" width="0" style="1" hidden="1" customWidth="1"/>
    <col min="10503" max="10503" width="6.625" style="1" customWidth="1"/>
    <col min="10504" max="10506" width="0" style="1" hidden="1" customWidth="1"/>
    <col min="10507" max="10507" width="6.5" style="1" customWidth="1"/>
    <col min="10508" max="10509" width="0" style="1" hidden="1" customWidth="1"/>
    <col min="10510" max="10510" width="10" style="1" customWidth="1"/>
    <col min="10511" max="10511" width="29.125" style="1" customWidth="1"/>
    <col min="10512" max="10512" width="7.125" style="1" customWidth="1"/>
    <col min="10513" max="10513" width="0.25" style="1" customWidth="1"/>
    <col min="10514" max="10514" width="5.5" style="1" customWidth="1"/>
    <col min="10515" max="10515" width="6.375" style="1" customWidth="1"/>
    <col min="10516" max="10516" width="6.625" style="1" customWidth="1"/>
    <col min="10517" max="10519" width="0" style="1" hidden="1" customWidth="1"/>
    <col min="10520" max="10520" width="7.875" style="1" customWidth="1"/>
    <col min="10521" max="10521" width="21.625" style="1" customWidth="1"/>
    <col min="10522" max="10522" width="0" style="1" hidden="1" customWidth="1"/>
    <col min="10523" max="10523" width="6.875" style="1" customWidth="1"/>
    <col min="10524" max="10752" width="9.125" style="1"/>
    <col min="10753" max="10753" width="10.125" style="1" customWidth="1"/>
    <col min="10754" max="10754" width="21" style="1" customWidth="1"/>
    <col min="10755" max="10755" width="8.75" style="1" customWidth="1"/>
    <col min="10756" max="10756" width="7.125" style="1" customWidth="1"/>
    <col min="10757" max="10758" width="0" style="1" hidden="1" customWidth="1"/>
    <col min="10759" max="10759" width="6.625" style="1" customWidth="1"/>
    <col min="10760" max="10762" width="0" style="1" hidden="1" customWidth="1"/>
    <col min="10763" max="10763" width="6.5" style="1" customWidth="1"/>
    <col min="10764" max="10765" width="0" style="1" hidden="1" customWidth="1"/>
    <col min="10766" max="10766" width="10" style="1" customWidth="1"/>
    <col min="10767" max="10767" width="29.125" style="1" customWidth="1"/>
    <col min="10768" max="10768" width="7.125" style="1" customWidth="1"/>
    <col min="10769" max="10769" width="0.25" style="1" customWidth="1"/>
    <col min="10770" max="10770" width="5.5" style="1" customWidth="1"/>
    <col min="10771" max="10771" width="6.375" style="1" customWidth="1"/>
    <col min="10772" max="10772" width="6.625" style="1" customWidth="1"/>
    <col min="10773" max="10775" width="0" style="1" hidden="1" customWidth="1"/>
    <col min="10776" max="10776" width="7.875" style="1" customWidth="1"/>
    <col min="10777" max="10777" width="21.625" style="1" customWidth="1"/>
    <col min="10778" max="10778" width="0" style="1" hidden="1" customWidth="1"/>
    <col min="10779" max="10779" width="6.875" style="1" customWidth="1"/>
    <col min="10780" max="11008" width="9.125" style="1"/>
    <col min="11009" max="11009" width="10.125" style="1" customWidth="1"/>
    <col min="11010" max="11010" width="21" style="1" customWidth="1"/>
    <col min="11011" max="11011" width="8.75" style="1" customWidth="1"/>
    <col min="11012" max="11012" width="7.125" style="1" customWidth="1"/>
    <col min="11013" max="11014" width="0" style="1" hidden="1" customWidth="1"/>
    <col min="11015" max="11015" width="6.625" style="1" customWidth="1"/>
    <col min="11016" max="11018" width="0" style="1" hidden="1" customWidth="1"/>
    <col min="11019" max="11019" width="6.5" style="1" customWidth="1"/>
    <col min="11020" max="11021" width="0" style="1" hidden="1" customWidth="1"/>
    <col min="11022" max="11022" width="10" style="1" customWidth="1"/>
    <col min="11023" max="11023" width="29.125" style="1" customWidth="1"/>
    <col min="11024" max="11024" width="7.125" style="1" customWidth="1"/>
    <col min="11025" max="11025" width="0.25" style="1" customWidth="1"/>
    <col min="11026" max="11026" width="5.5" style="1" customWidth="1"/>
    <col min="11027" max="11027" width="6.375" style="1" customWidth="1"/>
    <col min="11028" max="11028" width="6.625" style="1" customWidth="1"/>
    <col min="11029" max="11031" width="0" style="1" hidden="1" customWidth="1"/>
    <col min="11032" max="11032" width="7.875" style="1" customWidth="1"/>
    <col min="11033" max="11033" width="21.625" style="1" customWidth="1"/>
    <col min="11034" max="11034" width="0" style="1" hidden="1" customWidth="1"/>
    <col min="11035" max="11035" width="6.875" style="1" customWidth="1"/>
    <col min="11036" max="11264" width="9.125" style="1"/>
    <col min="11265" max="11265" width="10.125" style="1" customWidth="1"/>
    <col min="11266" max="11266" width="21" style="1" customWidth="1"/>
    <col min="11267" max="11267" width="8.75" style="1" customWidth="1"/>
    <col min="11268" max="11268" width="7.125" style="1" customWidth="1"/>
    <col min="11269" max="11270" width="0" style="1" hidden="1" customWidth="1"/>
    <col min="11271" max="11271" width="6.625" style="1" customWidth="1"/>
    <col min="11272" max="11274" width="0" style="1" hidden="1" customWidth="1"/>
    <col min="11275" max="11275" width="6.5" style="1" customWidth="1"/>
    <col min="11276" max="11277" width="0" style="1" hidden="1" customWidth="1"/>
    <col min="11278" max="11278" width="10" style="1" customWidth="1"/>
    <col min="11279" max="11279" width="29.125" style="1" customWidth="1"/>
    <col min="11280" max="11280" width="7.125" style="1" customWidth="1"/>
    <col min="11281" max="11281" width="0.25" style="1" customWidth="1"/>
    <col min="11282" max="11282" width="5.5" style="1" customWidth="1"/>
    <col min="11283" max="11283" width="6.375" style="1" customWidth="1"/>
    <col min="11284" max="11284" width="6.625" style="1" customWidth="1"/>
    <col min="11285" max="11287" width="0" style="1" hidden="1" customWidth="1"/>
    <col min="11288" max="11288" width="7.875" style="1" customWidth="1"/>
    <col min="11289" max="11289" width="21.625" style="1" customWidth="1"/>
    <col min="11290" max="11290" width="0" style="1" hidden="1" customWidth="1"/>
    <col min="11291" max="11291" width="6.875" style="1" customWidth="1"/>
    <col min="11292" max="11520" width="9.125" style="1"/>
    <col min="11521" max="11521" width="10.125" style="1" customWidth="1"/>
    <col min="11522" max="11522" width="21" style="1" customWidth="1"/>
    <col min="11523" max="11523" width="8.75" style="1" customWidth="1"/>
    <col min="11524" max="11524" width="7.125" style="1" customWidth="1"/>
    <col min="11525" max="11526" width="0" style="1" hidden="1" customWidth="1"/>
    <col min="11527" max="11527" width="6.625" style="1" customWidth="1"/>
    <col min="11528" max="11530" width="0" style="1" hidden="1" customWidth="1"/>
    <col min="11531" max="11531" width="6.5" style="1" customWidth="1"/>
    <col min="11532" max="11533" width="0" style="1" hidden="1" customWidth="1"/>
    <col min="11534" max="11534" width="10" style="1" customWidth="1"/>
    <col min="11535" max="11535" width="29.125" style="1" customWidth="1"/>
    <col min="11536" max="11536" width="7.125" style="1" customWidth="1"/>
    <col min="11537" max="11537" width="0.25" style="1" customWidth="1"/>
    <col min="11538" max="11538" width="5.5" style="1" customWidth="1"/>
    <col min="11539" max="11539" width="6.375" style="1" customWidth="1"/>
    <col min="11540" max="11540" width="6.625" style="1" customWidth="1"/>
    <col min="11541" max="11543" width="0" style="1" hidden="1" customWidth="1"/>
    <col min="11544" max="11544" width="7.875" style="1" customWidth="1"/>
    <col min="11545" max="11545" width="21.625" style="1" customWidth="1"/>
    <col min="11546" max="11546" width="0" style="1" hidden="1" customWidth="1"/>
    <col min="11547" max="11547" width="6.875" style="1" customWidth="1"/>
    <col min="11548" max="11776" width="9.125" style="1"/>
    <col min="11777" max="11777" width="10.125" style="1" customWidth="1"/>
    <col min="11778" max="11778" width="21" style="1" customWidth="1"/>
    <col min="11779" max="11779" width="8.75" style="1" customWidth="1"/>
    <col min="11780" max="11780" width="7.125" style="1" customWidth="1"/>
    <col min="11781" max="11782" width="0" style="1" hidden="1" customWidth="1"/>
    <col min="11783" max="11783" width="6.625" style="1" customWidth="1"/>
    <col min="11784" max="11786" width="0" style="1" hidden="1" customWidth="1"/>
    <col min="11787" max="11787" width="6.5" style="1" customWidth="1"/>
    <col min="11788" max="11789" width="0" style="1" hidden="1" customWidth="1"/>
    <col min="11790" max="11790" width="10" style="1" customWidth="1"/>
    <col min="11791" max="11791" width="29.125" style="1" customWidth="1"/>
    <col min="11792" max="11792" width="7.125" style="1" customWidth="1"/>
    <col min="11793" max="11793" width="0.25" style="1" customWidth="1"/>
    <col min="11794" max="11794" width="5.5" style="1" customWidth="1"/>
    <col min="11795" max="11795" width="6.375" style="1" customWidth="1"/>
    <col min="11796" max="11796" width="6.625" style="1" customWidth="1"/>
    <col min="11797" max="11799" width="0" style="1" hidden="1" customWidth="1"/>
    <col min="11800" max="11800" width="7.875" style="1" customWidth="1"/>
    <col min="11801" max="11801" width="21.625" style="1" customWidth="1"/>
    <col min="11802" max="11802" width="0" style="1" hidden="1" customWidth="1"/>
    <col min="11803" max="11803" width="6.875" style="1" customWidth="1"/>
    <col min="11804" max="12032" width="9.125" style="1"/>
    <col min="12033" max="12033" width="10.125" style="1" customWidth="1"/>
    <col min="12034" max="12034" width="21" style="1" customWidth="1"/>
    <col min="12035" max="12035" width="8.75" style="1" customWidth="1"/>
    <col min="12036" max="12036" width="7.125" style="1" customWidth="1"/>
    <col min="12037" max="12038" width="0" style="1" hidden="1" customWidth="1"/>
    <col min="12039" max="12039" width="6.625" style="1" customWidth="1"/>
    <col min="12040" max="12042" width="0" style="1" hidden="1" customWidth="1"/>
    <col min="12043" max="12043" width="6.5" style="1" customWidth="1"/>
    <col min="12044" max="12045" width="0" style="1" hidden="1" customWidth="1"/>
    <col min="12046" max="12046" width="10" style="1" customWidth="1"/>
    <col min="12047" max="12047" width="29.125" style="1" customWidth="1"/>
    <col min="12048" max="12048" width="7.125" style="1" customWidth="1"/>
    <col min="12049" max="12049" width="0.25" style="1" customWidth="1"/>
    <col min="12050" max="12050" width="5.5" style="1" customWidth="1"/>
    <col min="12051" max="12051" width="6.375" style="1" customWidth="1"/>
    <col min="12052" max="12052" width="6.625" style="1" customWidth="1"/>
    <col min="12053" max="12055" width="0" style="1" hidden="1" customWidth="1"/>
    <col min="12056" max="12056" width="7.875" style="1" customWidth="1"/>
    <col min="12057" max="12057" width="21.625" style="1" customWidth="1"/>
    <col min="12058" max="12058" width="0" style="1" hidden="1" customWidth="1"/>
    <col min="12059" max="12059" width="6.875" style="1" customWidth="1"/>
    <col min="12060" max="12288" width="9.125" style="1"/>
    <col min="12289" max="12289" width="10.125" style="1" customWidth="1"/>
    <col min="12290" max="12290" width="21" style="1" customWidth="1"/>
    <col min="12291" max="12291" width="8.75" style="1" customWidth="1"/>
    <col min="12292" max="12292" width="7.125" style="1" customWidth="1"/>
    <col min="12293" max="12294" width="0" style="1" hidden="1" customWidth="1"/>
    <col min="12295" max="12295" width="6.625" style="1" customWidth="1"/>
    <col min="12296" max="12298" width="0" style="1" hidden="1" customWidth="1"/>
    <col min="12299" max="12299" width="6.5" style="1" customWidth="1"/>
    <col min="12300" max="12301" width="0" style="1" hidden="1" customWidth="1"/>
    <col min="12302" max="12302" width="10" style="1" customWidth="1"/>
    <col min="12303" max="12303" width="29.125" style="1" customWidth="1"/>
    <col min="12304" max="12304" width="7.125" style="1" customWidth="1"/>
    <col min="12305" max="12305" width="0.25" style="1" customWidth="1"/>
    <col min="12306" max="12306" width="5.5" style="1" customWidth="1"/>
    <col min="12307" max="12307" width="6.375" style="1" customWidth="1"/>
    <col min="12308" max="12308" width="6.625" style="1" customWidth="1"/>
    <col min="12309" max="12311" width="0" style="1" hidden="1" customWidth="1"/>
    <col min="12312" max="12312" width="7.875" style="1" customWidth="1"/>
    <col min="12313" max="12313" width="21.625" style="1" customWidth="1"/>
    <col min="12314" max="12314" width="0" style="1" hidden="1" customWidth="1"/>
    <col min="12315" max="12315" width="6.875" style="1" customWidth="1"/>
    <col min="12316" max="12544" width="9.125" style="1"/>
    <col min="12545" max="12545" width="10.125" style="1" customWidth="1"/>
    <col min="12546" max="12546" width="21" style="1" customWidth="1"/>
    <col min="12547" max="12547" width="8.75" style="1" customWidth="1"/>
    <col min="12548" max="12548" width="7.125" style="1" customWidth="1"/>
    <col min="12549" max="12550" width="0" style="1" hidden="1" customWidth="1"/>
    <col min="12551" max="12551" width="6.625" style="1" customWidth="1"/>
    <col min="12552" max="12554" width="0" style="1" hidden="1" customWidth="1"/>
    <col min="12555" max="12555" width="6.5" style="1" customWidth="1"/>
    <col min="12556" max="12557" width="0" style="1" hidden="1" customWidth="1"/>
    <col min="12558" max="12558" width="10" style="1" customWidth="1"/>
    <col min="12559" max="12559" width="29.125" style="1" customWidth="1"/>
    <col min="12560" max="12560" width="7.125" style="1" customWidth="1"/>
    <col min="12561" max="12561" width="0.25" style="1" customWidth="1"/>
    <col min="12562" max="12562" width="5.5" style="1" customWidth="1"/>
    <col min="12563" max="12563" width="6.375" style="1" customWidth="1"/>
    <col min="12564" max="12564" width="6.625" style="1" customWidth="1"/>
    <col min="12565" max="12567" width="0" style="1" hidden="1" customWidth="1"/>
    <col min="12568" max="12568" width="7.875" style="1" customWidth="1"/>
    <col min="12569" max="12569" width="21.625" style="1" customWidth="1"/>
    <col min="12570" max="12570" width="0" style="1" hidden="1" customWidth="1"/>
    <col min="12571" max="12571" width="6.875" style="1" customWidth="1"/>
    <col min="12572" max="12800" width="9.125" style="1"/>
    <col min="12801" max="12801" width="10.125" style="1" customWidth="1"/>
    <col min="12802" max="12802" width="21" style="1" customWidth="1"/>
    <col min="12803" max="12803" width="8.75" style="1" customWidth="1"/>
    <col min="12804" max="12804" width="7.125" style="1" customWidth="1"/>
    <col min="12805" max="12806" width="0" style="1" hidden="1" customWidth="1"/>
    <col min="12807" max="12807" width="6.625" style="1" customWidth="1"/>
    <col min="12808" max="12810" width="0" style="1" hidden="1" customWidth="1"/>
    <col min="12811" max="12811" width="6.5" style="1" customWidth="1"/>
    <col min="12812" max="12813" width="0" style="1" hidden="1" customWidth="1"/>
    <col min="12814" max="12814" width="10" style="1" customWidth="1"/>
    <col min="12815" max="12815" width="29.125" style="1" customWidth="1"/>
    <col min="12816" max="12816" width="7.125" style="1" customWidth="1"/>
    <col min="12817" max="12817" width="0.25" style="1" customWidth="1"/>
    <col min="12818" max="12818" width="5.5" style="1" customWidth="1"/>
    <col min="12819" max="12819" width="6.375" style="1" customWidth="1"/>
    <col min="12820" max="12820" width="6.625" style="1" customWidth="1"/>
    <col min="12821" max="12823" width="0" style="1" hidden="1" customWidth="1"/>
    <col min="12824" max="12824" width="7.875" style="1" customWidth="1"/>
    <col min="12825" max="12825" width="21.625" style="1" customWidth="1"/>
    <col min="12826" max="12826" width="0" style="1" hidden="1" customWidth="1"/>
    <col min="12827" max="12827" width="6.875" style="1" customWidth="1"/>
    <col min="12828" max="13056" width="9.125" style="1"/>
    <col min="13057" max="13057" width="10.125" style="1" customWidth="1"/>
    <col min="13058" max="13058" width="21" style="1" customWidth="1"/>
    <col min="13059" max="13059" width="8.75" style="1" customWidth="1"/>
    <col min="13060" max="13060" width="7.125" style="1" customWidth="1"/>
    <col min="13061" max="13062" width="0" style="1" hidden="1" customWidth="1"/>
    <col min="13063" max="13063" width="6.625" style="1" customWidth="1"/>
    <col min="13064" max="13066" width="0" style="1" hidden="1" customWidth="1"/>
    <col min="13067" max="13067" width="6.5" style="1" customWidth="1"/>
    <col min="13068" max="13069" width="0" style="1" hidden="1" customWidth="1"/>
    <col min="13070" max="13070" width="10" style="1" customWidth="1"/>
    <col min="13071" max="13071" width="29.125" style="1" customWidth="1"/>
    <col min="13072" max="13072" width="7.125" style="1" customWidth="1"/>
    <col min="13073" max="13073" width="0.25" style="1" customWidth="1"/>
    <col min="13074" max="13074" width="5.5" style="1" customWidth="1"/>
    <col min="13075" max="13075" width="6.375" style="1" customWidth="1"/>
    <col min="13076" max="13076" width="6.625" style="1" customWidth="1"/>
    <col min="13077" max="13079" width="0" style="1" hidden="1" customWidth="1"/>
    <col min="13080" max="13080" width="7.875" style="1" customWidth="1"/>
    <col min="13081" max="13081" width="21.625" style="1" customWidth="1"/>
    <col min="13082" max="13082" width="0" style="1" hidden="1" customWidth="1"/>
    <col min="13083" max="13083" width="6.875" style="1" customWidth="1"/>
    <col min="13084" max="13312" width="9.125" style="1"/>
    <col min="13313" max="13313" width="10.125" style="1" customWidth="1"/>
    <col min="13314" max="13314" width="21" style="1" customWidth="1"/>
    <col min="13315" max="13315" width="8.75" style="1" customWidth="1"/>
    <col min="13316" max="13316" width="7.125" style="1" customWidth="1"/>
    <col min="13317" max="13318" width="0" style="1" hidden="1" customWidth="1"/>
    <col min="13319" max="13319" width="6.625" style="1" customWidth="1"/>
    <col min="13320" max="13322" width="0" style="1" hidden="1" customWidth="1"/>
    <col min="13323" max="13323" width="6.5" style="1" customWidth="1"/>
    <col min="13324" max="13325" width="0" style="1" hidden="1" customWidth="1"/>
    <col min="13326" max="13326" width="10" style="1" customWidth="1"/>
    <col min="13327" max="13327" width="29.125" style="1" customWidth="1"/>
    <col min="13328" max="13328" width="7.125" style="1" customWidth="1"/>
    <col min="13329" max="13329" width="0.25" style="1" customWidth="1"/>
    <col min="13330" max="13330" width="5.5" style="1" customWidth="1"/>
    <col min="13331" max="13331" width="6.375" style="1" customWidth="1"/>
    <col min="13332" max="13332" width="6.625" style="1" customWidth="1"/>
    <col min="13333" max="13335" width="0" style="1" hidden="1" customWidth="1"/>
    <col min="13336" max="13336" width="7.875" style="1" customWidth="1"/>
    <col min="13337" max="13337" width="21.625" style="1" customWidth="1"/>
    <col min="13338" max="13338" width="0" style="1" hidden="1" customWidth="1"/>
    <col min="13339" max="13339" width="6.875" style="1" customWidth="1"/>
    <col min="13340" max="13568" width="9.125" style="1"/>
    <col min="13569" max="13569" width="10.125" style="1" customWidth="1"/>
    <col min="13570" max="13570" width="21" style="1" customWidth="1"/>
    <col min="13571" max="13571" width="8.75" style="1" customWidth="1"/>
    <col min="13572" max="13572" width="7.125" style="1" customWidth="1"/>
    <col min="13573" max="13574" width="0" style="1" hidden="1" customWidth="1"/>
    <col min="13575" max="13575" width="6.625" style="1" customWidth="1"/>
    <col min="13576" max="13578" width="0" style="1" hidden="1" customWidth="1"/>
    <col min="13579" max="13579" width="6.5" style="1" customWidth="1"/>
    <col min="13580" max="13581" width="0" style="1" hidden="1" customWidth="1"/>
    <col min="13582" max="13582" width="10" style="1" customWidth="1"/>
    <col min="13583" max="13583" width="29.125" style="1" customWidth="1"/>
    <col min="13584" max="13584" width="7.125" style="1" customWidth="1"/>
    <col min="13585" max="13585" width="0.25" style="1" customWidth="1"/>
    <col min="13586" max="13586" width="5.5" style="1" customWidth="1"/>
    <col min="13587" max="13587" width="6.375" style="1" customWidth="1"/>
    <col min="13588" max="13588" width="6.625" style="1" customWidth="1"/>
    <col min="13589" max="13591" width="0" style="1" hidden="1" customWidth="1"/>
    <col min="13592" max="13592" width="7.875" style="1" customWidth="1"/>
    <col min="13593" max="13593" width="21.625" style="1" customWidth="1"/>
    <col min="13594" max="13594" width="0" style="1" hidden="1" customWidth="1"/>
    <col min="13595" max="13595" width="6.875" style="1" customWidth="1"/>
    <col min="13596" max="13824" width="9.125" style="1"/>
    <col min="13825" max="13825" width="10.125" style="1" customWidth="1"/>
    <col min="13826" max="13826" width="21" style="1" customWidth="1"/>
    <col min="13827" max="13827" width="8.75" style="1" customWidth="1"/>
    <col min="13828" max="13828" width="7.125" style="1" customWidth="1"/>
    <col min="13829" max="13830" width="0" style="1" hidden="1" customWidth="1"/>
    <col min="13831" max="13831" width="6.625" style="1" customWidth="1"/>
    <col min="13832" max="13834" width="0" style="1" hidden="1" customWidth="1"/>
    <col min="13835" max="13835" width="6.5" style="1" customWidth="1"/>
    <col min="13836" max="13837" width="0" style="1" hidden="1" customWidth="1"/>
    <col min="13838" max="13838" width="10" style="1" customWidth="1"/>
    <col min="13839" max="13839" width="29.125" style="1" customWidth="1"/>
    <col min="13840" max="13840" width="7.125" style="1" customWidth="1"/>
    <col min="13841" max="13841" width="0.25" style="1" customWidth="1"/>
    <col min="13842" max="13842" width="5.5" style="1" customWidth="1"/>
    <col min="13843" max="13843" width="6.375" style="1" customWidth="1"/>
    <col min="13844" max="13844" width="6.625" style="1" customWidth="1"/>
    <col min="13845" max="13847" width="0" style="1" hidden="1" customWidth="1"/>
    <col min="13848" max="13848" width="7.875" style="1" customWidth="1"/>
    <col min="13849" max="13849" width="21.625" style="1" customWidth="1"/>
    <col min="13850" max="13850" width="0" style="1" hidden="1" customWidth="1"/>
    <col min="13851" max="13851" width="6.875" style="1" customWidth="1"/>
    <col min="13852" max="14080" width="9.125" style="1"/>
    <col min="14081" max="14081" width="10.125" style="1" customWidth="1"/>
    <col min="14082" max="14082" width="21" style="1" customWidth="1"/>
    <col min="14083" max="14083" width="8.75" style="1" customWidth="1"/>
    <col min="14084" max="14084" width="7.125" style="1" customWidth="1"/>
    <col min="14085" max="14086" width="0" style="1" hidden="1" customWidth="1"/>
    <col min="14087" max="14087" width="6.625" style="1" customWidth="1"/>
    <col min="14088" max="14090" width="0" style="1" hidden="1" customWidth="1"/>
    <col min="14091" max="14091" width="6.5" style="1" customWidth="1"/>
    <col min="14092" max="14093" width="0" style="1" hidden="1" customWidth="1"/>
    <col min="14094" max="14094" width="10" style="1" customWidth="1"/>
    <col min="14095" max="14095" width="29.125" style="1" customWidth="1"/>
    <col min="14096" max="14096" width="7.125" style="1" customWidth="1"/>
    <col min="14097" max="14097" width="0.25" style="1" customWidth="1"/>
    <col min="14098" max="14098" width="5.5" style="1" customWidth="1"/>
    <col min="14099" max="14099" width="6.375" style="1" customWidth="1"/>
    <col min="14100" max="14100" width="6.625" style="1" customWidth="1"/>
    <col min="14101" max="14103" width="0" style="1" hidden="1" customWidth="1"/>
    <col min="14104" max="14104" width="7.875" style="1" customWidth="1"/>
    <col min="14105" max="14105" width="21.625" style="1" customWidth="1"/>
    <col min="14106" max="14106" width="0" style="1" hidden="1" customWidth="1"/>
    <col min="14107" max="14107" width="6.875" style="1" customWidth="1"/>
    <col min="14108" max="14336" width="9.125" style="1"/>
    <col min="14337" max="14337" width="10.125" style="1" customWidth="1"/>
    <col min="14338" max="14338" width="21" style="1" customWidth="1"/>
    <col min="14339" max="14339" width="8.75" style="1" customWidth="1"/>
    <col min="14340" max="14340" width="7.125" style="1" customWidth="1"/>
    <col min="14341" max="14342" width="0" style="1" hidden="1" customWidth="1"/>
    <col min="14343" max="14343" width="6.625" style="1" customWidth="1"/>
    <col min="14344" max="14346" width="0" style="1" hidden="1" customWidth="1"/>
    <col min="14347" max="14347" width="6.5" style="1" customWidth="1"/>
    <col min="14348" max="14349" width="0" style="1" hidden="1" customWidth="1"/>
    <col min="14350" max="14350" width="10" style="1" customWidth="1"/>
    <col min="14351" max="14351" width="29.125" style="1" customWidth="1"/>
    <col min="14352" max="14352" width="7.125" style="1" customWidth="1"/>
    <col min="14353" max="14353" width="0.25" style="1" customWidth="1"/>
    <col min="14354" max="14354" width="5.5" style="1" customWidth="1"/>
    <col min="14355" max="14355" width="6.375" style="1" customWidth="1"/>
    <col min="14356" max="14356" width="6.625" style="1" customWidth="1"/>
    <col min="14357" max="14359" width="0" style="1" hidden="1" customWidth="1"/>
    <col min="14360" max="14360" width="7.875" style="1" customWidth="1"/>
    <col min="14361" max="14361" width="21.625" style="1" customWidth="1"/>
    <col min="14362" max="14362" width="0" style="1" hidden="1" customWidth="1"/>
    <col min="14363" max="14363" width="6.875" style="1" customWidth="1"/>
    <col min="14364" max="14592" width="9.125" style="1"/>
    <col min="14593" max="14593" width="10.125" style="1" customWidth="1"/>
    <col min="14594" max="14594" width="21" style="1" customWidth="1"/>
    <col min="14595" max="14595" width="8.75" style="1" customWidth="1"/>
    <col min="14596" max="14596" width="7.125" style="1" customWidth="1"/>
    <col min="14597" max="14598" width="0" style="1" hidden="1" customWidth="1"/>
    <col min="14599" max="14599" width="6.625" style="1" customWidth="1"/>
    <col min="14600" max="14602" width="0" style="1" hidden="1" customWidth="1"/>
    <col min="14603" max="14603" width="6.5" style="1" customWidth="1"/>
    <col min="14604" max="14605" width="0" style="1" hidden="1" customWidth="1"/>
    <col min="14606" max="14606" width="10" style="1" customWidth="1"/>
    <col min="14607" max="14607" width="29.125" style="1" customWidth="1"/>
    <col min="14608" max="14608" width="7.125" style="1" customWidth="1"/>
    <col min="14609" max="14609" width="0.25" style="1" customWidth="1"/>
    <col min="14610" max="14610" width="5.5" style="1" customWidth="1"/>
    <col min="14611" max="14611" width="6.375" style="1" customWidth="1"/>
    <col min="14612" max="14612" width="6.625" style="1" customWidth="1"/>
    <col min="14613" max="14615" width="0" style="1" hidden="1" customWidth="1"/>
    <col min="14616" max="14616" width="7.875" style="1" customWidth="1"/>
    <col min="14617" max="14617" width="21.625" style="1" customWidth="1"/>
    <col min="14618" max="14618" width="0" style="1" hidden="1" customWidth="1"/>
    <col min="14619" max="14619" width="6.875" style="1" customWidth="1"/>
    <col min="14620" max="14848" width="9.125" style="1"/>
    <col min="14849" max="14849" width="10.125" style="1" customWidth="1"/>
    <col min="14850" max="14850" width="21" style="1" customWidth="1"/>
    <col min="14851" max="14851" width="8.75" style="1" customWidth="1"/>
    <col min="14852" max="14852" width="7.125" style="1" customWidth="1"/>
    <col min="14853" max="14854" width="0" style="1" hidden="1" customWidth="1"/>
    <col min="14855" max="14855" width="6.625" style="1" customWidth="1"/>
    <col min="14856" max="14858" width="0" style="1" hidden="1" customWidth="1"/>
    <col min="14859" max="14859" width="6.5" style="1" customWidth="1"/>
    <col min="14860" max="14861" width="0" style="1" hidden="1" customWidth="1"/>
    <col min="14862" max="14862" width="10" style="1" customWidth="1"/>
    <col min="14863" max="14863" width="29.125" style="1" customWidth="1"/>
    <col min="14864" max="14864" width="7.125" style="1" customWidth="1"/>
    <col min="14865" max="14865" width="0.25" style="1" customWidth="1"/>
    <col min="14866" max="14866" width="5.5" style="1" customWidth="1"/>
    <col min="14867" max="14867" width="6.375" style="1" customWidth="1"/>
    <col min="14868" max="14868" width="6.625" style="1" customWidth="1"/>
    <col min="14869" max="14871" width="0" style="1" hidden="1" customWidth="1"/>
    <col min="14872" max="14872" width="7.875" style="1" customWidth="1"/>
    <col min="14873" max="14873" width="21.625" style="1" customWidth="1"/>
    <col min="14874" max="14874" width="0" style="1" hidden="1" customWidth="1"/>
    <col min="14875" max="14875" width="6.875" style="1" customWidth="1"/>
    <col min="14876" max="15104" width="9.125" style="1"/>
    <col min="15105" max="15105" width="10.125" style="1" customWidth="1"/>
    <col min="15106" max="15106" width="21" style="1" customWidth="1"/>
    <col min="15107" max="15107" width="8.75" style="1" customWidth="1"/>
    <col min="15108" max="15108" width="7.125" style="1" customWidth="1"/>
    <col min="15109" max="15110" width="0" style="1" hidden="1" customWidth="1"/>
    <col min="15111" max="15111" width="6.625" style="1" customWidth="1"/>
    <col min="15112" max="15114" width="0" style="1" hidden="1" customWidth="1"/>
    <col min="15115" max="15115" width="6.5" style="1" customWidth="1"/>
    <col min="15116" max="15117" width="0" style="1" hidden="1" customWidth="1"/>
    <col min="15118" max="15118" width="10" style="1" customWidth="1"/>
    <col min="15119" max="15119" width="29.125" style="1" customWidth="1"/>
    <col min="15120" max="15120" width="7.125" style="1" customWidth="1"/>
    <col min="15121" max="15121" width="0.25" style="1" customWidth="1"/>
    <col min="15122" max="15122" width="5.5" style="1" customWidth="1"/>
    <col min="15123" max="15123" width="6.375" style="1" customWidth="1"/>
    <col min="15124" max="15124" width="6.625" style="1" customWidth="1"/>
    <col min="15125" max="15127" width="0" style="1" hidden="1" customWidth="1"/>
    <col min="15128" max="15128" width="7.875" style="1" customWidth="1"/>
    <col min="15129" max="15129" width="21.625" style="1" customWidth="1"/>
    <col min="15130" max="15130" width="0" style="1" hidden="1" customWidth="1"/>
    <col min="15131" max="15131" width="6.875" style="1" customWidth="1"/>
    <col min="15132" max="15360" width="9.125" style="1"/>
    <col min="15361" max="15361" width="10.125" style="1" customWidth="1"/>
    <col min="15362" max="15362" width="21" style="1" customWidth="1"/>
    <col min="15363" max="15363" width="8.75" style="1" customWidth="1"/>
    <col min="15364" max="15364" width="7.125" style="1" customWidth="1"/>
    <col min="15365" max="15366" width="0" style="1" hidden="1" customWidth="1"/>
    <col min="15367" max="15367" width="6.625" style="1" customWidth="1"/>
    <col min="15368" max="15370" width="0" style="1" hidden="1" customWidth="1"/>
    <col min="15371" max="15371" width="6.5" style="1" customWidth="1"/>
    <col min="15372" max="15373" width="0" style="1" hidden="1" customWidth="1"/>
    <col min="15374" max="15374" width="10" style="1" customWidth="1"/>
    <col min="15375" max="15375" width="29.125" style="1" customWidth="1"/>
    <col min="15376" max="15376" width="7.125" style="1" customWidth="1"/>
    <col min="15377" max="15377" width="0.25" style="1" customWidth="1"/>
    <col min="15378" max="15378" width="5.5" style="1" customWidth="1"/>
    <col min="15379" max="15379" width="6.375" style="1" customWidth="1"/>
    <col min="15380" max="15380" width="6.625" style="1" customWidth="1"/>
    <col min="15381" max="15383" width="0" style="1" hidden="1" customWidth="1"/>
    <col min="15384" max="15384" width="7.875" style="1" customWidth="1"/>
    <col min="15385" max="15385" width="21.625" style="1" customWidth="1"/>
    <col min="15386" max="15386" width="0" style="1" hidden="1" customWidth="1"/>
    <col min="15387" max="15387" width="6.875" style="1" customWidth="1"/>
    <col min="15388" max="15616" width="9.125" style="1"/>
    <col min="15617" max="15617" width="10.125" style="1" customWidth="1"/>
    <col min="15618" max="15618" width="21" style="1" customWidth="1"/>
    <col min="15619" max="15619" width="8.75" style="1" customWidth="1"/>
    <col min="15620" max="15620" width="7.125" style="1" customWidth="1"/>
    <col min="15621" max="15622" width="0" style="1" hidden="1" customWidth="1"/>
    <col min="15623" max="15623" width="6.625" style="1" customWidth="1"/>
    <col min="15624" max="15626" width="0" style="1" hidden="1" customWidth="1"/>
    <col min="15627" max="15627" width="6.5" style="1" customWidth="1"/>
    <col min="15628" max="15629" width="0" style="1" hidden="1" customWidth="1"/>
    <col min="15630" max="15630" width="10" style="1" customWidth="1"/>
    <col min="15631" max="15631" width="29.125" style="1" customWidth="1"/>
    <col min="15632" max="15632" width="7.125" style="1" customWidth="1"/>
    <col min="15633" max="15633" width="0.25" style="1" customWidth="1"/>
    <col min="15634" max="15634" width="5.5" style="1" customWidth="1"/>
    <col min="15635" max="15635" width="6.375" style="1" customWidth="1"/>
    <col min="15636" max="15636" width="6.625" style="1" customWidth="1"/>
    <col min="15637" max="15639" width="0" style="1" hidden="1" customWidth="1"/>
    <col min="15640" max="15640" width="7.875" style="1" customWidth="1"/>
    <col min="15641" max="15641" width="21.625" style="1" customWidth="1"/>
    <col min="15642" max="15642" width="0" style="1" hidden="1" customWidth="1"/>
    <col min="15643" max="15643" width="6.875" style="1" customWidth="1"/>
    <col min="15644" max="15872" width="9.125" style="1"/>
    <col min="15873" max="15873" width="10.125" style="1" customWidth="1"/>
    <col min="15874" max="15874" width="21" style="1" customWidth="1"/>
    <col min="15875" max="15875" width="8.75" style="1" customWidth="1"/>
    <col min="15876" max="15876" width="7.125" style="1" customWidth="1"/>
    <col min="15877" max="15878" width="0" style="1" hidden="1" customWidth="1"/>
    <col min="15879" max="15879" width="6.625" style="1" customWidth="1"/>
    <col min="15880" max="15882" width="0" style="1" hidden="1" customWidth="1"/>
    <col min="15883" max="15883" width="6.5" style="1" customWidth="1"/>
    <col min="15884" max="15885" width="0" style="1" hidden="1" customWidth="1"/>
    <col min="15886" max="15886" width="10" style="1" customWidth="1"/>
    <col min="15887" max="15887" width="29.125" style="1" customWidth="1"/>
    <col min="15888" max="15888" width="7.125" style="1" customWidth="1"/>
    <col min="15889" max="15889" width="0.25" style="1" customWidth="1"/>
    <col min="15890" max="15890" width="5.5" style="1" customWidth="1"/>
    <col min="15891" max="15891" width="6.375" style="1" customWidth="1"/>
    <col min="15892" max="15892" width="6.625" style="1" customWidth="1"/>
    <col min="15893" max="15895" width="0" style="1" hidden="1" customWidth="1"/>
    <col min="15896" max="15896" width="7.875" style="1" customWidth="1"/>
    <col min="15897" max="15897" width="21.625" style="1" customWidth="1"/>
    <col min="15898" max="15898" width="0" style="1" hidden="1" customWidth="1"/>
    <col min="15899" max="15899" width="6.875" style="1" customWidth="1"/>
    <col min="15900" max="16128" width="9.125" style="1"/>
    <col min="16129" max="16129" width="10.125" style="1" customWidth="1"/>
    <col min="16130" max="16130" width="21" style="1" customWidth="1"/>
    <col min="16131" max="16131" width="8.75" style="1" customWidth="1"/>
    <col min="16132" max="16132" width="7.125" style="1" customWidth="1"/>
    <col min="16133" max="16134" width="0" style="1" hidden="1" customWidth="1"/>
    <col min="16135" max="16135" width="6.625" style="1" customWidth="1"/>
    <col min="16136" max="16138" width="0" style="1" hidden="1" customWidth="1"/>
    <col min="16139" max="16139" width="6.5" style="1" customWidth="1"/>
    <col min="16140" max="16141" width="0" style="1" hidden="1" customWidth="1"/>
    <col min="16142" max="16142" width="10" style="1" customWidth="1"/>
    <col min="16143" max="16143" width="29.125" style="1" customWidth="1"/>
    <col min="16144" max="16144" width="7.125" style="1" customWidth="1"/>
    <col min="16145" max="16145" width="0.25" style="1" customWidth="1"/>
    <col min="16146" max="16146" width="5.5" style="1" customWidth="1"/>
    <col min="16147" max="16147" width="6.375" style="1" customWidth="1"/>
    <col min="16148" max="16148" width="6.625" style="1" customWidth="1"/>
    <col min="16149" max="16151" width="0" style="1" hidden="1" customWidth="1"/>
    <col min="16152" max="16152" width="7.875" style="1" customWidth="1"/>
    <col min="16153" max="16153" width="21.625" style="1" customWidth="1"/>
    <col min="16154" max="16154" width="0" style="1" hidden="1" customWidth="1"/>
    <col min="16155" max="16155" width="6.875" style="1" customWidth="1"/>
    <col min="16156" max="16384" width="9.125" style="1"/>
  </cols>
  <sheetData>
    <row r="1" spans="1:27" ht="33.950000000000003" customHeight="1">
      <c r="A1" s="75" t="s">
        <v>2359</v>
      </c>
      <c r="B1" s="75"/>
      <c r="C1" s="75"/>
      <c r="D1" s="75"/>
      <c r="E1" s="75"/>
      <c r="F1" s="75"/>
      <c r="G1" s="75"/>
      <c r="H1" s="75"/>
      <c r="I1" s="75"/>
      <c r="J1" s="75"/>
      <c r="K1" s="75"/>
      <c r="L1" s="75"/>
      <c r="M1" s="75"/>
      <c r="N1" s="75"/>
      <c r="O1" s="75"/>
      <c r="P1" s="75"/>
      <c r="Q1" s="75"/>
      <c r="R1" s="75"/>
      <c r="S1" s="75"/>
      <c r="T1" s="75"/>
      <c r="U1" s="75"/>
      <c r="V1" s="75"/>
      <c r="W1" s="75"/>
      <c r="X1" s="75"/>
      <c r="Y1" s="75"/>
      <c r="Z1" s="75"/>
      <c r="AA1" s="75"/>
    </row>
    <row r="2" spans="1:27" ht="17.100000000000001" customHeight="1">
      <c r="A2" s="76" t="s">
        <v>1893</v>
      </c>
      <c r="B2" s="76"/>
      <c r="C2" s="76"/>
      <c r="D2" s="76"/>
      <c r="E2" s="76"/>
      <c r="F2" s="76"/>
      <c r="G2" s="76"/>
      <c r="H2" s="76"/>
      <c r="I2" s="76"/>
      <c r="J2" s="76"/>
      <c r="K2" s="76"/>
      <c r="L2" s="76"/>
      <c r="M2" s="76"/>
      <c r="N2" s="76"/>
      <c r="O2" s="76"/>
      <c r="P2" s="76"/>
      <c r="Q2" s="76"/>
      <c r="R2" s="76"/>
      <c r="S2" s="76"/>
      <c r="T2" s="76"/>
      <c r="U2" s="76"/>
      <c r="V2" s="76"/>
      <c r="W2" s="76"/>
      <c r="X2" s="76"/>
      <c r="Y2" s="76"/>
      <c r="Z2" s="76"/>
      <c r="AA2" s="76"/>
    </row>
    <row r="3" spans="1:27" ht="16.5" customHeight="1">
      <c r="A3" s="81" t="s">
        <v>801</v>
      </c>
      <c r="B3" s="81"/>
      <c r="C3" s="81"/>
      <c r="D3" s="81"/>
      <c r="E3" s="81"/>
      <c r="F3" s="81"/>
      <c r="G3" s="81"/>
      <c r="H3" s="81"/>
      <c r="I3" s="81"/>
      <c r="J3" s="81"/>
      <c r="K3" s="81"/>
      <c r="L3" s="81"/>
      <c r="M3" s="81"/>
      <c r="N3" s="81"/>
      <c r="O3" s="81"/>
      <c r="P3" s="81"/>
      <c r="Q3" s="81"/>
      <c r="R3" s="81"/>
      <c r="S3" s="81"/>
      <c r="T3" s="81"/>
      <c r="U3" s="81"/>
      <c r="V3" s="81"/>
      <c r="W3" s="81"/>
      <c r="X3" s="81"/>
      <c r="Y3" s="81"/>
      <c r="Z3" s="81"/>
      <c r="AA3" s="81"/>
    </row>
    <row r="4" spans="1:27" ht="17.100000000000001" customHeight="1">
      <c r="A4" s="79" t="s">
        <v>797</v>
      </c>
      <c r="B4" s="77" t="s">
        <v>1894</v>
      </c>
      <c r="C4" s="77" t="s">
        <v>795</v>
      </c>
      <c r="D4" s="77" t="s">
        <v>1895</v>
      </c>
      <c r="E4" s="77" t="s">
        <v>1896</v>
      </c>
      <c r="F4" s="77" t="s">
        <v>1897</v>
      </c>
      <c r="G4" s="77" t="s">
        <v>1898</v>
      </c>
      <c r="H4" s="77" t="s">
        <v>1899</v>
      </c>
      <c r="I4" s="77" t="s">
        <v>1900</v>
      </c>
      <c r="J4" s="77" t="s">
        <v>1901</v>
      </c>
      <c r="K4" s="77" t="s">
        <v>1902</v>
      </c>
      <c r="L4" s="77" t="s">
        <v>1903</v>
      </c>
      <c r="M4" s="77" t="s">
        <v>1904</v>
      </c>
      <c r="N4" s="79" t="s">
        <v>797</v>
      </c>
      <c r="O4" s="77" t="s">
        <v>1894</v>
      </c>
      <c r="P4" s="77" t="s">
        <v>795</v>
      </c>
      <c r="Q4" s="77" t="s">
        <v>1905</v>
      </c>
      <c r="R4" s="77" t="s">
        <v>1906</v>
      </c>
      <c r="S4" s="77" t="s">
        <v>1907</v>
      </c>
      <c r="T4" s="77" t="s">
        <v>1908</v>
      </c>
      <c r="U4" s="77" t="s">
        <v>1909</v>
      </c>
      <c r="V4" s="77" t="s">
        <v>1910</v>
      </c>
      <c r="W4" s="77" t="s">
        <v>1911</v>
      </c>
      <c r="X4" s="79" t="s">
        <v>797</v>
      </c>
      <c r="Y4" s="77" t="s">
        <v>1912</v>
      </c>
      <c r="Z4" s="77" t="s">
        <v>1913</v>
      </c>
      <c r="AA4" s="77" t="s">
        <v>1914</v>
      </c>
    </row>
    <row r="5" spans="1:27" ht="18.75" customHeight="1">
      <c r="A5" s="80"/>
      <c r="B5" s="78"/>
      <c r="C5" s="78"/>
      <c r="D5" s="78"/>
      <c r="E5" s="78"/>
      <c r="F5" s="78"/>
      <c r="G5" s="78"/>
      <c r="H5" s="78"/>
      <c r="I5" s="78"/>
      <c r="J5" s="78"/>
      <c r="K5" s="78"/>
      <c r="L5" s="78"/>
      <c r="M5" s="78"/>
      <c r="N5" s="80"/>
      <c r="O5" s="78"/>
      <c r="P5" s="78"/>
      <c r="Q5" s="78"/>
      <c r="R5" s="78" t="s">
        <v>1915</v>
      </c>
      <c r="S5" s="78" t="s">
        <v>1907</v>
      </c>
      <c r="T5" s="78" t="s">
        <v>1908</v>
      </c>
      <c r="U5" s="78" t="s">
        <v>1909</v>
      </c>
      <c r="V5" s="78"/>
      <c r="W5" s="78"/>
      <c r="X5" s="80"/>
      <c r="Y5" s="78"/>
      <c r="Z5" s="78"/>
      <c r="AA5" s="78"/>
    </row>
    <row r="6" spans="1:27" ht="18.75" customHeight="1">
      <c r="A6" s="32">
        <v>10301</v>
      </c>
      <c r="B6" s="33" t="s">
        <v>1916</v>
      </c>
      <c r="C6" s="34">
        <f t="shared" ref="C6:M6" si="0">C7+C14+C22+C26+C33+C38+C43+C59+C68+C75+C79+C88+C97+C104+C113+C121+C126+C132+C140+C148+C156+C164+C173+C180+C189+C199+C208+C212+C218+C219+C220+C229+C244+C245</f>
        <v>12957</v>
      </c>
      <c r="D6" s="34">
        <f t="shared" si="0"/>
        <v>5711</v>
      </c>
      <c r="E6" s="34">
        <f t="shared" si="0"/>
        <v>0</v>
      </c>
      <c r="F6" s="34">
        <f t="shared" si="0"/>
        <v>0</v>
      </c>
      <c r="G6" s="35">
        <f t="shared" si="0"/>
        <v>6857</v>
      </c>
      <c r="H6" s="34">
        <f t="shared" si="0"/>
        <v>0</v>
      </c>
      <c r="I6" s="34">
        <f t="shared" si="0"/>
        <v>0</v>
      </c>
      <c r="J6" s="34">
        <f t="shared" si="0"/>
        <v>0</v>
      </c>
      <c r="K6" s="35">
        <f t="shared" si="0"/>
        <v>22100</v>
      </c>
      <c r="L6" s="35">
        <f t="shared" si="0"/>
        <v>0</v>
      </c>
      <c r="M6" s="35">
        <f t="shared" si="0"/>
        <v>0</v>
      </c>
      <c r="N6" s="36"/>
      <c r="O6" s="37" t="s">
        <v>1917</v>
      </c>
      <c r="P6" s="35">
        <f t="shared" ref="P6:W6" si="1">SUM(P7,P14,P22,P26,P33,P38,P43,P59,P68,P75,P79,P88,P97,P104,P113,P121,P126,P132,P140,P148,P156,P164,P173,P180,P189,P199)+SUM(P208,P212,P218,P219,P220,P229,P244,P245)</f>
        <v>15005</v>
      </c>
      <c r="Q6" s="35">
        <f t="shared" si="1"/>
        <v>0</v>
      </c>
      <c r="R6" s="35">
        <f t="shared" si="1"/>
        <v>62</v>
      </c>
      <c r="S6" s="35">
        <f t="shared" si="1"/>
        <v>2764</v>
      </c>
      <c r="T6" s="35">
        <f t="shared" si="1"/>
        <v>22100</v>
      </c>
      <c r="U6" s="35">
        <f t="shared" si="1"/>
        <v>0</v>
      </c>
      <c r="V6" s="35">
        <f t="shared" si="1"/>
        <v>0</v>
      </c>
      <c r="W6" s="35">
        <f t="shared" si="1"/>
        <v>0</v>
      </c>
      <c r="X6" s="38">
        <v>10301</v>
      </c>
      <c r="Y6" s="33" t="s">
        <v>1918</v>
      </c>
      <c r="Z6" s="35">
        <f>Z7+Z14+Z22+Z26+Z33+Z38+Z43+Z59+Z68+Z75+Z79+Z88+Z97+Z104+Z113+Z121+Z126+Z132+Z140+Z148+Z156+Z164+Z173+Z180+Z189+Z199+Z208+Z212+Z218+Z219+Z220+Z229+Z244+Z245</f>
        <v>0</v>
      </c>
      <c r="AA6" s="34">
        <f>SUM(C6:M6)-SUM(P6:W6)-Z6-I6</f>
        <v>7694</v>
      </c>
    </row>
    <row r="7" spans="1:27" ht="18.75" customHeight="1">
      <c r="A7" s="32">
        <v>1030166</v>
      </c>
      <c r="B7" s="39" t="s">
        <v>1919</v>
      </c>
      <c r="C7" s="34">
        <v>0</v>
      </c>
      <c r="D7" s="40">
        <v>0</v>
      </c>
      <c r="E7" s="40">
        <v>0</v>
      </c>
      <c r="F7" s="34">
        <v>0</v>
      </c>
      <c r="G7" s="35">
        <v>0</v>
      </c>
      <c r="H7" s="34">
        <v>0</v>
      </c>
      <c r="I7" s="34">
        <v>0</v>
      </c>
      <c r="J7" s="34">
        <v>0</v>
      </c>
      <c r="K7" s="41">
        <v>0</v>
      </c>
      <c r="L7" s="41">
        <v>0</v>
      </c>
      <c r="M7" s="41">
        <v>0</v>
      </c>
      <c r="N7" s="36">
        <v>20610</v>
      </c>
      <c r="O7" s="39" t="s">
        <v>1920</v>
      </c>
      <c r="P7" s="34">
        <f t="shared" ref="P7:W7" si="2">SUM(P8:P13)</f>
        <v>0</v>
      </c>
      <c r="Q7" s="35">
        <f t="shared" si="2"/>
        <v>0</v>
      </c>
      <c r="R7" s="35">
        <f t="shared" si="2"/>
        <v>0</v>
      </c>
      <c r="S7" s="34">
        <f t="shared" si="2"/>
        <v>0</v>
      </c>
      <c r="T7" s="34">
        <f t="shared" si="2"/>
        <v>0</v>
      </c>
      <c r="U7" s="35">
        <f t="shared" si="2"/>
        <v>0</v>
      </c>
      <c r="V7" s="35">
        <f t="shared" si="2"/>
        <v>0</v>
      </c>
      <c r="W7" s="35">
        <f t="shared" si="2"/>
        <v>0</v>
      </c>
      <c r="X7" s="38">
        <v>1030166</v>
      </c>
      <c r="Y7" s="39" t="s">
        <v>1921</v>
      </c>
      <c r="Z7" s="34">
        <v>0</v>
      </c>
      <c r="AA7" s="34">
        <f>SUM(C7:M7)-SUM(P7:W7)-Z7-I7</f>
        <v>0</v>
      </c>
    </row>
    <row r="8" spans="1:27" ht="18.75" customHeight="1">
      <c r="A8" s="32"/>
      <c r="B8" s="39"/>
      <c r="C8" s="34"/>
      <c r="D8" s="42"/>
      <c r="E8" s="42"/>
      <c r="F8" s="34"/>
      <c r="G8" s="42"/>
      <c r="H8" s="42"/>
      <c r="I8" s="42"/>
      <c r="J8" s="42"/>
      <c r="K8" s="42"/>
      <c r="L8" s="42"/>
      <c r="M8" s="42"/>
      <c r="N8" s="36">
        <v>2061001</v>
      </c>
      <c r="O8" s="38" t="s">
        <v>1922</v>
      </c>
      <c r="P8" s="34">
        <v>0</v>
      </c>
      <c r="Q8" s="41">
        <v>0</v>
      </c>
      <c r="R8" s="41">
        <v>0</v>
      </c>
      <c r="S8" s="35">
        <v>0</v>
      </c>
      <c r="T8" s="35">
        <v>0</v>
      </c>
      <c r="U8" s="41">
        <v>0</v>
      </c>
      <c r="V8" s="41">
        <v>0</v>
      </c>
      <c r="W8" s="41">
        <v>0</v>
      </c>
      <c r="X8" s="38"/>
      <c r="Y8" s="39"/>
      <c r="Z8" s="43"/>
      <c r="AA8" s="34"/>
    </row>
    <row r="9" spans="1:27" ht="18.75" customHeight="1">
      <c r="A9" s="32"/>
      <c r="B9" s="39"/>
      <c r="C9" s="34"/>
      <c r="D9" s="42"/>
      <c r="E9" s="42"/>
      <c r="F9" s="34"/>
      <c r="G9" s="42"/>
      <c r="H9" s="42"/>
      <c r="I9" s="42"/>
      <c r="J9" s="42"/>
      <c r="K9" s="42"/>
      <c r="L9" s="42"/>
      <c r="M9" s="42"/>
      <c r="N9" s="36">
        <v>2061002</v>
      </c>
      <c r="O9" s="38" t="s">
        <v>1923</v>
      </c>
      <c r="P9" s="34">
        <v>0</v>
      </c>
      <c r="Q9" s="41">
        <v>0</v>
      </c>
      <c r="R9" s="41">
        <v>0</v>
      </c>
      <c r="S9" s="35">
        <v>0</v>
      </c>
      <c r="T9" s="35">
        <v>0</v>
      </c>
      <c r="U9" s="41">
        <v>0</v>
      </c>
      <c r="V9" s="41">
        <v>0</v>
      </c>
      <c r="W9" s="41">
        <v>0</v>
      </c>
      <c r="X9" s="38"/>
      <c r="Y9" s="39"/>
      <c r="Z9" s="43"/>
      <c r="AA9" s="34"/>
    </row>
    <row r="10" spans="1:27" ht="18.75" customHeight="1">
      <c r="A10" s="32"/>
      <c r="B10" s="39"/>
      <c r="C10" s="34"/>
      <c r="D10" s="42"/>
      <c r="E10" s="42"/>
      <c r="F10" s="34"/>
      <c r="G10" s="42"/>
      <c r="H10" s="42"/>
      <c r="I10" s="42"/>
      <c r="J10" s="42"/>
      <c r="K10" s="42"/>
      <c r="L10" s="42"/>
      <c r="M10" s="42"/>
      <c r="N10" s="36">
        <v>2061003</v>
      </c>
      <c r="O10" s="38" t="s">
        <v>1924</v>
      </c>
      <c r="P10" s="34">
        <v>0</v>
      </c>
      <c r="Q10" s="41">
        <v>0</v>
      </c>
      <c r="R10" s="41">
        <v>0</v>
      </c>
      <c r="S10" s="35">
        <v>0</v>
      </c>
      <c r="T10" s="35">
        <v>0</v>
      </c>
      <c r="U10" s="41">
        <v>0</v>
      </c>
      <c r="V10" s="41">
        <v>0</v>
      </c>
      <c r="W10" s="41">
        <v>0</v>
      </c>
      <c r="X10" s="38"/>
      <c r="Y10" s="39"/>
      <c r="Z10" s="43"/>
      <c r="AA10" s="34"/>
    </row>
    <row r="11" spans="1:27" ht="18.75" customHeight="1">
      <c r="A11" s="32"/>
      <c r="B11" s="39"/>
      <c r="C11" s="34"/>
      <c r="D11" s="42"/>
      <c r="E11" s="42"/>
      <c r="F11" s="34"/>
      <c r="G11" s="42"/>
      <c r="H11" s="42"/>
      <c r="I11" s="42"/>
      <c r="J11" s="42"/>
      <c r="K11" s="42"/>
      <c r="L11" s="42"/>
      <c r="M11" s="42"/>
      <c r="N11" s="36">
        <v>2061004</v>
      </c>
      <c r="O11" s="38" t="s">
        <v>1925</v>
      </c>
      <c r="P11" s="34">
        <v>0</v>
      </c>
      <c r="Q11" s="41">
        <v>0</v>
      </c>
      <c r="R11" s="41">
        <v>0</v>
      </c>
      <c r="S11" s="35">
        <v>0</v>
      </c>
      <c r="T11" s="35">
        <v>0</v>
      </c>
      <c r="U11" s="41">
        <v>0</v>
      </c>
      <c r="V11" s="41">
        <v>0</v>
      </c>
      <c r="W11" s="41">
        <v>0</v>
      </c>
      <c r="X11" s="38"/>
      <c r="Y11" s="39"/>
      <c r="Z11" s="43"/>
      <c r="AA11" s="34"/>
    </row>
    <row r="12" spans="1:27" ht="18.75" customHeight="1">
      <c r="A12" s="32"/>
      <c r="B12" s="39"/>
      <c r="C12" s="34"/>
      <c r="D12" s="42"/>
      <c r="E12" s="42"/>
      <c r="F12" s="34"/>
      <c r="G12" s="42"/>
      <c r="H12" s="42"/>
      <c r="I12" s="42"/>
      <c r="J12" s="42"/>
      <c r="K12" s="42"/>
      <c r="L12" s="42"/>
      <c r="M12" s="42"/>
      <c r="N12" s="36">
        <v>2061005</v>
      </c>
      <c r="O12" s="38" t="s">
        <v>1926</v>
      </c>
      <c r="P12" s="34">
        <v>0</v>
      </c>
      <c r="Q12" s="41">
        <v>0</v>
      </c>
      <c r="R12" s="41">
        <v>0</v>
      </c>
      <c r="S12" s="35">
        <v>0</v>
      </c>
      <c r="T12" s="35">
        <v>0</v>
      </c>
      <c r="U12" s="41">
        <v>0</v>
      </c>
      <c r="V12" s="41">
        <v>0</v>
      </c>
      <c r="W12" s="41">
        <v>0</v>
      </c>
      <c r="X12" s="38"/>
      <c r="Y12" s="39"/>
      <c r="Z12" s="43"/>
      <c r="AA12" s="34"/>
    </row>
    <row r="13" spans="1:27" ht="18.75" customHeight="1">
      <c r="A13" s="32"/>
      <c r="B13" s="39"/>
      <c r="C13" s="34"/>
      <c r="D13" s="42"/>
      <c r="E13" s="42"/>
      <c r="F13" s="34"/>
      <c r="G13" s="42"/>
      <c r="H13" s="42"/>
      <c r="I13" s="42"/>
      <c r="J13" s="42"/>
      <c r="K13" s="42"/>
      <c r="L13" s="42"/>
      <c r="M13" s="42"/>
      <c r="N13" s="36">
        <v>2061099</v>
      </c>
      <c r="O13" s="38" t="s">
        <v>1927</v>
      </c>
      <c r="P13" s="35">
        <v>0</v>
      </c>
      <c r="Q13" s="41">
        <v>0</v>
      </c>
      <c r="R13" s="41">
        <v>0</v>
      </c>
      <c r="S13" s="35">
        <v>0</v>
      </c>
      <c r="T13" s="35">
        <v>0</v>
      </c>
      <c r="U13" s="41">
        <v>0</v>
      </c>
      <c r="V13" s="41">
        <v>0</v>
      </c>
      <c r="W13" s="41">
        <v>0</v>
      </c>
      <c r="X13" s="38"/>
      <c r="Y13" s="39"/>
      <c r="Z13" s="43"/>
      <c r="AA13" s="34"/>
    </row>
    <row r="14" spans="1:27" ht="18.75" customHeight="1">
      <c r="A14" s="32">
        <v>1030129</v>
      </c>
      <c r="B14" s="39" t="s">
        <v>1928</v>
      </c>
      <c r="C14" s="34">
        <v>0</v>
      </c>
      <c r="D14" s="40">
        <v>60</v>
      </c>
      <c r="E14" s="40">
        <v>0</v>
      </c>
      <c r="F14" s="34">
        <v>0</v>
      </c>
      <c r="G14" s="35">
        <v>0</v>
      </c>
      <c r="H14" s="34">
        <v>0</v>
      </c>
      <c r="I14" s="34">
        <v>0</v>
      </c>
      <c r="J14" s="34">
        <v>0</v>
      </c>
      <c r="K14" s="41">
        <v>0</v>
      </c>
      <c r="L14" s="41">
        <v>0</v>
      </c>
      <c r="M14" s="41">
        <v>0</v>
      </c>
      <c r="N14" s="36"/>
      <c r="O14" s="39" t="s">
        <v>1929</v>
      </c>
      <c r="P14" s="34">
        <f t="shared" ref="P14:W14" si="3">SUM(P15,P20,P21)</f>
        <v>60</v>
      </c>
      <c r="Q14" s="35">
        <f t="shared" si="3"/>
        <v>0</v>
      </c>
      <c r="R14" s="35">
        <f t="shared" si="3"/>
        <v>0</v>
      </c>
      <c r="S14" s="34">
        <f t="shared" si="3"/>
        <v>0</v>
      </c>
      <c r="T14" s="34">
        <f t="shared" si="3"/>
        <v>0</v>
      </c>
      <c r="U14" s="35">
        <f t="shared" si="3"/>
        <v>0</v>
      </c>
      <c r="V14" s="35">
        <f t="shared" si="3"/>
        <v>0</v>
      </c>
      <c r="W14" s="35">
        <f t="shared" si="3"/>
        <v>0</v>
      </c>
      <c r="X14" s="38">
        <v>1030129</v>
      </c>
      <c r="Y14" s="39" t="s">
        <v>1930</v>
      </c>
      <c r="Z14" s="34">
        <v>0</v>
      </c>
      <c r="AA14" s="34">
        <f>SUM(C14:M14)-SUM(P14:W14)-Z14-I14</f>
        <v>0</v>
      </c>
    </row>
    <row r="15" spans="1:27" ht="18.75" customHeight="1">
      <c r="A15" s="32"/>
      <c r="B15" s="39"/>
      <c r="C15" s="34"/>
      <c r="D15" s="42"/>
      <c r="E15" s="42"/>
      <c r="F15" s="34"/>
      <c r="G15" s="42"/>
      <c r="H15" s="42"/>
      <c r="I15" s="42"/>
      <c r="J15" s="42"/>
      <c r="K15" s="42"/>
      <c r="L15" s="42"/>
      <c r="M15" s="42"/>
      <c r="N15" s="36">
        <v>20707</v>
      </c>
      <c r="O15" s="39" t="s">
        <v>1931</v>
      </c>
      <c r="P15" s="34">
        <f t="shared" ref="P15:W15" si="4">SUM(P16:P19)</f>
        <v>60</v>
      </c>
      <c r="Q15" s="35">
        <f t="shared" si="4"/>
        <v>0</v>
      </c>
      <c r="R15" s="35">
        <f t="shared" si="4"/>
        <v>0</v>
      </c>
      <c r="S15" s="34">
        <f t="shared" si="4"/>
        <v>0</v>
      </c>
      <c r="T15" s="34">
        <f t="shared" si="4"/>
        <v>0</v>
      </c>
      <c r="U15" s="35">
        <f t="shared" si="4"/>
        <v>0</v>
      </c>
      <c r="V15" s="35">
        <f t="shared" si="4"/>
        <v>0</v>
      </c>
      <c r="W15" s="35">
        <f t="shared" si="4"/>
        <v>0</v>
      </c>
      <c r="X15" s="38"/>
      <c r="Y15" s="38"/>
      <c r="Z15" s="43"/>
      <c r="AA15" s="42"/>
    </row>
    <row r="16" spans="1:27" ht="18.75" customHeight="1">
      <c r="A16" s="32"/>
      <c r="B16" s="39"/>
      <c r="C16" s="34"/>
      <c r="D16" s="42"/>
      <c r="E16" s="42"/>
      <c r="F16" s="34"/>
      <c r="G16" s="42"/>
      <c r="H16" s="42"/>
      <c r="I16" s="42"/>
      <c r="J16" s="42"/>
      <c r="K16" s="42"/>
      <c r="L16" s="42"/>
      <c r="M16" s="42"/>
      <c r="N16" s="36">
        <v>2070701</v>
      </c>
      <c r="O16" s="38" t="s">
        <v>1932</v>
      </c>
      <c r="P16" s="34">
        <v>0</v>
      </c>
      <c r="Q16" s="41">
        <v>0</v>
      </c>
      <c r="R16" s="41">
        <v>0</v>
      </c>
      <c r="S16" s="35">
        <v>0</v>
      </c>
      <c r="T16" s="35">
        <v>0</v>
      </c>
      <c r="U16" s="41">
        <v>0</v>
      </c>
      <c r="V16" s="41">
        <v>0</v>
      </c>
      <c r="W16" s="41">
        <v>0</v>
      </c>
      <c r="X16" s="38"/>
      <c r="Y16" s="38"/>
      <c r="Z16" s="43"/>
      <c r="AA16" s="42"/>
    </row>
    <row r="17" spans="1:27" ht="18.75" customHeight="1">
      <c r="A17" s="32"/>
      <c r="B17" s="38"/>
      <c r="C17" s="34"/>
      <c r="D17" s="42"/>
      <c r="E17" s="42"/>
      <c r="F17" s="34"/>
      <c r="G17" s="42"/>
      <c r="H17" s="42"/>
      <c r="I17" s="42"/>
      <c r="J17" s="42"/>
      <c r="K17" s="42"/>
      <c r="L17" s="42"/>
      <c r="M17" s="42"/>
      <c r="N17" s="36">
        <v>2070702</v>
      </c>
      <c r="O17" s="38" t="s">
        <v>1933</v>
      </c>
      <c r="P17" s="34">
        <v>60</v>
      </c>
      <c r="Q17" s="41">
        <v>0</v>
      </c>
      <c r="R17" s="41">
        <v>0</v>
      </c>
      <c r="S17" s="35">
        <v>0</v>
      </c>
      <c r="T17" s="35">
        <v>0</v>
      </c>
      <c r="U17" s="41">
        <v>0</v>
      </c>
      <c r="V17" s="41">
        <v>0</v>
      </c>
      <c r="W17" s="41">
        <v>0</v>
      </c>
      <c r="X17" s="38"/>
      <c r="Y17" s="39"/>
      <c r="Z17" s="43"/>
      <c r="AA17" s="34"/>
    </row>
    <row r="18" spans="1:27" ht="18.75" customHeight="1">
      <c r="A18" s="32"/>
      <c r="B18" s="38"/>
      <c r="C18" s="34"/>
      <c r="D18" s="42"/>
      <c r="E18" s="42"/>
      <c r="F18" s="34"/>
      <c r="G18" s="42"/>
      <c r="H18" s="42"/>
      <c r="I18" s="42"/>
      <c r="J18" s="42"/>
      <c r="K18" s="42"/>
      <c r="L18" s="42"/>
      <c r="M18" s="42"/>
      <c r="N18" s="36">
        <v>2070703</v>
      </c>
      <c r="O18" s="38" t="s">
        <v>1934</v>
      </c>
      <c r="P18" s="34">
        <v>0</v>
      </c>
      <c r="Q18" s="41">
        <v>0</v>
      </c>
      <c r="R18" s="41">
        <v>0</v>
      </c>
      <c r="S18" s="35">
        <v>0</v>
      </c>
      <c r="T18" s="35">
        <v>0</v>
      </c>
      <c r="U18" s="41">
        <v>0</v>
      </c>
      <c r="V18" s="41">
        <v>0</v>
      </c>
      <c r="W18" s="41">
        <v>0</v>
      </c>
      <c r="X18" s="38"/>
      <c r="Y18" s="39"/>
      <c r="Z18" s="43"/>
      <c r="AA18" s="34"/>
    </row>
    <row r="19" spans="1:27" ht="18.75" customHeight="1">
      <c r="A19" s="32"/>
      <c r="B19" s="38"/>
      <c r="C19" s="34"/>
      <c r="D19" s="42"/>
      <c r="E19" s="42"/>
      <c r="F19" s="34"/>
      <c r="G19" s="42"/>
      <c r="H19" s="42"/>
      <c r="I19" s="42"/>
      <c r="J19" s="42"/>
      <c r="K19" s="42"/>
      <c r="L19" s="42"/>
      <c r="M19" s="42"/>
      <c r="N19" s="36">
        <v>2070799</v>
      </c>
      <c r="O19" s="38" t="s">
        <v>1935</v>
      </c>
      <c r="P19" s="34">
        <v>0</v>
      </c>
      <c r="Q19" s="41">
        <v>0</v>
      </c>
      <c r="R19" s="41">
        <v>0</v>
      </c>
      <c r="S19" s="35">
        <v>0</v>
      </c>
      <c r="T19" s="35">
        <v>0</v>
      </c>
      <c r="U19" s="41">
        <v>0</v>
      </c>
      <c r="V19" s="41">
        <v>0</v>
      </c>
      <c r="W19" s="41">
        <v>0</v>
      </c>
      <c r="X19" s="38"/>
      <c r="Y19" s="39"/>
      <c r="Z19" s="43"/>
      <c r="AA19" s="34"/>
    </row>
    <row r="20" spans="1:27" ht="18.75" customHeight="1">
      <c r="A20" s="32"/>
      <c r="B20" s="38"/>
      <c r="C20" s="34"/>
      <c r="D20" s="42"/>
      <c r="E20" s="42"/>
      <c r="F20" s="34"/>
      <c r="G20" s="42"/>
      <c r="H20" s="42"/>
      <c r="I20" s="42"/>
      <c r="J20" s="42"/>
      <c r="K20" s="42"/>
      <c r="L20" s="42"/>
      <c r="M20" s="42"/>
      <c r="N20" s="36">
        <v>2320405</v>
      </c>
      <c r="O20" s="39" t="s">
        <v>1936</v>
      </c>
      <c r="P20" s="34">
        <v>0</v>
      </c>
      <c r="Q20" s="41">
        <v>0</v>
      </c>
      <c r="R20" s="41">
        <v>0</v>
      </c>
      <c r="S20" s="35">
        <v>0</v>
      </c>
      <c r="T20" s="35">
        <v>0</v>
      </c>
      <c r="U20" s="41">
        <v>0</v>
      </c>
      <c r="V20" s="41">
        <v>0</v>
      </c>
      <c r="W20" s="41">
        <v>0</v>
      </c>
      <c r="X20" s="38"/>
      <c r="Y20" s="39"/>
      <c r="Z20" s="43"/>
      <c r="AA20" s="34"/>
    </row>
    <row r="21" spans="1:27" ht="18.75" customHeight="1">
      <c r="A21" s="32"/>
      <c r="B21" s="38"/>
      <c r="C21" s="34"/>
      <c r="D21" s="42"/>
      <c r="E21" s="42"/>
      <c r="F21" s="34"/>
      <c r="G21" s="42"/>
      <c r="H21" s="42"/>
      <c r="I21" s="42"/>
      <c r="J21" s="42"/>
      <c r="K21" s="42"/>
      <c r="L21" s="42"/>
      <c r="M21" s="42"/>
      <c r="N21" s="36">
        <v>2330405</v>
      </c>
      <c r="O21" s="39" t="s">
        <v>1937</v>
      </c>
      <c r="P21" s="35">
        <v>0</v>
      </c>
      <c r="Q21" s="41">
        <v>0</v>
      </c>
      <c r="R21" s="41">
        <v>0</v>
      </c>
      <c r="S21" s="35">
        <v>0</v>
      </c>
      <c r="T21" s="35">
        <v>0</v>
      </c>
      <c r="U21" s="41">
        <v>0</v>
      </c>
      <c r="V21" s="41">
        <v>0</v>
      </c>
      <c r="W21" s="41">
        <v>0</v>
      </c>
      <c r="X21" s="38"/>
      <c r="Y21" s="39"/>
      <c r="Z21" s="43"/>
      <c r="AA21" s="34"/>
    </row>
    <row r="22" spans="1:27" ht="18.75" customHeight="1">
      <c r="A22" s="32">
        <v>1030149</v>
      </c>
      <c r="B22" s="39" t="s">
        <v>1938</v>
      </c>
      <c r="C22" s="34">
        <v>0</v>
      </c>
      <c r="D22" s="40">
        <v>1689</v>
      </c>
      <c r="E22" s="40">
        <v>0</v>
      </c>
      <c r="F22" s="34">
        <v>0</v>
      </c>
      <c r="G22" s="35">
        <v>0</v>
      </c>
      <c r="H22" s="34">
        <v>0</v>
      </c>
      <c r="I22" s="34">
        <v>0</v>
      </c>
      <c r="J22" s="34">
        <v>0</v>
      </c>
      <c r="K22" s="41">
        <v>0</v>
      </c>
      <c r="L22" s="41">
        <v>0</v>
      </c>
      <c r="M22" s="41">
        <v>0</v>
      </c>
      <c r="N22" s="36">
        <v>20822</v>
      </c>
      <c r="O22" s="39" t="s">
        <v>1939</v>
      </c>
      <c r="P22" s="34">
        <f t="shared" ref="P22:W22" si="5">SUM(P23:P25)</f>
        <v>1409</v>
      </c>
      <c r="Q22" s="35">
        <f t="shared" si="5"/>
        <v>0</v>
      </c>
      <c r="R22" s="35">
        <f t="shared" si="5"/>
        <v>0</v>
      </c>
      <c r="S22" s="34">
        <f t="shared" si="5"/>
        <v>0</v>
      </c>
      <c r="T22" s="34">
        <f t="shared" si="5"/>
        <v>0</v>
      </c>
      <c r="U22" s="35">
        <f t="shared" si="5"/>
        <v>0</v>
      </c>
      <c r="V22" s="35">
        <f t="shared" si="5"/>
        <v>0</v>
      </c>
      <c r="W22" s="35">
        <f t="shared" si="5"/>
        <v>0</v>
      </c>
      <c r="X22" s="38">
        <v>1030149</v>
      </c>
      <c r="Y22" s="39" t="s">
        <v>1940</v>
      </c>
      <c r="Z22" s="34">
        <v>0</v>
      </c>
      <c r="AA22" s="34">
        <f>SUM(C22:M22)-SUM(P22:W22)-Z22-I22</f>
        <v>280</v>
      </c>
    </row>
    <row r="23" spans="1:27" ht="18.75" customHeight="1">
      <c r="A23" s="32"/>
      <c r="B23" s="39"/>
      <c r="C23" s="34"/>
      <c r="D23" s="42"/>
      <c r="E23" s="42"/>
      <c r="F23" s="34"/>
      <c r="G23" s="42"/>
      <c r="H23" s="42"/>
      <c r="I23" s="42"/>
      <c r="J23" s="42"/>
      <c r="K23" s="42"/>
      <c r="L23" s="42"/>
      <c r="M23" s="42"/>
      <c r="N23" s="36">
        <v>2082201</v>
      </c>
      <c r="O23" s="38" t="s">
        <v>1941</v>
      </c>
      <c r="P23" s="34">
        <v>342</v>
      </c>
      <c r="Q23" s="41">
        <v>0</v>
      </c>
      <c r="R23" s="41">
        <v>0</v>
      </c>
      <c r="S23" s="35">
        <v>0</v>
      </c>
      <c r="T23" s="35">
        <v>0</v>
      </c>
      <c r="U23" s="41">
        <v>0</v>
      </c>
      <c r="V23" s="41">
        <v>0</v>
      </c>
      <c r="W23" s="41">
        <v>0</v>
      </c>
      <c r="X23" s="38"/>
      <c r="Y23" s="39"/>
      <c r="Z23" s="43"/>
      <c r="AA23" s="34"/>
    </row>
    <row r="24" spans="1:27" ht="18.75" customHeight="1">
      <c r="A24" s="32"/>
      <c r="B24" s="39"/>
      <c r="C24" s="34"/>
      <c r="D24" s="42"/>
      <c r="E24" s="42"/>
      <c r="F24" s="34"/>
      <c r="G24" s="42"/>
      <c r="H24" s="42"/>
      <c r="I24" s="42"/>
      <c r="J24" s="42"/>
      <c r="K24" s="42"/>
      <c r="L24" s="42"/>
      <c r="M24" s="42"/>
      <c r="N24" s="36">
        <v>2082202</v>
      </c>
      <c r="O24" s="38" t="s">
        <v>1942</v>
      </c>
      <c r="P24" s="34">
        <v>1067</v>
      </c>
      <c r="Q24" s="41">
        <v>0</v>
      </c>
      <c r="R24" s="41">
        <v>0</v>
      </c>
      <c r="S24" s="35">
        <v>0</v>
      </c>
      <c r="T24" s="35">
        <v>0</v>
      </c>
      <c r="U24" s="41">
        <v>0</v>
      </c>
      <c r="V24" s="41">
        <v>0</v>
      </c>
      <c r="W24" s="41">
        <v>0</v>
      </c>
      <c r="X24" s="38"/>
      <c r="Y24" s="39"/>
      <c r="Z24" s="43"/>
      <c r="AA24" s="34"/>
    </row>
    <row r="25" spans="1:27" ht="18.75" customHeight="1">
      <c r="A25" s="32"/>
      <c r="B25" s="39"/>
      <c r="C25" s="34"/>
      <c r="D25" s="42"/>
      <c r="E25" s="42"/>
      <c r="F25" s="34"/>
      <c r="G25" s="42"/>
      <c r="H25" s="42"/>
      <c r="I25" s="42"/>
      <c r="J25" s="42"/>
      <c r="K25" s="42"/>
      <c r="L25" s="42"/>
      <c r="M25" s="42"/>
      <c r="N25" s="36">
        <v>2082299</v>
      </c>
      <c r="O25" s="38" t="s">
        <v>1943</v>
      </c>
      <c r="P25" s="35">
        <v>0</v>
      </c>
      <c r="Q25" s="41">
        <v>0</v>
      </c>
      <c r="R25" s="41">
        <v>0</v>
      </c>
      <c r="S25" s="35">
        <v>0</v>
      </c>
      <c r="T25" s="35">
        <v>0</v>
      </c>
      <c r="U25" s="41">
        <v>0</v>
      </c>
      <c r="V25" s="41">
        <v>0</v>
      </c>
      <c r="W25" s="41">
        <v>0</v>
      </c>
      <c r="X25" s="38"/>
      <c r="Y25" s="39"/>
      <c r="Z25" s="43"/>
      <c r="AA25" s="34"/>
    </row>
    <row r="26" spans="1:27" ht="18.75" customHeight="1">
      <c r="A26" s="32">
        <v>1030157</v>
      </c>
      <c r="B26" s="39" t="s">
        <v>1944</v>
      </c>
      <c r="C26" s="34">
        <v>0</v>
      </c>
      <c r="D26" s="40">
        <v>30</v>
      </c>
      <c r="E26" s="40">
        <v>0</v>
      </c>
      <c r="F26" s="34">
        <v>0</v>
      </c>
      <c r="G26" s="35">
        <v>0</v>
      </c>
      <c r="H26" s="34">
        <v>0</v>
      </c>
      <c r="I26" s="34">
        <v>0</v>
      </c>
      <c r="J26" s="34">
        <v>0</v>
      </c>
      <c r="K26" s="41">
        <v>0</v>
      </c>
      <c r="L26" s="41">
        <v>0</v>
      </c>
      <c r="M26" s="41">
        <v>0</v>
      </c>
      <c r="N26" s="36"/>
      <c r="O26" s="39" t="s">
        <v>1945</v>
      </c>
      <c r="P26" s="34">
        <f t="shared" ref="P26:W26" si="6">SUM(P27,P31,P32)</f>
        <v>30</v>
      </c>
      <c r="Q26" s="35">
        <f t="shared" si="6"/>
        <v>0</v>
      </c>
      <c r="R26" s="35">
        <f t="shared" si="6"/>
        <v>0</v>
      </c>
      <c r="S26" s="34">
        <f t="shared" si="6"/>
        <v>0</v>
      </c>
      <c r="T26" s="34">
        <f t="shared" si="6"/>
        <v>0</v>
      </c>
      <c r="U26" s="35">
        <f t="shared" si="6"/>
        <v>0</v>
      </c>
      <c r="V26" s="35">
        <f t="shared" si="6"/>
        <v>0</v>
      </c>
      <c r="W26" s="35">
        <f t="shared" si="6"/>
        <v>0</v>
      </c>
      <c r="X26" s="38">
        <v>1030157</v>
      </c>
      <c r="Y26" s="39" t="s">
        <v>1946</v>
      </c>
      <c r="Z26" s="34">
        <v>0</v>
      </c>
      <c r="AA26" s="34">
        <f>SUM(C26:M26)-SUM(P26:W26)-Z26-I26</f>
        <v>0</v>
      </c>
    </row>
    <row r="27" spans="1:27" ht="18.75" customHeight="1">
      <c r="A27" s="32"/>
      <c r="B27" s="39"/>
      <c r="C27" s="34"/>
      <c r="D27" s="42"/>
      <c r="E27" s="42"/>
      <c r="F27" s="34"/>
      <c r="G27" s="42"/>
      <c r="H27" s="42"/>
      <c r="I27" s="42"/>
      <c r="J27" s="42"/>
      <c r="K27" s="42"/>
      <c r="L27" s="42"/>
      <c r="M27" s="42"/>
      <c r="N27" s="36">
        <v>20823</v>
      </c>
      <c r="O27" s="39" t="s">
        <v>1947</v>
      </c>
      <c r="P27" s="34">
        <f t="shared" ref="P27:W27" si="7">SUM(P28:P30)</f>
        <v>30</v>
      </c>
      <c r="Q27" s="35">
        <f t="shared" si="7"/>
        <v>0</v>
      </c>
      <c r="R27" s="35">
        <f t="shared" si="7"/>
        <v>0</v>
      </c>
      <c r="S27" s="34">
        <f t="shared" si="7"/>
        <v>0</v>
      </c>
      <c r="T27" s="34">
        <f t="shared" si="7"/>
        <v>0</v>
      </c>
      <c r="U27" s="35">
        <f t="shared" si="7"/>
        <v>0</v>
      </c>
      <c r="V27" s="35">
        <f t="shared" si="7"/>
        <v>0</v>
      </c>
      <c r="W27" s="35">
        <f t="shared" si="7"/>
        <v>0</v>
      </c>
      <c r="X27" s="38"/>
      <c r="Y27" s="39"/>
      <c r="Z27" s="43"/>
      <c r="AA27" s="34"/>
    </row>
    <row r="28" spans="1:27" ht="18.75" customHeight="1">
      <c r="A28" s="32"/>
      <c r="B28" s="39"/>
      <c r="C28" s="34"/>
      <c r="D28" s="42"/>
      <c r="E28" s="42"/>
      <c r="F28" s="34"/>
      <c r="G28" s="42"/>
      <c r="H28" s="42"/>
      <c r="I28" s="42"/>
      <c r="J28" s="42"/>
      <c r="K28" s="42"/>
      <c r="L28" s="42"/>
      <c r="M28" s="42"/>
      <c r="N28" s="36">
        <v>2082301</v>
      </c>
      <c r="O28" s="38" t="s">
        <v>1948</v>
      </c>
      <c r="P28" s="34">
        <v>0</v>
      </c>
      <c r="Q28" s="41">
        <v>0</v>
      </c>
      <c r="R28" s="41">
        <v>0</v>
      </c>
      <c r="S28" s="35">
        <v>0</v>
      </c>
      <c r="T28" s="35">
        <v>0</v>
      </c>
      <c r="U28" s="41">
        <v>0</v>
      </c>
      <c r="V28" s="41">
        <v>0</v>
      </c>
      <c r="W28" s="41">
        <v>0</v>
      </c>
      <c r="X28" s="38"/>
      <c r="Y28" s="39"/>
      <c r="Z28" s="43"/>
      <c r="AA28" s="34"/>
    </row>
    <row r="29" spans="1:27" ht="18.75" customHeight="1">
      <c r="A29" s="32"/>
      <c r="B29" s="39"/>
      <c r="C29" s="34"/>
      <c r="D29" s="42"/>
      <c r="E29" s="42"/>
      <c r="F29" s="34"/>
      <c r="G29" s="42"/>
      <c r="H29" s="42"/>
      <c r="I29" s="42"/>
      <c r="J29" s="42"/>
      <c r="K29" s="42"/>
      <c r="L29" s="42"/>
      <c r="M29" s="42"/>
      <c r="N29" s="36">
        <v>2082302</v>
      </c>
      <c r="O29" s="38" t="s">
        <v>1949</v>
      </c>
      <c r="P29" s="34">
        <v>30</v>
      </c>
      <c r="Q29" s="41">
        <v>0</v>
      </c>
      <c r="R29" s="41">
        <v>0</v>
      </c>
      <c r="S29" s="35">
        <v>0</v>
      </c>
      <c r="T29" s="35">
        <v>0</v>
      </c>
      <c r="U29" s="41">
        <v>0</v>
      </c>
      <c r="V29" s="41">
        <v>0</v>
      </c>
      <c r="W29" s="41">
        <v>0</v>
      </c>
      <c r="X29" s="38"/>
      <c r="Y29" s="39"/>
      <c r="Z29" s="43"/>
      <c r="AA29" s="34"/>
    </row>
    <row r="30" spans="1:27" ht="18.75" customHeight="1">
      <c r="A30" s="32"/>
      <c r="B30" s="39"/>
      <c r="C30" s="34"/>
      <c r="D30" s="42"/>
      <c r="E30" s="42"/>
      <c r="F30" s="34"/>
      <c r="G30" s="42"/>
      <c r="H30" s="42"/>
      <c r="I30" s="42"/>
      <c r="J30" s="42"/>
      <c r="K30" s="42"/>
      <c r="L30" s="42"/>
      <c r="M30" s="42"/>
      <c r="N30" s="36">
        <v>2082399</v>
      </c>
      <c r="O30" s="38" t="s">
        <v>1950</v>
      </c>
      <c r="P30" s="34">
        <v>0</v>
      </c>
      <c r="Q30" s="41">
        <v>0</v>
      </c>
      <c r="R30" s="41">
        <v>0</v>
      </c>
      <c r="S30" s="35">
        <v>0</v>
      </c>
      <c r="T30" s="35">
        <v>0</v>
      </c>
      <c r="U30" s="41">
        <v>0</v>
      </c>
      <c r="V30" s="41">
        <v>0</v>
      </c>
      <c r="W30" s="41">
        <v>0</v>
      </c>
      <c r="X30" s="38"/>
      <c r="Y30" s="39"/>
      <c r="Z30" s="43"/>
      <c r="AA30" s="34"/>
    </row>
    <row r="31" spans="1:27" ht="18.75" customHeight="1">
      <c r="A31" s="32"/>
      <c r="B31" s="39"/>
      <c r="C31" s="34"/>
      <c r="D31" s="42"/>
      <c r="E31" s="42"/>
      <c r="F31" s="34"/>
      <c r="G31" s="42"/>
      <c r="H31" s="42"/>
      <c r="I31" s="42"/>
      <c r="J31" s="42"/>
      <c r="K31" s="42"/>
      <c r="L31" s="42"/>
      <c r="M31" s="42"/>
      <c r="N31" s="36">
        <v>2320417</v>
      </c>
      <c r="O31" s="39" t="s">
        <v>1951</v>
      </c>
      <c r="P31" s="34">
        <v>0</v>
      </c>
      <c r="Q31" s="41">
        <v>0</v>
      </c>
      <c r="R31" s="41">
        <v>0</v>
      </c>
      <c r="S31" s="35">
        <v>0</v>
      </c>
      <c r="T31" s="35">
        <v>0</v>
      </c>
      <c r="U31" s="41">
        <v>0</v>
      </c>
      <c r="V31" s="41">
        <v>0</v>
      </c>
      <c r="W31" s="41">
        <v>0</v>
      </c>
      <c r="X31" s="38"/>
      <c r="Y31" s="39"/>
      <c r="Z31" s="43"/>
      <c r="AA31" s="34"/>
    </row>
    <row r="32" spans="1:27" ht="18.75" customHeight="1">
      <c r="A32" s="32"/>
      <c r="B32" s="39"/>
      <c r="C32" s="34"/>
      <c r="D32" s="42"/>
      <c r="E32" s="42"/>
      <c r="F32" s="34"/>
      <c r="G32" s="42"/>
      <c r="H32" s="42"/>
      <c r="I32" s="42"/>
      <c r="J32" s="42"/>
      <c r="K32" s="42"/>
      <c r="L32" s="42"/>
      <c r="M32" s="42"/>
      <c r="N32" s="36">
        <v>2330417</v>
      </c>
      <c r="O32" s="39" t="s">
        <v>1952</v>
      </c>
      <c r="P32" s="35">
        <v>0</v>
      </c>
      <c r="Q32" s="41">
        <v>0</v>
      </c>
      <c r="R32" s="41">
        <v>0</v>
      </c>
      <c r="S32" s="35">
        <v>0</v>
      </c>
      <c r="T32" s="35">
        <v>0</v>
      </c>
      <c r="U32" s="41">
        <v>0</v>
      </c>
      <c r="V32" s="41">
        <v>0</v>
      </c>
      <c r="W32" s="41">
        <v>0</v>
      </c>
      <c r="X32" s="38"/>
      <c r="Y32" s="39"/>
      <c r="Z32" s="43"/>
      <c r="AA32" s="34"/>
    </row>
    <row r="33" spans="1:27" ht="18.75" customHeight="1">
      <c r="A33" s="32">
        <v>1030168</v>
      </c>
      <c r="B33" s="39" t="s">
        <v>1953</v>
      </c>
      <c r="C33" s="34">
        <v>0</v>
      </c>
      <c r="D33" s="40">
        <v>0</v>
      </c>
      <c r="E33" s="40">
        <v>0</v>
      </c>
      <c r="F33" s="34">
        <v>0</v>
      </c>
      <c r="G33" s="35">
        <v>0</v>
      </c>
      <c r="H33" s="34">
        <v>0</v>
      </c>
      <c r="I33" s="34">
        <v>0</v>
      </c>
      <c r="J33" s="34">
        <v>0</v>
      </c>
      <c r="K33" s="41">
        <v>0</v>
      </c>
      <c r="L33" s="41">
        <v>0</v>
      </c>
      <c r="M33" s="41">
        <v>0</v>
      </c>
      <c r="N33" s="36">
        <v>21160</v>
      </c>
      <c r="O33" s="39" t="s">
        <v>1954</v>
      </c>
      <c r="P33" s="34">
        <f t="shared" ref="P33:W33" si="8">SUM(P34:P37)</f>
        <v>0</v>
      </c>
      <c r="Q33" s="35">
        <f t="shared" si="8"/>
        <v>0</v>
      </c>
      <c r="R33" s="35">
        <f t="shared" si="8"/>
        <v>0</v>
      </c>
      <c r="S33" s="34">
        <f t="shared" si="8"/>
        <v>0</v>
      </c>
      <c r="T33" s="34">
        <f t="shared" si="8"/>
        <v>0</v>
      </c>
      <c r="U33" s="35">
        <f t="shared" si="8"/>
        <v>0</v>
      </c>
      <c r="V33" s="35">
        <f t="shared" si="8"/>
        <v>0</v>
      </c>
      <c r="W33" s="35">
        <f t="shared" si="8"/>
        <v>0</v>
      </c>
      <c r="X33" s="38">
        <v>1030168</v>
      </c>
      <c r="Y33" s="39" t="s">
        <v>1955</v>
      </c>
      <c r="Z33" s="34">
        <v>0</v>
      </c>
      <c r="AA33" s="34">
        <f>SUM(C33:M33)-SUM(P33:W33)-Z33-I33</f>
        <v>0</v>
      </c>
    </row>
    <row r="34" spans="1:27" ht="18.75" customHeight="1">
      <c r="A34" s="32"/>
      <c r="B34" s="39"/>
      <c r="C34" s="42"/>
      <c r="D34" s="42"/>
      <c r="E34" s="42"/>
      <c r="F34" s="43"/>
      <c r="G34" s="42"/>
      <c r="H34" s="42"/>
      <c r="I34" s="42"/>
      <c r="J34" s="42"/>
      <c r="K34" s="42"/>
      <c r="L34" s="42"/>
      <c r="M34" s="42"/>
      <c r="N34" s="36">
        <v>2116001</v>
      </c>
      <c r="O34" s="38" t="s">
        <v>1956</v>
      </c>
      <c r="P34" s="34">
        <v>0</v>
      </c>
      <c r="Q34" s="41">
        <v>0</v>
      </c>
      <c r="R34" s="41">
        <v>0</v>
      </c>
      <c r="S34" s="35">
        <v>0</v>
      </c>
      <c r="T34" s="35">
        <v>0</v>
      </c>
      <c r="U34" s="41">
        <v>0</v>
      </c>
      <c r="V34" s="41">
        <v>0</v>
      </c>
      <c r="W34" s="41">
        <v>0</v>
      </c>
      <c r="X34" s="38"/>
      <c r="Y34" s="39"/>
      <c r="Z34" s="43"/>
      <c r="AA34" s="42"/>
    </row>
    <row r="35" spans="1:27" ht="18.75" customHeight="1">
      <c r="A35" s="32"/>
      <c r="B35" s="39"/>
      <c r="C35" s="42"/>
      <c r="D35" s="42"/>
      <c r="E35" s="42"/>
      <c r="F35" s="43"/>
      <c r="G35" s="42"/>
      <c r="H35" s="42"/>
      <c r="I35" s="42"/>
      <c r="J35" s="42"/>
      <c r="K35" s="42"/>
      <c r="L35" s="42"/>
      <c r="M35" s="42"/>
      <c r="N35" s="36">
        <v>2116002</v>
      </c>
      <c r="O35" s="38" t="s">
        <v>1957</v>
      </c>
      <c r="P35" s="34">
        <v>0</v>
      </c>
      <c r="Q35" s="41">
        <v>0</v>
      </c>
      <c r="R35" s="41">
        <v>0</v>
      </c>
      <c r="S35" s="35">
        <v>0</v>
      </c>
      <c r="T35" s="35">
        <v>0</v>
      </c>
      <c r="U35" s="41">
        <v>0</v>
      </c>
      <c r="V35" s="41">
        <v>0</v>
      </c>
      <c r="W35" s="41">
        <v>0</v>
      </c>
      <c r="X35" s="38"/>
      <c r="Y35" s="39"/>
      <c r="Z35" s="43"/>
      <c r="AA35" s="42"/>
    </row>
    <row r="36" spans="1:27" ht="18.75" customHeight="1">
      <c r="A36" s="32"/>
      <c r="B36" s="39"/>
      <c r="C36" s="42"/>
      <c r="D36" s="42"/>
      <c r="E36" s="42"/>
      <c r="F36" s="43"/>
      <c r="G36" s="42"/>
      <c r="H36" s="42"/>
      <c r="I36" s="42"/>
      <c r="J36" s="42"/>
      <c r="K36" s="42"/>
      <c r="L36" s="42"/>
      <c r="M36" s="42"/>
      <c r="N36" s="36">
        <v>2116003</v>
      </c>
      <c r="O36" s="38" t="s">
        <v>1958</v>
      </c>
      <c r="P36" s="34">
        <v>0</v>
      </c>
      <c r="Q36" s="41">
        <v>0</v>
      </c>
      <c r="R36" s="41">
        <v>0</v>
      </c>
      <c r="S36" s="35">
        <v>0</v>
      </c>
      <c r="T36" s="35">
        <v>0</v>
      </c>
      <c r="U36" s="41">
        <v>0</v>
      </c>
      <c r="V36" s="41">
        <v>0</v>
      </c>
      <c r="W36" s="41">
        <v>0</v>
      </c>
      <c r="X36" s="38"/>
      <c r="Y36" s="39"/>
      <c r="Z36" s="43"/>
      <c r="AA36" s="42"/>
    </row>
    <row r="37" spans="1:27" ht="18.75" customHeight="1">
      <c r="A37" s="32"/>
      <c r="B37" s="39"/>
      <c r="C37" s="34"/>
      <c r="D37" s="42"/>
      <c r="E37" s="42"/>
      <c r="F37" s="34"/>
      <c r="G37" s="42"/>
      <c r="H37" s="42"/>
      <c r="I37" s="42"/>
      <c r="J37" s="42"/>
      <c r="K37" s="42"/>
      <c r="L37" s="42"/>
      <c r="M37" s="42"/>
      <c r="N37" s="36">
        <v>2116099</v>
      </c>
      <c r="O37" s="38" t="s">
        <v>1959</v>
      </c>
      <c r="P37" s="35">
        <v>0</v>
      </c>
      <c r="Q37" s="41">
        <v>0</v>
      </c>
      <c r="R37" s="41">
        <v>0</v>
      </c>
      <c r="S37" s="35">
        <v>0</v>
      </c>
      <c r="T37" s="35">
        <v>0</v>
      </c>
      <c r="U37" s="41">
        <v>0</v>
      </c>
      <c r="V37" s="41">
        <v>0</v>
      </c>
      <c r="W37" s="41">
        <v>0</v>
      </c>
      <c r="X37" s="38"/>
      <c r="Y37" s="39"/>
      <c r="Z37" s="43"/>
      <c r="AA37" s="42"/>
    </row>
    <row r="38" spans="1:27" ht="18.75" customHeight="1">
      <c r="A38" s="32">
        <v>1030175</v>
      </c>
      <c r="B38" s="39" t="s">
        <v>1960</v>
      </c>
      <c r="C38" s="34">
        <f t="shared" ref="C38:M38" si="9">C39+C40</f>
        <v>0</v>
      </c>
      <c r="D38" s="34">
        <f t="shared" si="9"/>
        <v>0</v>
      </c>
      <c r="E38" s="34">
        <f t="shared" si="9"/>
        <v>0</v>
      </c>
      <c r="F38" s="34">
        <f t="shared" si="9"/>
        <v>0</v>
      </c>
      <c r="G38" s="35">
        <f t="shared" si="9"/>
        <v>0</v>
      </c>
      <c r="H38" s="34">
        <f t="shared" si="9"/>
        <v>0</v>
      </c>
      <c r="I38" s="34">
        <f t="shared" si="9"/>
        <v>0</v>
      </c>
      <c r="J38" s="34">
        <f t="shared" si="9"/>
        <v>0</v>
      </c>
      <c r="K38" s="35">
        <f t="shared" si="9"/>
        <v>0</v>
      </c>
      <c r="L38" s="35">
        <f t="shared" si="9"/>
        <v>0</v>
      </c>
      <c r="M38" s="35">
        <f t="shared" si="9"/>
        <v>0</v>
      </c>
      <c r="N38" s="36">
        <v>21161</v>
      </c>
      <c r="O38" s="39" t="s">
        <v>1961</v>
      </c>
      <c r="P38" s="34">
        <f t="shared" ref="P38:W38" si="10">SUM(P39:P42)</f>
        <v>0</v>
      </c>
      <c r="Q38" s="35">
        <f t="shared" si="10"/>
        <v>0</v>
      </c>
      <c r="R38" s="35">
        <f t="shared" si="10"/>
        <v>0</v>
      </c>
      <c r="S38" s="34">
        <f t="shared" si="10"/>
        <v>0</v>
      </c>
      <c r="T38" s="34">
        <f t="shared" si="10"/>
        <v>0</v>
      </c>
      <c r="U38" s="35">
        <f t="shared" si="10"/>
        <v>0</v>
      </c>
      <c r="V38" s="35">
        <f t="shared" si="10"/>
        <v>0</v>
      </c>
      <c r="W38" s="35">
        <f t="shared" si="10"/>
        <v>0</v>
      </c>
      <c r="X38" s="38">
        <v>1030175</v>
      </c>
      <c r="Y38" s="39" t="s">
        <v>1962</v>
      </c>
      <c r="Z38" s="34">
        <f>Z39+Z40</f>
        <v>0</v>
      </c>
      <c r="AA38" s="34">
        <f>SUM(C38:M38)-SUM(P38:W38)-Z38-I38</f>
        <v>0</v>
      </c>
    </row>
    <row r="39" spans="1:27" ht="18.75" customHeight="1">
      <c r="A39" s="32">
        <v>103017501</v>
      </c>
      <c r="B39" s="38" t="s">
        <v>1963</v>
      </c>
      <c r="C39" s="34">
        <v>0</v>
      </c>
      <c r="D39" s="40">
        <v>0</v>
      </c>
      <c r="E39" s="40">
        <v>0</v>
      </c>
      <c r="F39" s="34">
        <v>0</v>
      </c>
      <c r="G39" s="35">
        <v>0</v>
      </c>
      <c r="H39" s="34">
        <v>0</v>
      </c>
      <c r="I39" s="34">
        <v>0</v>
      </c>
      <c r="J39" s="34">
        <v>0</v>
      </c>
      <c r="K39" s="41">
        <v>0</v>
      </c>
      <c r="L39" s="41">
        <v>0</v>
      </c>
      <c r="M39" s="41">
        <v>0</v>
      </c>
      <c r="N39" s="36">
        <v>2116101</v>
      </c>
      <c r="O39" s="38" t="s">
        <v>1964</v>
      </c>
      <c r="P39" s="34">
        <v>0</v>
      </c>
      <c r="Q39" s="41">
        <v>0</v>
      </c>
      <c r="R39" s="41">
        <v>0</v>
      </c>
      <c r="S39" s="35">
        <v>0</v>
      </c>
      <c r="T39" s="35">
        <v>0</v>
      </c>
      <c r="U39" s="41">
        <v>0</v>
      </c>
      <c r="V39" s="41">
        <v>0</v>
      </c>
      <c r="W39" s="41">
        <v>0</v>
      </c>
      <c r="X39" s="38">
        <v>103017501</v>
      </c>
      <c r="Y39" s="38" t="s">
        <v>1965</v>
      </c>
      <c r="Z39" s="34">
        <v>0</v>
      </c>
      <c r="AA39" s="34">
        <v>0</v>
      </c>
    </row>
    <row r="40" spans="1:27" ht="18.75" customHeight="1">
      <c r="A40" s="32">
        <v>103017502</v>
      </c>
      <c r="B40" s="38" t="s">
        <v>1966</v>
      </c>
      <c r="C40" s="34">
        <v>0</v>
      </c>
      <c r="D40" s="40">
        <v>0</v>
      </c>
      <c r="E40" s="40">
        <v>0</v>
      </c>
      <c r="F40" s="34">
        <v>0</v>
      </c>
      <c r="G40" s="35">
        <v>0</v>
      </c>
      <c r="H40" s="34">
        <v>0</v>
      </c>
      <c r="I40" s="34">
        <v>0</v>
      </c>
      <c r="J40" s="34">
        <v>0</v>
      </c>
      <c r="K40" s="41">
        <v>0</v>
      </c>
      <c r="L40" s="41">
        <v>0</v>
      </c>
      <c r="M40" s="41">
        <v>0</v>
      </c>
      <c r="N40" s="36">
        <v>2116102</v>
      </c>
      <c r="O40" s="38" t="s">
        <v>1967</v>
      </c>
      <c r="P40" s="34">
        <v>0</v>
      </c>
      <c r="Q40" s="41">
        <v>0</v>
      </c>
      <c r="R40" s="41">
        <v>0</v>
      </c>
      <c r="S40" s="35">
        <v>0</v>
      </c>
      <c r="T40" s="35">
        <v>0</v>
      </c>
      <c r="U40" s="41">
        <v>0</v>
      </c>
      <c r="V40" s="41">
        <v>0</v>
      </c>
      <c r="W40" s="41">
        <v>0</v>
      </c>
      <c r="X40" s="38">
        <v>103017502</v>
      </c>
      <c r="Y40" s="38" t="s">
        <v>1968</v>
      </c>
      <c r="Z40" s="34">
        <v>0</v>
      </c>
      <c r="AA40" s="34">
        <v>0</v>
      </c>
    </row>
    <row r="41" spans="1:27" ht="18.75" customHeight="1">
      <c r="A41" s="32"/>
      <c r="B41" s="38"/>
      <c r="C41" s="34"/>
      <c r="D41" s="42"/>
      <c r="E41" s="42"/>
      <c r="F41" s="34"/>
      <c r="G41" s="42"/>
      <c r="H41" s="42"/>
      <c r="I41" s="42"/>
      <c r="J41" s="42"/>
      <c r="K41" s="42"/>
      <c r="L41" s="42"/>
      <c r="M41" s="42"/>
      <c r="N41" s="36">
        <v>2116103</v>
      </c>
      <c r="O41" s="38" t="s">
        <v>1969</v>
      </c>
      <c r="P41" s="34">
        <v>0</v>
      </c>
      <c r="Q41" s="41">
        <v>0</v>
      </c>
      <c r="R41" s="41">
        <v>0</v>
      </c>
      <c r="S41" s="35">
        <v>0</v>
      </c>
      <c r="T41" s="35">
        <v>0</v>
      </c>
      <c r="U41" s="41">
        <v>0</v>
      </c>
      <c r="V41" s="41">
        <v>0</v>
      </c>
      <c r="W41" s="41">
        <v>0</v>
      </c>
      <c r="X41" s="38"/>
      <c r="Y41" s="38"/>
      <c r="Z41" s="43"/>
      <c r="AA41" s="34"/>
    </row>
    <row r="42" spans="1:27" ht="18.75" customHeight="1">
      <c r="A42" s="32"/>
      <c r="B42" s="38"/>
      <c r="C42" s="34"/>
      <c r="D42" s="42"/>
      <c r="E42" s="42"/>
      <c r="F42" s="34"/>
      <c r="G42" s="42"/>
      <c r="H42" s="42"/>
      <c r="I42" s="42"/>
      <c r="J42" s="42"/>
      <c r="K42" s="42"/>
      <c r="L42" s="42"/>
      <c r="M42" s="42"/>
      <c r="N42" s="36">
        <v>2116104</v>
      </c>
      <c r="O42" s="38" t="s">
        <v>1970</v>
      </c>
      <c r="P42" s="35">
        <v>0</v>
      </c>
      <c r="Q42" s="41">
        <v>0</v>
      </c>
      <c r="R42" s="41">
        <v>0</v>
      </c>
      <c r="S42" s="35">
        <v>0</v>
      </c>
      <c r="T42" s="35">
        <v>0</v>
      </c>
      <c r="U42" s="41">
        <v>0</v>
      </c>
      <c r="V42" s="41">
        <v>0</v>
      </c>
      <c r="W42" s="41">
        <v>0</v>
      </c>
      <c r="X42" s="38"/>
      <c r="Y42" s="38"/>
      <c r="Z42" s="43"/>
      <c r="AA42" s="34"/>
    </row>
    <row r="43" spans="1:27" ht="18.75" customHeight="1">
      <c r="A43" s="32">
        <v>1030148</v>
      </c>
      <c r="B43" s="39" t="s">
        <v>1971</v>
      </c>
      <c r="C43" s="34">
        <f t="shared" ref="C43:M43" si="11">SUM(C44:C48)</f>
        <v>12177</v>
      </c>
      <c r="D43" s="34">
        <f t="shared" si="11"/>
        <v>0</v>
      </c>
      <c r="E43" s="34">
        <f t="shared" si="11"/>
        <v>0</v>
      </c>
      <c r="F43" s="34">
        <f t="shared" si="11"/>
        <v>0</v>
      </c>
      <c r="G43" s="35">
        <f t="shared" si="11"/>
        <v>369</v>
      </c>
      <c r="H43" s="34">
        <f t="shared" si="11"/>
        <v>0</v>
      </c>
      <c r="I43" s="34">
        <f t="shared" si="11"/>
        <v>0</v>
      </c>
      <c r="J43" s="34">
        <f t="shared" si="11"/>
        <v>0</v>
      </c>
      <c r="K43" s="35">
        <f t="shared" si="11"/>
        <v>22100</v>
      </c>
      <c r="L43" s="35">
        <f t="shared" si="11"/>
        <v>0</v>
      </c>
      <c r="M43" s="35">
        <f t="shared" si="11"/>
        <v>0</v>
      </c>
      <c r="N43" s="36"/>
      <c r="O43" s="39" t="s">
        <v>1972</v>
      </c>
      <c r="P43" s="34">
        <f t="shared" ref="P43:W43" si="12">SUM(P44,P57,P58)</f>
        <v>9341</v>
      </c>
      <c r="Q43" s="35">
        <f t="shared" si="12"/>
        <v>0</v>
      </c>
      <c r="R43" s="35">
        <f t="shared" si="12"/>
        <v>17</v>
      </c>
      <c r="S43" s="34">
        <f t="shared" si="12"/>
        <v>0</v>
      </c>
      <c r="T43" s="34">
        <f t="shared" si="12"/>
        <v>22100</v>
      </c>
      <c r="U43" s="35">
        <f t="shared" si="12"/>
        <v>0</v>
      </c>
      <c r="V43" s="35">
        <f t="shared" si="12"/>
        <v>0</v>
      </c>
      <c r="W43" s="35">
        <f t="shared" si="12"/>
        <v>0</v>
      </c>
      <c r="X43" s="38">
        <v>1030148</v>
      </c>
      <c r="Y43" s="39" t="s">
        <v>1973</v>
      </c>
      <c r="Z43" s="34">
        <f>SUM(Z44:Z48)</f>
        <v>0</v>
      </c>
      <c r="AA43" s="34">
        <f>SUM(C43:M43)-SUM(P43:W43)-Z43-I43</f>
        <v>3188</v>
      </c>
    </row>
    <row r="44" spans="1:27" ht="18.75" customHeight="1">
      <c r="A44" s="32">
        <v>103014801</v>
      </c>
      <c r="B44" s="38" t="s">
        <v>1974</v>
      </c>
      <c r="C44" s="34">
        <v>10113</v>
      </c>
      <c r="D44" s="40">
        <v>0</v>
      </c>
      <c r="E44" s="40">
        <v>0</v>
      </c>
      <c r="F44" s="34">
        <v>0</v>
      </c>
      <c r="G44" s="35">
        <v>0</v>
      </c>
      <c r="H44" s="34">
        <v>0</v>
      </c>
      <c r="I44" s="34">
        <v>0</v>
      </c>
      <c r="J44" s="34">
        <v>0</v>
      </c>
      <c r="K44" s="41">
        <v>0</v>
      </c>
      <c r="L44" s="41">
        <v>0</v>
      </c>
      <c r="M44" s="41">
        <v>0</v>
      </c>
      <c r="N44" s="36">
        <v>21208</v>
      </c>
      <c r="O44" s="39" t="s">
        <v>1975</v>
      </c>
      <c r="P44" s="34">
        <f t="shared" ref="P44:W44" si="13">SUM(P45:P56)</f>
        <v>9341</v>
      </c>
      <c r="Q44" s="35">
        <f t="shared" si="13"/>
        <v>0</v>
      </c>
      <c r="R44" s="35">
        <f t="shared" si="13"/>
        <v>0</v>
      </c>
      <c r="S44" s="34">
        <f t="shared" si="13"/>
        <v>0</v>
      </c>
      <c r="T44" s="34">
        <f t="shared" si="13"/>
        <v>22100</v>
      </c>
      <c r="U44" s="35">
        <f t="shared" si="13"/>
        <v>0</v>
      </c>
      <c r="V44" s="35">
        <f t="shared" si="13"/>
        <v>0</v>
      </c>
      <c r="W44" s="35">
        <f t="shared" si="13"/>
        <v>0</v>
      </c>
      <c r="X44" s="38">
        <v>103014801</v>
      </c>
      <c r="Y44" s="38" t="s">
        <v>1976</v>
      </c>
      <c r="Z44" s="34">
        <v>0</v>
      </c>
      <c r="AA44" s="34">
        <v>1302</v>
      </c>
    </row>
    <row r="45" spans="1:27" ht="18.75" customHeight="1">
      <c r="A45" s="32">
        <v>103014802</v>
      </c>
      <c r="B45" s="38" t="s">
        <v>1977</v>
      </c>
      <c r="C45" s="34">
        <v>0</v>
      </c>
      <c r="D45" s="40">
        <v>0</v>
      </c>
      <c r="E45" s="40">
        <v>0</v>
      </c>
      <c r="F45" s="34">
        <v>0</v>
      </c>
      <c r="G45" s="35">
        <v>0</v>
      </c>
      <c r="H45" s="34">
        <v>0</v>
      </c>
      <c r="I45" s="34">
        <v>0</v>
      </c>
      <c r="J45" s="34">
        <v>0</v>
      </c>
      <c r="K45" s="41">
        <v>0</v>
      </c>
      <c r="L45" s="41">
        <v>0</v>
      </c>
      <c r="M45" s="41">
        <v>0</v>
      </c>
      <c r="N45" s="36">
        <v>2120801</v>
      </c>
      <c r="O45" s="38" t="s">
        <v>1978</v>
      </c>
      <c r="P45" s="34">
        <v>787</v>
      </c>
      <c r="Q45" s="41">
        <v>0</v>
      </c>
      <c r="R45" s="41">
        <v>0</v>
      </c>
      <c r="S45" s="35">
        <v>0</v>
      </c>
      <c r="T45" s="35">
        <v>0</v>
      </c>
      <c r="U45" s="41">
        <v>0</v>
      </c>
      <c r="V45" s="41">
        <v>0</v>
      </c>
      <c r="W45" s="41">
        <v>0</v>
      </c>
      <c r="X45" s="38">
        <v>103014802</v>
      </c>
      <c r="Y45" s="38" t="s">
        <v>1977</v>
      </c>
      <c r="Z45" s="34">
        <v>0</v>
      </c>
      <c r="AA45" s="34">
        <v>0</v>
      </c>
    </row>
    <row r="46" spans="1:27" ht="18.75" customHeight="1">
      <c r="A46" s="32">
        <v>103014803</v>
      </c>
      <c r="B46" s="38" t="s">
        <v>1979</v>
      </c>
      <c r="C46" s="34">
        <v>530</v>
      </c>
      <c r="D46" s="40">
        <v>0</v>
      </c>
      <c r="E46" s="40">
        <v>0</v>
      </c>
      <c r="F46" s="34">
        <v>0</v>
      </c>
      <c r="G46" s="35">
        <v>0</v>
      </c>
      <c r="H46" s="34">
        <v>0</v>
      </c>
      <c r="I46" s="34">
        <v>0</v>
      </c>
      <c r="J46" s="34">
        <v>0</v>
      </c>
      <c r="K46" s="41">
        <v>0</v>
      </c>
      <c r="L46" s="41">
        <v>0</v>
      </c>
      <c r="M46" s="41">
        <v>0</v>
      </c>
      <c r="N46" s="36">
        <v>2120802</v>
      </c>
      <c r="O46" s="38" t="s">
        <v>1980</v>
      </c>
      <c r="P46" s="34">
        <v>5938</v>
      </c>
      <c r="Q46" s="41">
        <v>0</v>
      </c>
      <c r="R46" s="41">
        <v>0</v>
      </c>
      <c r="S46" s="35">
        <v>0</v>
      </c>
      <c r="T46" s="35">
        <v>0</v>
      </c>
      <c r="U46" s="41">
        <v>0</v>
      </c>
      <c r="V46" s="41">
        <v>0</v>
      </c>
      <c r="W46" s="41">
        <v>0</v>
      </c>
      <c r="X46" s="38">
        <v>103014803</v>
      </c>
      <c r="Y46" s="38" t="s">
        <v>1981</v>
      </c>
      <c r="Z46" s="34">
        <v>0</v>
      </c>
      <c r="AA46" s="34">
        <v>0</v>
      </c>
    </row>
    <row r="47" spans="1:27" ht="18.75" customHeight="1">
      <c r="A47" s="32">
        <v>103014898</v>
      </c>
      <c r="B47" s="38" t="s">
        <v>1982</v>
      </c>
      <c r="C47" s="34">
        <v>0</v>
      </c>
      <c r="D47" s="40">
        <v>0</v>
      </c>
      <c r="E47" s="40">
        <v>0</v>
      </c>
      <c r="F47" s="34">
        <v>0</v>
      </c>
      <c r="G47" s="35">
        <v>0</v>
      </c>
      <c r="H47" s="34">
        <v>0</v>
      </c>
      <c r="I47" s="34">
        <v>0</v>
      </c>
      <c r="J47" s="34">
        <v>0</v>
      </c>
      <c r="K47" s="41">
        <v>0</v>
      </c>
      <c r="L47" s="41">
        <v>0</v>
      </c>
      <c r="M47" s="41">
        <v>0</v>
      </c>
      <c r="N47" s="36">
        <v>2120803</v>
      </c>
      <c r="O47" s="38" t="s">
        <v>1983</v>
      </c>
      <c r="P47" s="34">
        <v>0</v>
      </c>
      <c r="Q47" s="41">
        <v>0</v>
      </c>
      <c r="R47" s="41">
        <v>0</v>
      </c>
      <c r="S47" s="35">
        <v>0</v>
      </c>
      <c r="T47" s="35">
        <v>0</v>
      </c>
      <c r="U47" s="41">
        <v>0</v>
      </c>
      <c r="V47" s="41">
        <v>0</v>
      </c>
      <c r="W47" s="41">
        <v>0</v>
      </c>
      <c r="X47" s="38">
        <v>103014898</v>
      </c>
      <c r="Y47" s="38" t="s">
        <v>1982</v>
      </c>
      <c r="Z47" s="34">
        <v>0</v>
      </c>
      <c r="AA47" s="34">
        <v>0</v>
      </c>
    </row>
    <row r="48" spans="1:27" ht="18.75" customHeight="1">
      <c r="A48" s="32">
        <v>103014899</v>
      </c>
      <c r="B48" s="38" t="s">
        <v>1984</v>
      </c>
      <c r="C48" s="34">
        <v>1534</v>
      </c>
      <c r="D48" s="40">
        <v>0</v>
      </c>
      <c r="E48" s="40">
        <v>0</v>
      </c>
      <c r="F48" s="34">
        <v>0</v>
      </c>
      <c r="G48" s="35">
        <v>369</v>
      </c>
      <c r="H48" s="34">
        <v>0</v>
      </c>
      <c r="I48" s="34">
        <v>0</v>
      </c>
      <c r="J48" s="34"/>
      <c r="K48" s="41">
        <v>22100</v>
      </c>
      <c r="L48" s="41">
        <v>0</v>
      </c>
      <c r="M48" s="41">
        <v>0</v>
      </c>
      <c r="N48" s="36">
        <v>2120804</v>
      </c>
      <c r="O48" s="38" t="s">
        <v>1985</v>
      </c>
      <c r="P48" s="34">
        <v>30</v>
      </c>
      <c r="Q48" s="41">
        <v>0</v>
      </c>
      <c r="R48" s="41">
        <v>0</v>
      </c>
      <c r="S48" s="35">
        <v>0</v>
      </c>
      <c r="T48" s="35">
        <v>22100</v>
      </c>
      <c r="U48" s="41"/>
      <c r="V48" s="41">
        <v>0</v>
      </c>
      <c r="W48" s="41">
        <v>0</v>
      </c>
      <c r="X48" s="38">
        <v>103014899</v>
      </c>
      <c r="Y48" s="38" t="s">
        <v>1986</v>
      </c>
      <c r="Z48" s="34">
        <v>0</v>
      </c>
      <c r="AA48" s="34">
        <v>1886</v>
      </c>
    </row>
    <row r="49" spans="1:27" ht="18.75" customHeight="1">
      <c r="A49" s="32"/>
      <c r="B49" s="38"/>
      <c r="C49" s="34"/>
      <c r="D49" s="42"/>
      <c r="E49" s="42"/>
      <c r="F49" s="34"/>
      <c r="G49" s="42"/>
      <c r="H49" s="42"/>
      <c r="I49" s="42"/>
      <c r="J49" s="42"/>
      <c r="K49" s="42"/>
      <c r="L49" s="42"/>
      <c r="M49" s="42"/>
      <c r="N49" s="36">
        <v>2120805</v>
      </c>
      <c r="O49" s="38" t="s">
        <v>1987</v>
      </c>
      <c r="P49" s="34">
        <v>0</v>
      </c>
      <c r="Q49" s="41">
        <v>0</v>
      </c>
      <c r="R49" s="41">
        <v>0</v>
      </c>
      <c r="S49" s="35">
        <v>0</v>
      </c>
      <c r="T49" s="35">
        <v>0</v>
      </c>
      <c r="U49" s="41">
        <v>0</v>
      </c>
      <c r="V49" s="41">
        <v>0</v>
      </c>
      <c r="W49" s="41">
        <v>0</v>
      </c>
      <c r="X49" s="38"/>
      <c r="Y49" s="38"/>
      <c r="Z49" s="43"/>
      <c r="AA49" s="34"/>
    </row>
    <row r="50" spans="1:27" ht="18.75" customHeight="1">
      <c r="A50" s="32"/>
      <c r="B50" s="38"/>
      <c r="C50" s="34"/>
      <c r="D50" s="42"/>
      <c r="E50" s="42"/>
      <c r="F50" s="34"/>
      <c r="G50" s="42"/>
      <c r="H50" s="42"/>
      <c r="I50" s="42"/>
      <c r="J50" s="42"/>
      <c r="K50" s="42"/>
      <c r="L50" s="42"/>
      <c r="M50" s="42"/>
      <c r="N50" s="36">
        <v>2120806</v>
      </c>
      <c r="O50" s="38" t="s">
        <v>1988</v>
      </c>
      <c r="P50" s="34">
        <v>0</v>
      </c>
      <c r="Q50" s="41">
        <v>0</v>
      </c>
      <c r="R50" s="41">
        <v>0</v>
      </c>
      <c r="S50" s="35">
        <v>0</v>
      </c>
      <c r="T50" s="35">
        <v>0</v>
      </c>
      <c r="U50" s="41">
        <v>0</v>
      </c>
      <c r="V50" s="41">
        <v>0</v>
      </c>
      <c r="W50" s="41">
        <v>0</v>
      </c>
      <c r="X50" s="38"/>
      <c r="Y50" s="38"/>
      <c r="Z50" s="43"/>
      <c r="AA50" s="34"/>
    </row>
    <row r="51" spans="1:27" ht="18.75" customHeight="1">
      <c r="A51" s="32"/>
      <c r="B51" s="38"/>
      <c r="C51" s="34"/>
      <c r="D51" s="42"/>
      <c r="E51" s="42"/>
      <c r="F51" s="34"/>
      <c r="G51" s="42"/>
      <c r="H51" s="42"/>
      <c r="I51" s="42"/>
      <c r="J51" s="42"/>
      <c r="K51" s="42"/>
      <c r="L51" s="42"/>
      <c r="M51" s="42"/>
      <c r="N51" s="36">
        <v>2120807</v>
      </c>
      <c r="O51" s="38" t="s">
        <v>1989</v>
      </c>
      <c r="P51" s="34">
        <v>0</v>
      </c>
      <c r="Q51" s="41">
        <v>0</v>
      </c>
      <c r="R51" s="41">
        <v>0</v>
      </c>
      <c r="S51" s="35">
        <v>0</v>
      </c>
      <c r="T51" s="35">
        <v>0</v>
      </c>
      <c r="U51" s="41">
        <v>0</v>
      </c>
      <c r="V51" s="41">
        <v>0</v>
      </c>
      <c r="W51" s="41">
        <v>0</v>
      </c>
      <c r="X51" s="38"/>
      <c r="Y51" s="38"/>
      <c r="Z51" s="43"/>
      <c r="AA51" s="34"/>
    </row>
    <row r="52" spans="1:27" ht="18.75" customHeight="1">
      <c r="A52" s="32"/>
      <c r="B52" s="38"/>
      <c r="C52" s="34"/>
      <c r="D52" s="42"/>
      <c r="E52" s="42"/>
      <c r="F52" s="34"/>
      <c r="G52" s="42"/>
      <c r="H52" s="42"/>
      <c r="I52" s="42"/>
      <c r="J52" s="42"/>
      <c r="K52" s="42"/>
      <c r="L52" s="42"/>
      <c r="M52" s="42"/>
      <c r="N52" s="36">
        <v>2120809</v>
      </c>
      <c r="O52" s="38" t="s">
        <v>1990</v>
      </c>
      <c r="P52" s="34">
        <v>0</v>
      </c>
      <c r="Q52" s="41">
        <v>0</v>
      </c>
      <c r="R52" s="41">
        <v>0</v>
      </c>
      <c r="S52" s="35">
        <v>0</v>
      </c>
      <c r="T52" s="35">
        <v>0</v>
      </c>
      <c r="U52" s="41">
        <v>0</v>
      </c>
      <c r="V52" s="41">
        <v>0</v>
      </c>
      <c r="W52" s="41">
        <v>0</v>
      </c>
      <c r="X52" s="38"/>
      <c r="Y52" s="38"/>
      <c r="Z52" s="43"/>
      <c r="AA52" s="34"/>
    </row>
    <row r="53" spans="1:27" ht="18.75" customHeight="1">
      <c r="A53" s="32"/>
      <c r="B53" s="38"/>
      <c r="C53" s="34"/>
      <c r="D53" s="42"/>
      <c r="E53" s="42"/>
      <c r="F53" s="34"/>
      <c r="G53" s="42"/>
      <c r="H53" s="42"/>
      <c r="I53" s="42"/>
      <c r="J53" s="42"/>
      <c r="K53" s="42"/>
      <c r="L53" s="42"/>
      <c r="M53" s="42"/>
      <c r="N53" s="36">
        <v>2120810</v>
      </c>
      <c r="O53" s="38" t="s">
        <v>1991</v>
      </c>
      <c r="P53" s="34">
        <v>0</v>
      </c>
      <c r="Q53" s="41">
        <v>0</v>
      </c>
      <c r="R53" s="41">
        <v>0</v>
      </c>
      <c r="S53" s="35">
        <v>0</v>
      </c>
      <c r="T53" s="35">
        <v>0</v>
      </c>
      <c r="U53" s="41">
        <v>0</v>
      </c>
      <c r="V53" s="41">
        <v>0</v>
      </c>
      <c r="W53" s="41">
        <v>0</v>
      </c>
      <c r="X53" s="38"/>
      <c r="Y53" s="38"/>
      <c r="Z53" s="43"/>
      <c r="AA53" s="34"/>
    </row>
    <row r="54" spans="1:27" ht="18.75" customHeight="1">
      <c r="A54" s="32"/>
      <c r="B54" s="38"/>
      <c r="C54" s="34"/>
      <c r="D54" s="42"/>
      <c r="E54" s="42"/>
      <c r="F54" s="34"/>
      <c r="G54" s="42"/>
      <c r="H54" s="42"/>
      <c r="I54" s="42"/>
      <c r="J54" s="42"/>
      <c r="K54" s="42"/>
      <c r="L54" s="42"/>
      <c r="M54" s="42"/>
      <c r="N54" s="36">
        <v>2120811</v>
      </c>
      <c r="O54" s="38" t="s">
        <v>1992</v>
      </c>
      <c r="P54" s="34">
        <v>0</v>
      </c>
      <c r="Q54" s="41">
        <v>0</v>
      </c>
      <c r="R54" s="41">
        <v>0</v>
      </c>
      <c r="S54" s="35">
        <v>0</v>
      </c>
      <c r="T54" s="35">
        <v>0</v>
      </c>
      <c r="U54" s="41">
        <v>0</v>
      </c>
      <c r="V54" s="41">
        <v>0</v>
      </c>
      <c r="W54" s="41">
        <v>0</v>
      </c>
      <c r="X54" s="38"/>
      <c r="Y54" s="38"/>
      <c r="Z54" s="43"/>
      <c r="AA54" s="34"/>
    </row>
    <row r="55" spans="1:27" ht="18.75" customHeight="1">
      <c r="A55" s="32"/>
      <c r="B55" s="38"/>
      <c r="C55" s="34"/>
      <c r="D55" s="42"/>
      <c r="E55" s="42"/>
      <c r="F55" s="34"/>
      <c r="G55" s="42"/>
      <c r="H55" s="42"/>
      <c r="I55" s="42"/>
      <c r="J55" s="42"/>
      <c r="K55" s="42"/>
      <c r="L55" s="42"/>
      <c r="M55" s="42"/>
      <c r="N55" s="36">
        <v>2120813</v>
      </c>
      <c r="O55" s="38" t="s">
        <v>1818</v>
      </c>
      <c r="P55" s="34">
        <v>0</v>
      </c>
      <c r="Q55" s="41">
        <v>0</v>
      </c>
      <c r="R55" s="41">
        <v>0</v>
      </c>
      <c r="S55" s="35">
        <v>0</v>
      </c>
      <c r="T55" s="35">
        <v>0</v>
      </c>
      <c r="U55" s="41">
        <v>0</v>
      </c>
      <c r="V55" s="41">
        <v>0</v>
      </c>
      <c r="W55" s="41">
        <v>0</v>
      </c>
      <c r="X55" s="38"/>
      <c r="Y55" s="38"/>
      <c r="Z55" s="43"/>
      <c r="AA55" s="34"/>
    </row>
    <row r="56" spans="1:27" ht="18.75" customHeight="1">
      <c r="A56" s="32"/>
      <c r="B56" s="38"/>
      <c r="C56" s="34"/>
      <c r="D56" s="42"/>
      <c r="E56" s="42"/>
      <c r="F56" s="34"/>
      <c r="G56" s="42"/>
      <c r="H56" s="42"/>
      <c r="I56" s="42"/>
      <c r="J56" s="42"/>
      <c r="K56" s="42"/>
      <c r="L56" s="42"/>
      <c r="M56" s="42"/>
      <c r="N56" s="36" t="s">
        <v>1993</v>
      </c>
      <c r="O56" s="38" t="s">
        <v>1994</v>
      </c>
      <c r="P56" s="34">
        <v>2586</v>
      </c>
      <c r="Q56" s="41">
        <v>0</v>
      </c>
      <c r="R56" s="41">
        <v>0</v>
      </c>
      <c r="S56" s="35">
        <v>0</v>
      </c>
      <c r="T56" s="35">
        <v>0</v>
      </c>
      <c r="U56" s="41">
        <v>0</v>
      </c>
      <c r="V56" s="41">
        <v>0</v>
      </c>
      <c r="W56" s="41">
        <v>0</v>
      </c>
      <c r="X56" s="38"/>
      <c r="Y56" s="38"/>
      <c r="Z56" s="43"/>
      <c r="AA56" s="34"/>
    </row>
    <row r="57" spans="1:27" ht="18.75" customHeight="1">
      <c r="A57" s="32"/>
      <c r="B57" s="38"/>
      <c r="C57" s="34"/>
      <c r="D57" s="42"/>
      <c r="E57" s="42"/>
      <c r="F57" s="34"/>
      <c r="G57" s="42"/>
      <c r="H57" s="42"/>
      <c r="I57" s="42"/>
      <c r="J57" s="42"/>
      <c r="K57" s="42"/>
      <c r="L57" s="42"/>
      <c r="M57" s="42"/>
      <c r="N57" s="36">
        <v>2320411</v>
      </c>
      <c r="O57" s="39" t="s">
        <v>1995</v>
      </c>
      <c r="P57" s="34">
        <v>0</v>
      </c>
      <c r="Q57" s="41">
        <v>0</v>
      </c>
      <c r="R57" s="41">
        <v>0</v>
      </c>
      <c r="S57" s="35">
        <v>0</v>
      </c>
      <c r="T57" s="35">
        <v>0</v>
      </c>
      <c r="U57" s="41">
        <v>0</v>
      </c>
      <c r="V57" s="41">
        <v>0</v>
      </c>
      <c r="W57" s="41">
        <v>0</v>
      </c>
      <c r="X57" s="38"/>
      <c r="Y57" s="38"/>
      <c r="Z57" s="43"/>
      <c r="AA57" s="34"/>
    </row>
    <row r="58" spans="1:27" ht="18.75" customHeight="1">
      <c r="A58" s="32"/>
      <c r="B58" s="38"/>
      <c r="C58" s="34"/>
      <c r="D58" s="42"/>
      <c r="E58" s="42"/>
      <c r="F58" s="34"/>
      <c r="G58" s="42"/>
      <c r="H58" s="42"/>
      <c r="I58" s="42"/>
      <c r="J58" s="42"/>
      <c r="K58" s="42"/>
      <c r="L58" s="42"/>
      <c r="M58" s="42"/>
      <c r="N58" s="36">
        <v>2330411</v>
      </c>
      <c r="O58" s="39" t="s">
        <v>1996</v>
      </c>
      <c r="P58" s="35">
        <v>0</v>
      </c>
      <c r="Q58" s="41">
        <v>0</v>
      </c>
      <c r="R58" s="41">
        <v>17</v>
      </c>
      <c r="S58" s="35">
        <v>0</v>
      </c>
      <c r="T58" s="35">
        <v>0</v>
      </c>
      <c r="U58" s="41">
        <v>0</v>
      </c>
      <c r="V58" s="41">
        <v>0</v>
      </c>
      <c r="W58" s="41">
        <v>0</v>
      </c>
      <c r="X58" s="38"/>
      <c r="Y58" s="38"/>
      <c r="Z58" s="43"/>
      <c r="AA58" s="34"/>
    </row>
    <row r="59" spans="1:27" ht="18.75" customHeight="1">
      <c r="A59" s="32">
        <v>1030144</v>
      </c>
      <c r="B59" s="39" t="s">
        <v>1997</v>
      </c>
      <c r="C59" s="34">
        <v>130</v>
      </c>
      <c r="D59" s="40">
        <v>200</v>
      </c>
      <c r="E59" s="40">
        <v>0</v>
      </c>
      <c r="F59" s="34">
        <v>0</v>
      </c>
      <c r="G59" s="35">
        <v>751</v>
      </c>
      <c r="H59" s="34">
        <v>0</v>
      </c>
      <c r="I59" s="34">
        <v>0</v>
      </c>
      <c r="J59" s="34">
        <v>0</v>
      </c>
      <c r="K59" s="41">
        <v>0</v>
      </c>
      <c r="L59" s="41">
        <v>0</v>
      </c>
      <c r="M59" s="41">
        <v>0</v>
      </c>
      <c r="N59" s="36"/>
      <c r="O59" s="39" t="s">
        <v>1998</v>
      </c>
      <c r="P59" s="34">
        <f t="shared" ref="P59:W59" si="14">SUM(P60,P66,P67)</f>
        <v>27</v>
      </c>
      <c r="Q59" s="35">
        <f t="shared" si="14"/>
        <v>0</v>
      </c>
      <c r="R59" s="35">
        <f t="shared" si="14"/>
        <v>0</v>
      </c>
      <c r="S59" s="34">
        <f t="shared" si="14"/>
        <v>720</v>
      </c>
      <c r="T59" s="34">
        <f t="shared" si="14"/>
        <v>0</v>
      </c>
      <c r="U59" s="35">
        <f t="shared" si="14"/>
        <v>0</v>
      </c>
      <c r="V59" s="35">
        <f t="shared" si="14"/>
        <v>0</v>
      </c>
      <c r="W59" s="35">
        <f t="shared" si="14"/>
        <v>0</v>
      </c>
      <c r="X59" s="38">
        <v>1030144</v>
      </c>
      <c r="Y59" s="39" t="s">
        <v>1999</v>
      </c>
      <c r="Z59" s="34">
        <v>0</v>
      </c>
      <c r="AA59" s="34">
        <f>SUM(C59:M59)-SUM(P59:W59)-Z59-I59</f>
        <v>334</v>
      </c>
    </row>
    <row r="60" spans="1:27" ht="18.75" customHeight="1">
      <c r="A60" s="32"/>
      <c r="B60" s="39"/>
      <c r="C60" s="34"/>
      <c r="D60" s="42"/>
      <c r="E60" s="42"/>
      <c r="F60" s="34"/>
      <c r="G60" s="42"/>
      <c r="H60" s="42"/>
      <c r="I60" s="42"/>
      <c r="J60" s="42"/>
      <c r="K60" s="42"/>
      <c r="L60" s="42"/>
      <c r="M60" s="42"/>
      <c r="N60" s="36">
        <v>21209</v>
      </c>
      <c r="O60" s="39" t="s">
        <v>2000</v>
      </c>
      <c r="P60" s="34">
        <f t="shared" ref="P60:W60" si="15">SUM(P61:P65)</f>
        <v>27</v>
      </c>
      <c r="Q60" s="35">
        <f t="shared" si="15"/>
        <v>0</v>
      </c>
      <c r="R60" s="35">
        <f t="shared" si="15"/>
        <v>0</v>
      </c>
      <c r="S60" s="34">
        <f t="shared" si="15"/>
        <v>720</v>
      </c>
      <c r="T60" s="34">
        <f t="shared" si="15"/>
        <v>0</v>
      </c>
      <c r="U60" s="35">
        <f t="shared" si="15"/>
        <v>0</v>
      </c>
      <c r="V60" s="35">
        <f t="shared" si="15"/>
        <v>0</v>
      </c>
      <c r="W60" s="35">
        <f t="shared" si="15"/>
        <v>0</v>
      </c>
      <c r="X60" s="38"/>
      <c r="Y60" s="39"/>
      <c r="Z60" s="43"/>
      <c r="AA60" s="34"/>
    </row>
    <row r="61" spans="1:27" ht="18.75" customHeight="1">
      <c r="A61" s="32"/>
      <c r="B61" s="39"/>
      <c r="C61" s="34"/>
      <c r="D61" s="42"/>
      <c r="E61" s="42"/>
      <c r="F61" s="34"/>
      <c r="G61" s="42"/>
      <c r="H61" s="42"/>
      <c r="I61" s="42"/>
      <c r="J61" s="42"/>
      <c r="K61" s="42"/>
      <c r="L61" s="42"/>
      <c r="M61" s="42"/>
      <c r="N61" s="36">
        <v>2120901</v>
      </c>
      <c r="O61" s="38" t="s">
        <v>2001</v>
      </c>
      <c r="P61" s="34">
        <v>0</v>
      </c>
      <c r="Q61" s="41">
        <v>0</v>
      </c>
      <c r="R61" s="41">
        <v>0</v>
      </c>
      <c r="S61" s="35">
        <v>0</v>
      </c>
      <c r="T61" s="35">
        <v>0</v>
      </c>
      <c r="U61" s="41">
        <v>0</v>
      </c>
      <c r="V61" s="41">
        <v>0</v>
      </c>
      <c r="W61" s="41">
        <v>0</v>
      </c>
      <c r="X61" s="38"/>
      <c r="Y61" s="39"/>
      <c r="Z61" s="43"/>
      <c r="AA61" s="34"/>
    </row>
    <row r="62" spans="1:27" ht="18.75" customHeight="1">
      <c r="A62" s="32"/>
      <c r="B62" s="39"/>
      <c r="C62" s="34"/>
      <c r="D62" s="42"/>
      <c r="E62" s="42"/>
      <c r="F62" s="34"/>
      <c r="G62" s="42"/>
      <c r="H62" s="42"/>
      <c r="I62" s="42"/>
      <c r="J62" s="42"/>
      <c r="K62" s="42"/>
      <c r="L62" s="42"/>
      <c r="M62" s="42"/>
      <c r="N62" s="36">
        <v>2120902</v>
      </c>
      <c r="O62" s="38" t="s">
        <v>2002</v>
      </c>
      <c r="P62" s="34">
        <v>0</v>
      </c>
      <c r="Q62" s="41">
        <v>0</v>
      </c>
      <c r="R62" s="41">
        <v>0</v>
      </c>
      <c r="S62" s="35">
        <v>0</v>
      </c>
      <c r="T62" s="35">
        <v>0</v>
      </c>
      <c r="U62" s="41">
        <v>0</v>
      </c>
      <c r="V62" s="41">
        <v>0</v>
      </c>
      <c r="W62" s="41">
        <v>0</v>
      </c>
      <c r="X62" s="38"/>
      <c r="Y62" s="39"/>
      <c r="Z62" s="43"/>
      <c r="AA62" s="34"/>
    </row>
    <row r="63" spans="1:27" ht="18.75" customHeight="1">
      <c r="A63" s="32"/>
      <c r="B63" s="39"/>
      <c r="C63" s="34"/>
      <c r="D63" s="42"/>
      <c r="E63" s="42"/>
      <c r="F63" s="34"/>
      <c r="G63" s="42"/>
      <c r="H63" s="42"/>
      <c r="I63" s="42"/>
      <c r="J63" s="42"/>
      <c r="K63" s="42"/>
      <c r="L63" s="42"/>
      <c r="M63" s="42"/>
      <c r="N63" s="36">
        <v>2120903</v>
      </c>
      <c r="O63" s="38" t="s">
        <v>2003</v>
      </c>
      <c r="P63" s="34">
        <v>0</v>
      </c>
      <c r="Q63" s="41">
        <v>0</v>
      </c>
      <c r="R63" s="41">
        <v>0</v>
      </c>
      <c r="S63" s="35">
        <v>0</v>
      </c>
      <c r="T63" s="35">
        <v>0</v>
      </c>
      <c r="U63" s="41">
        <v>0</v>
      </c>
      <c r="V63" s="41">
        <v>0</v>
      </c>
      <c r="W63" s="41">
        <v>0</v>
      </c>
      <c r="X63" s="38"/>
      <c r="Y63" s="39"/>
      <c r="Z63" s="43"/>
      <c r="AA63" s="34"/>
    </row>
    <row r="64" spans="1:27" ht="18.75" customHeight="1">
      <c r="A64" s="32"/>
      <c r="B64" s="39"/>
      <c r="C64" s="34"/>
      <c r="D64" s="42"/>
      <c r="E64" s="42"/>
      <c r="F64" s="34"/>
      <c r="G64" s="42"/>
      <c r="H64" s="42"/>
      <c r="I64" s="42"/>
      <c r="J64" s="42"/>
      <c r="K64" s="42"/>
      <c r="L64" s="42"/>
      <c r="M64" s="42"/>
      <c r="N64" s="36">
        <v>2120904</v>
      </c>
      <c r="O64" s="38" t="s">
        <v>2004</v>
      </c>
      <c r="P64" s="34">
        <v>0</v>
      </c>
      <c r="Q64" s="41">
        <v>0</v>
      </c>
      <c r="R64" s="41">
        <v>0</v>
      </c>
      <c r="S64" s="35">
        <v>0</v>
      </c>
      <c r="T64" s="35">
        <v>0</v>
      </c>
      <c r="U64" s="41">
        <v>0</v>
      </c>
      <c r="V64" s="41">
        <v>0</v>
      </c>
      <c r="W64" s="41">
        <v>0</v>
      </c>
      <c r="X64" s="38"/>
      <c r="Y64" s="39"/>
      <c r="Z64" s="43"/>
      <c r="AA64" s="34"/>
    </row>
    <row r="65" spans="1:27" ht="18.75" customHeight="1">
      <c r="A65" s="32"/>
      <c r="B65" s="39"/>
      <c r="C65" s="34"/>
      <c r="D65" s="42"/>
      <c r="E65" s="42"/>
      <c r="F65" s="34"/>
      <c r="G65" s="42"/>
      <c r="H65" s="42"/>
      <c r="I65" s="42"/>
      <c r="J65" s="42"/>
      <c r="K65" s="42"/>
      <c r="L65" s="42"/>
      <c r="M65" s="42"/>
      <c r="N65" s="36">
        <v>2120999</v>
      </c>
      <c r="O65" s="38" t="s">
        <v>2005</v>
      </c>
      <c r="P65" s="34">
        <v>27</v>
      </c>
      <c r="Q65" s="41">
        <v>0</v>
      </c>
      <c r="R65" s="41">
        <v>0</v>
      </c>
      <c r="S65" s="35">
        <v>720</v>
      </c>
      <c r="T65" s="35">
        <v>0</v>
      </c>
      <c r="U65" s="41">
        <v>0</v>
      </c>
      <c r="V65" s="41">
        <v>0</v>
      </c>
      <c r="W65" s="41">
        <v>0</v>
      </c>
      <c r="X65" s="38"/>
      <c r="Y65" s="39"/>
      <c r="Z65" s="43"/>
      <c r="AA65" s="34"/>
    </row>
    <row r="66" spans="1:27" ht="18.75" customHeight="1">
      <c r="A66" s="32"/>
      <c r="B66" s="39"/>
      <c r="C66" s="34"/>
      <c r="D66" s="42"/>
      <c r="E66" s="42"/>
      <c r="F66" s="34"/>
      <c r="G66" s="42"/>
      <c r="H66" s="42"/>
      <c r="I66" s="42"/>
      <c r="J66" s="42"/>
      <c r="K66" s="42"/>
      <c r="L66" s="42"/>
      <c r="M66" s="42"/>
      <c r="N66" s="36">
        <v>2320410</v>
      </c>
      <c r="O66" s="39" t="s">
        <v>2006</v>
      </c>
      <c r="P66" s="34">
        <v>0</v>
      </c>
      <c r="Q66" s="41">
        <v>0</v>
      </c>
      <c r="R66" s="41">
        <v>0</v>
      </c>
      <c r="S66" s="35">
        <v>0</v>
      </c>
      <c r="T66" s="35">
        <v>0</v>
      </c>
      <c r="U66" s="41">
        <v>0</v>
      </c>
      <c r="V66" s="41">
        <v>0</v>
      </c>
      <c r="W66" s="41">
        <v>0</v>
      </c>
      <c r="X66" s="38"/>
      <c r="Y66" s="39"/>
      <c r="Z66" s="43"/>
      <c r="AA66" s="34"/>
    </row>
    <row r="67" spans="1:27" ht="18.75" customHeight="1">
      <c r="A67" s="32"/>
      <c r="B67" s="39"/>
      <c r="C67" s="34"/>
      <c r="D67" s="42"/>
      <c r="E67" s="42"/>
      <c r="F67" s="34"/>
      <c r="G67" s="42"/>
      <c r="H67" s="42"/>
      <c r="I67" s="42"/>
      <c r="J67" s="42"/>
      <c r="K67" s="42"/>
      <c r="L67" s="42"/>
      <c r="M67" s="42"/>
      <c r="N67" s="36">
        <v>2330410</v>
      </c>
      <c r="O67" s="39" t="s">
        <v>2007</v>
      </c>
      <c r="P67" s="35">
        <v>0</v>
      </c>
      <c r="Q67" s="41">
        <v>0</v>
      </c>
      <c r="R67" s="41">
        <v>0</v>
      </c>
      <c r="S67" s="35">
        <v>0</v>
      </c>
      <c r="T67" s="35">
        <v>0</v>
      </c>
      <c r="U67" s="41">
        <v>0</v>
      </c>
      <c r="V67" s="41">
        <v>0</v>
      </c>
      <c r="W67" s="41">
        <v>0</v>
      </c>
      <c r="X67" s="38"/>
      <c r="Y67" s="39"/>
      <c r="Z67" s="43"/>
      <c r="AA67" s="34"/>
    </row>
    <row r="68" spans="1:27" ht="18.75" customHeight="1">
      <c r="A68" s="32">
        <v>1030146</v>
      </c>
      <c r="B68" s="39" t="s">
        <v>2008</v>
      </c>
      <c r="C68" s="34">
        <v>0</v>
      </c>
      <c r="D68" s="40">
        <v>0</v>
      </c>
      <c r="E68" s="40">
        <v>0</v>
      </c>
      <c r="F68" s="34">
        <v>0</v>
      </c>
      <c r="G68" s="35">
        <v>156</v>
      </c>
      <c r="H68" s="34">
        <v>0</v>
      </c>
      <c r="I68" s="34">
        <v>0</v>
      </c>
      <c r="J68" s="34">
        <v>0</v>
      </c>
      <c r="K68" s="41">
        <v>0</v>
      </c>
      <c r="L68" s="41">
        <v>0</v>
      </c>
      <c r="M68" s="41">
        <v>0</v>
      </c>
      <c r="N68" s="36"/>
      <c r="O68" s="39" t="s">
        <v>2009</v>
      </c>
      <c r="P68" s="34">
        <f t="shared" ref="P68:W68" si="16">SUM(P69,P73,P74)</f>
        <v>0</v>
      </c>
      <c r="Q68" s="35">
        <f t="shared" si="16"/>
        <v>0</v>
      </c>
      <c r="R68" s="35">
        <f t="shared" si="16"/>
        <v>0</v>
      </c>
      <c r="S68" s="34">
        <f t="shared" si="16"/>
        <v>110</v>
      </c>
      <c r="T68" s="34">
        <f t="shared" si="16"/>
        <v>0</v>
      </c>
      <c r="U68" s="35">
        <f t="shared" si="16"/>
        <v>0</v>
      </c>
      <c r="V68" s="35">
        <f t="shared" si="16"/>
        <v>0</v>
      </c>
      <c r="W68" s="35">
        <f t="shared" si="16"/>
        <v>0</v>
      </c>
      <c r="X68" s="38">
        <v>1030146</v>
      </c>
      <c r="Y68" s="39" t="s">
        <v>2010</v>
      </c>
      <c r="Z68" s="34">
        <v>0</v>
      </c>
      <c r="AA68" s="34">
        <f>SUM(C68:M68)-SUM(P68:W68)-Z68-I68</f>
        <v>46</v>
      </c>
    </row>
    <row r="69" spans="1:27" ht="18.75" customHeight="1">
      <c r="A69" s="32"/>
      <c r="B69" s="38"/>
      <c r="C69" s="34"/>
      <c r="D69" s="42"/>
      <c r="E69" s="42"/>
      <c r="F69" s="34"/>
      <c r="G69" s="42"/>
      <c r="H69" s="42"/>
      <c r="I69" s="42"/>
      <c r="J69" s="42"/>
      <c r="K69" s="42"/>
      <c r="L69" s="42"/>
      <c r="M69" s="42"/>
      <c r="N69" s="36">
        <v>21210</v>
      </c>
      <c r="O69" s="39" t="s">
        <v>2011</v>
      </c>
      <c r="P69" s="34">
        <f t="shared" ref="P69:W69" si="17">SUM(P70:P72)</f>
        <v>0</v>
      </c>
      <c r="Q69" s="35">
        <f t="shared" si="17"/>
        <v>0</v>
      </c>
      <c r="R69" s="35">
        <f t="shared" si="17"/>
        <v>0</v>
      </c>
      <c r="S69" s="34">
        <f t="shared" si="17"/>
        <v>110</v>
      </c>
      <c r="T69" s="34">
        <f t="shared" si="17"/>
        <v>0</v>
      </c>
      <c r="U69" s="35">
        <f t="shared" si="17"/>
        <v>0</v>
      </c>
      <c r="V69" s="35">
        <f t="shared" si="17"/>
        <v>0</v>
      </c>
      <c r="W69" s="35">
        <f t="shared" si="17"/>
        <v>0</v>
      </c>
      <c r="X69" s="38"/>
      <c r="Y69" s="38"/>
      <c r="Z69" s="43"/>
      <c r="AA69" s="34"/>
    </row>
    <row r="70" spans="1:27" ht="18.75" customHeight="1">
      <c r="A70" s="32"/>
      <c r="B70" s="38"/>
      <c r="C70" s="34"/>
      <c r="D70" s="42"/>
      <c r="E70" s="42"/>
      <c r="F70" s="34"/>
      <c r="G70" s="42"/>
      <c r="H70" s="42"/>
      <c r="I70" s="42"/>
      <c r="J70" s="42"/>
      <c r="K70" s="42"/>
      <c r="L70" s="42"/>
      <c r="M70" s="42"/>
      <c r="N70" s="36">
        <v>2121001</v>
      </c>
      <c r="O70" s="38" t="s">
        <v>1978</v>
      </c>
      <c r="P70" s="34">
        <v>0</v>
      </c>
      <c r="Q70" s="41">
        <v>0</v>
      </c>
      <c r="R70" s="41">
        <v>0</v>
      </c>
      <c r="S70" s="35">
        <v>0</v>
      </c>
      <c r="T70" s="35">
        <v>0</v>
      </c>
      <c r="U70" s="41">
        <v>0</v>
      </c>
      <c r="V70" s="41">
        <v>0</v>
      </c>
      <c r="W70" s="41">
        <v>0</v>
      </c>
      <c r="X70" s="38"/>
      <c r="Y70" s="38"/>
      <c r="Z70" s="43"/>
      <c r="AA70" s="34"/>
    </row>
    <row r="71" spans="1:27" ht="18.75" customHeight="1">
      <c r="A71" s="32"/>
      <c r="B71" s="38"/>
      <c r="C71" s="34"/>
      <c r="D71" s="42"/>
      <c r="E71" s="42"/>
      <c r="F71" s="34"/>
      <c r="G71" s="42"/>
      <c r="H71" s="42"/>
      <c r="I71" s="42"/>
      <c r="J71" s="42"/>
      <c r="K71" s="42"/>
      <c r="L71" s="42"/>
      <c r="M71" s="42"/>
      <c r="N71" s="36">
        <v>2121002</v>
      </c>
      <c r="O71" s="38" t="s">
        <v>1980</v>
      </c>
      <c r="P71" s="34">
        <v>0</v>
      </c>
      <c r="Q71" s="41">
        <v>0</v>
      </c>
      <c r="R71" s="41">
        <v>0</v>
      </c>
      <c r="S71" s="35">
        <v>0</v>
      </c>
      <c r="T71" s="35">
        <v>0</v>
      </c>
      <c r="U71" s="41">
        <v>0</v>
      </c>
      <c r="V71" s="41">
        <v>0</v>
      </c>
      <c r="W71" s="41">
        <v>0</v>
      </c>
      <c r="X71" s="38"/>
      <c r="Y71" s="38"/>
      <c r="Z71" s="43"/>
      <c r="AA71" s="34"/>
    </row>
    <row r="72" spans="1:27" ht="18.75" customHeight="1">
      <c r="A72" s="32"/>
      <c r="B72" s="38"/>
      <c r="C72" s="34"/>
      <c r="D72" s="42"/>
      <c r="E72" s="42"/>
      <c r="F72" s="34"/>
      <c r="G72" s="42"/>
      <c r="H72" s="42"/>
      <c r="I72" s="42"/>
      <c r="J72" s="42"/>
      <c r="K72" s="42"/>
      <c r="L72" s="42"/>
      <c r="M72" s="42"/>
      <c r="N72" s="36">
        <v>2121099</v>
      </c>
      <c r="O72" s="38" t="s">
        <v>2012</v>
      </c>
      <c r="P72" s="34">
        <v>0</v>
      </c>
      <c r="Q72" s="41">
        <v>0</v>
      </c>
      <c r="R72" s="41">
        <v>0</v>
      </c>
      <c r="S72" s="35">
        <v>110</v>
      </c>
      <c r="T72" s="35">
        <v>0</v>
      </c>
      <c r="U72" s="41">
        <v>0</v>
      </c>
      <c r="V72" s="41">
        <v>0</v>
      </c>
      <c r="W72" s="41">
        <v>0</v>
      </c>
      <c r="X72" s="38"/>
      <c r="Y72" s="38"/>
      <c r="Z72" s="43"/>
      <c r="AA72" s="34"/>
    </row>
    <row r="73" spans="1:27" ht="18.75" customHeight="1">
      <c r="A73" s="32"/>
      <c r="B73" s="38"/>
      <c r="C73" s="34"/>
      <c r="D73" s="42"/>
      <c r="E73" s="42"/>
      <c r="F73" s="34"/>
      <c r="G73" s="42"/>
      <c r="H73" s="42"/>
      <c r="I73" s="42"/>
      <c r="J73" s="42"/>
      <c r="K73" s="42"/>
      <c r="L73" s="42"/>
      <c r="M73" s="42"/>
      <c r="N73" s="36">
        <v>2320412</v>
      </c>
      <c r="O73" s="39" t="s">
        <v>2013</v>
      </c>
      <c r="P73" s="34">
        <v>0</v>
      </c>
      <c r="Q73" s="41">
        <v>0</v>
      </c>
      <c r="R73" s="41">
        <v>0</v>
      </c>
      <c r="S73" s="35">
        <v>0</v>
      </c>
      <c r="T73" s="35">
        <v>0</v>
      </c>
      <c r="U73" s="41">
        <v>0</v>
      </c>
      <c r="V73" s="41">
        <v>0</v>
      </c>
      <c r="W73" s="41">
        <v>0</v>
      </c>
      <c r="X73" s="38"/>
      <c r="Y73" s="38"/>
      <c r="Z73" s="43"/>
      <c r="AA73" s="34"/>
    </row>
    <row r="74" spans="1:27" ht="18.75" customHeight="1">
      <c r="A74" s="32"/>
      <c r="B74" s="38"/>
      <c r="C74" s="34"/>
      <c r="D74" s="42"/>
      <c r="E74" s="42"/>
      <c r="F74" s="34"/>
      <c r="G74" s="42"/>
      <c r="H74" s="42"/>
      <c r="I74" s="42"/>
      <c r="J74" s="42"/>
      <c r="K74" s="42"/>
      <c r="L74" s="42"/>
      <c r="M74" s="42"/>
      <c r="N74" s="36">
        <v>2330412</v>
      </c>
      <c r="O74" s="39" t="s">
        <v>2014</v>
      </c>
      <c r="P74" s="35">
        <v>0</v>
      </c>
      <c r="Q74" s="41">
        <v>0</v>
      </c>
      <c r="R74" s="41">
        <v>0</v>
      </c>
      <c r="S74" s="35">
        <v>0</v>
      </c>
      <c r="T74" s="35">
        <v>0</v>
      </c>
      <c r="U74" s="41">
        <v>0</v>
      </c>
      <c r="V74" s="41">
        <v>0</v>
      </c>
      <c r="W74" s="41">
        <v>0</v>
      </c>
      <c r="X74" s="38"/>
      <c r="Y74" s="38"/>
      <c r="Z74" s="43"/>
      <c r="AA74" s="34"/>
    </row>
    <row r="75" spans="1:27" ht="18.75" customHeight="1">
      <c r="A75" s="32">
        <v>1030147</v>
      </c>
      <c r="B75" s="39" t="s">
        <v>2015</v>
      </c>
      <c r="C75" s="34">
        <v>0</v>
      </c>
      <c r="D75" s="40">
        <v>1123</v>
      </c>
      <c r="E75" s="40">
        <v>0</v>
      </c>
      <c r="F75" s="34">
        <v>0</v>
      </c>
      <c r="G75" s="35">
        <v>72</v>
      </c>
      <c r="H75" s="34">
        <v>0</v>
      </c>
      <c r="I75" s="34">
        <v>0</v>
      </c>
      <c r="J75" s="34">
        <v>0</v>
      </c>
      <c r="K75" s="41">
        <v>0</v>
      </c>
      <c r="L75" s="41">
        <v>0</v>
      </c>
      <c r="M75" s="41">
        <v>0</v>
      </c>
      <c r="N75" s="36"/>
      <c r="O75" s="39" t="s">
        <v>2016</v>
      </c>
      <c r="P75" s="34">
        <f t="shared" ref="P75:W75" si="18">SUM(P76:P78)</f>
        <v>1133</v>
      </c>
      <c r="Q75" s="35">
        <f t="shared" si="18"/>
        <v>0</v>
      </c>
      <c r="R75" s="35">
        <f t="shared" si="18"/>
        <v>45</v>
      </c>
      <c r="S75" s="34">
        <f t="shared" si="18"/>
        <v>17</v>
      </c>
      <c r="T75" s="34">
        <f t="shared" si="18"/>
        <v>0</v>
      </c>
      <c r="U75" s="35">
        <f t="shared" si="18"/>
        <v>0</v>
      </c>
      <c r="V75" s="35">
        <f t="shared" si="18"/>
        <v>0</v>
      </c>
      <c r="W75" s="35">
        <f t="shared" si="18"/>
        <v>0</v>
      </c>
      <c r="X75" s="38">
        <v>1030147</v>
      </c>
      <c r="Y75" s="39" t="s">
        <v>2017</v>
      </c>
      <c r="Z75" s="34">
        <v>0</v>
      </c>
      <c r="AA75" s="34">
        <f>SUM(C75:M75)-SUM(P75:W75)-Z75-I75</f>
        <v>0</v>
      </c>
    </row>
    <row r="76" spans="1:27" ht="18.75" customHeight="1">
      <c r="A76" s="32"/>
      <c r="B76" s="39"/>
      <c r="C76" s="34"/>
      <c r="D76" s="42"/>
      <c r="E76" s="42"/>
      <c r="F76" s="34"/>
      <c r="G76" s="42"/>
      <c r="H76" s="42"/>
      <c r="I76" s="42"/>
      <c r="J76" s="42"/>
      <c r="K76" s="42"/>
      <c r="L76" s="42"/>
      <c r="M76" s="42"/>
      <c r="N76" s="36">
        <v>21211</v>
      </c>
      <c r="O76" s="39" t="s">
        <v>2018</v>
      </c>
      <c r="P76" s="34">
        <v>1133</v>
      </c>
      <c r="Q76" s="41">
        <v>0</v>
      </c>
      <c r="R76" s="41">
        <v>45</v>
      </c>
      <c r="S76" s="35">
        <v>17</v>
      </c>
      <c r="T76" s="35">
        <v>0</v>
      </c>
      <c r="U76" s="41">
        <v>0</v>
      </c>
      <c r="V76" s="41">
        <v>0</v>
      </c>
      <c r="W76" s="41">
        <v>0</v>
      </c>
      <c r="X76" s="44"/>
      <c r="Y76" s="44"/>
      <c r="Z76" s="43"/>
      <c r="AA76" s="42"/>
    </row>
    <row r="77" spans="1:27" ht="18.75" customHeight="1">
      <c r="A77" s="32"/>
      <c r="B77" s="39"/>
      <c r="C77" s="34"/>
      <c r="D77" s="42"/>
      <c r="E77" s="42"/>
      <c r="F77" s="34"/>
      <c r="G77" s="42"/>
      <c r="H77" s="42"/>
      <c r="I77" s="42"/>
      <c r="J77" s="42"/>
      <c r="K77" s="42"/>
      <c r="L77" s="42"/>
      <c r="M77" s="42"/>
      <c r="N77" s="36">
        <v>2320413</v>
      </c>
      <c r="O77" s="39" t="s">
        <v>2019</v>
      </c>
      <c r="P77" s="34">
        <v>0</v>
      </c>
      <c r="Q77" s="41">
        <v>0</v>
      </c>
      <c r="R77" s="41">
        <v>0</v>
      </c>
      <c r="S77" s="35">
        <v>0</v>
      </c>
      <c r="T77" s="35">
        <v>0</v>
      </c>
      <c r="U77" s="41">
        <v>0</v>
      </c>
      <c r="V77" s="41">
        <v>0</v>
      </c>
      <c r="W77" s="41">
        <v>0</v>
      </c>
      <c r="X77" s="44"/>
      <c r="Y77" s="44"/>
      <c r="Z77" s="43"/>
      <c r="AA77" s="42"/>
    </row>
    <row r="78" spans="1:27" ht="18.75" customHeight="1">
      <c r="A78" s="32"/>
      <c r="B78" s="39"/>
      <c r="C78" s="34"/>
      <c r="D78" s="42"/>
      <c r="E78" s="42"/>
      <c r="F78" s="34"/>
      <c r="G78" s="42"/>
      <c r="H78" s="42"/>
      <c r="I78" s="42"/>
      <c r="J78" s="42"/>
      <c r="K78" s="42"/>
      <c r="L78" s="42"/>
      <c r="M78" s="42"/>
      <c r="N78" s="36">
        <v>2330413</v>
      </c>
      <c r="O78" s="39" t="s">
        <v>2020</v>
      </c>
      <c r="P78" s="35">
        <v>0</v>
      </c>
      <c r="Q78" s="41">
        <v>0</v>
      </c>
      <c r="R78" s="41">
        <v>0</v>
      </c>
      <c r="S78" s="35">
        <v>0</v>
      </c>
      <c r="T78" s="35">
        <v>0</v>
      </c>
      <c r="U78" s="41">
        <v>0</v>
      </c>
      <c r="V78" s="41">
        <v>0</v>
      </c>
      <c r="W78" s="41">
        <v>0</v>
      </c>
      <c r="X78" s="44"/>
      <c r="Y78" s="44"/>
      <c r="Z78" s="43"/>
      <c r="AA78" s="42"/>
    </row>
    <row r="79" spans="1:27" ht="18.75" customHeight="1">
      <c r="A79" s="32">
        <v>1030133</v>
      </c>
      <c r="B79" s="39" t="s">
        <v>2021</v>
      </c>
      <c r="C79" s="34">
        <f>SUM(C80:C81)</f>
        <v>0</v>
      </c>
      <c r="D79" s="34">
        <f>SUM(D80:D81)</f>
        <v>1823</v>
      </c>
      <c r="E79" s="34">
        <f>SUM(E80:E81)</f>
        <v>0</v>
      </c>
      <c r="F79" s="34">
        <f>F80+F81</f>
        <v>0</v>
      </c>
      <c r="G79" s="35">
        <f t="shared" ref="G79:M79" si="19">SUM(G80:G81)</f>
        <v>1799</v>
      </c>
      <c r="H79" s="34">
        <f t="shared" si="19"/>
        <v>0</v>
      </c>
      <c r="I79" s="34">
        <f t="shared" si="19"/>
        <v>0</v>
      </c>
      <c r="J79" s="34">
        <f t="shared" si="19"/>
        <v>0</v>
      </c>
      <c r="K79" s="35">
        <f t="shared" si="19"/>
        <v>0</v>
      </c>
      <c r="L79" s="35">
        <f t="shared" si="19"/>
        <v>0</v>
      </c>
      <c r="M79" s="35">
        <f t="shared" si="19"/>
        <v>0</v>
      </c>
      <c r="N79" s="36"/>
      <c r="O79" s="39" t="s">
        <v>2022</v>
      </c>
      <c r="P79" s="34">
        <f t="shared" ref="P79:W79" si="20">SUM(P80,P86,P87)</f>
        <v>1765</v>
      </c>
      <c r="Q79" s="35">
        <f t="shared" si="20"/>
        <v>0</v>
      </c>
      <c r="R79" s="35">
        <f t="shared" si="20"/>
        <v>0</v>
      </c>
      <c r="S79" s="34">
        <f t="shared" si="20"/>
        <v>54</v>
      </c>
      <c r="T79" s="34">
        <f t="shared" si="20"/>
        <v>0</v>
      </c>
      <c r="U79" s="35">
        <f t="shared" si="20"/>
        <v>0</v>
      </c>
      <c r="V79" s="35">
        <f t="shared" si="20"/>
        <v>0</v>
      </c>
      <c r="W79" s="35">
        <f t="shared" si="20"/>
        <v>0</v>
      </c>
      <c r="X79" s="38">
        <v>1030133</v>
      </c>
      <c r="Y79" s="39" t="s">
        <v>2023</v>
      </c>
      <c r="Z79" s="34">
        <f>Z80+Z81</f>
        <v>0</v>
      </c>
      <c r="AA79" s="34">
        <f>SUM(C79:M79)-SUM(P79:W79)-Z79-I79</f>
        <v>1803</v>
      </c>
    </row>
    <row r="80" spans="1:27" ht="18.75" customHeight="1">
      <c r="A80" s="32">
        <v>103013301</v>
      </c>
      <c r="B80" s="38" t="s">
        <v>2024</v>
      </c>
      <c r="C80" s="34">
        <v>0</v>
      </c>
      <c r="D80" s="40">
        <v>0</v>
      </c>
      <c r="E80" s="40">
        <v>0</v>
      </c>
      <c r="F80" s="34">
        <v>0</v>
      </c>
      <c r="G80" s="35">
        <v>0</v>
      </c>
      <c r="H80" s="34">
        <v>0</v>
      </c>
      <c r="I80" s="34">
        <v>0</v>
      </c>
      <c r="J80" s="34">
        <v>0</v>
      </c>
      <c r="K80" s="41">
        <v>0</v>
      </c>
      <c r="L80" s="41">
        <v>0</v>
      </c>
      <c r="M80" s="41">
        <v>0</v>
      </c>
      <c r="N80" s="36">
        <v>21212</v>
      </c>
      <c r="O80" s="39" t="s">
        <v>2025</v>
      </c>
      <c r="P80" s="34">
        <f t="shared" ref="P80:W80" si="21">SUM(P81:P85)</f>
        <v>1765</v>
      </c>
      <c r="Q80" s="35">
        <f t="shared" si="21"/>
        <v>0</v>
      </c>
      <c r="R80" s="35">
        <f t="shared" si="21"/>
        <v>0</v>
      </c>
      <c r="S80" s="34">
        <f t="shared" si="21"/>
        <v>54</v>
      </c>
      <c r="T80" s="34">
        <f t="shared" si="21"/>
        <v>0</v>
      </c>
      <c r="U80" s="35">
        <f t="shared" si="21"/>
        <v>0</v>
      </c>
      <c r="V80" s="35">
        <f t="shared" si="21"/>
        <v>0</v>
      </c>
      <c r="W80" s="35">
        <f t="shared" si="21"/>
        <v>0</v>
      </c>
      <c r="X80" s="38">
        <v>103013301</v>
      </c>
      <c r="Y80" s="38" t="s">
        <v>2026</v>
      </c>
      <c r="Z80" s="34">
        <v>0</v>
      </c>
      <c r="AA80" s="34">
        <v>0</v>
      </c>
    </row>
    <row r="81" spans="1:27" ht="18.75" customHeight="1">
      <c r="A81" s="32">
        <v>103013302</v>
      </c>
      <c r="B81" s="38" t="s">
        <v>2027</v>
      </c>
      <c r="C81" s="34">
        <v>0</v>
      </c>
      <c r="D81" s="40">
        <v>1823</v>
      </c>
      <c r="E81" s="40">
        <v>0</v>
      </c>
      <c r="F81" s="34">
        <v>0</v>
      </c>
      <c r="G81" s="35">
        <v>1799</v>
      </c>
      <c r="H81" s="34">
        <v>0</v>
      </c>
      <c r="I81" s="34">
        <v>0</v>
      </c>
      <c r="J81" s="34">
        <v>0</v>
      </c>
      <c r="K81" s="41">
        <v>0</v>
      </c>
      <c r="L81" s="41">
        <v>0</v>
      </c>
      <c r="M81" s="41">
        <v>0</v>
      </c>
      <c r="N81" s="36">
        <v>2121201</v>
      </c>
      <c r="O81" s="38" t="s">
        <v>2028</v>
      </c>
      <c r="P81" s="34">
        <v>0</v>
      </c>
      <c r="Q81" s="41">
        <v>0</v>
      </c>
      <c r="R81" s="41">
        <v>0</v>
      </c>
      <c r="S81" s="35">
        <v>54</v>
      </c>
      <c r="T81" s="35">
        <v>0</v>
      </c>
      <c r="U81" s="41">
        <v>0</v>
      </c>
      <c r="V81" s="41">
        <v>0</v>
      </c>
      <c r="W81" s="41">
        <v>0</v>
      </c>
      <c r="X81" s="38">
        <v>103013302</v>
      </c>
      <c r="Y81" s="38" t="s">
        <v>2029</v>
      </c>
      <c r="Z81" s="34">
        <v>0</v>
      </c>
      <c r="AA81" s="34">
        <v>1803</v>
      </c>
    </row>
    <row r="82" spans="1:27" ht="18.75" customHeight="1">
      <c r="A82" s="32"/>
      <c r="B82" s="39"/>
      <c r="C82" s="34"/>
      <c r="D82" s="42"/>
      <c r="E82" s="42"/>
      <c r="F82" s="34"/>
      <c r="G82" s="42"/>
      <c r="H82" s="42"/>
      <c r="I82" s="42"/>
      <c r="J82" s="42"/>
      <c r="K82" s="42"/>
      <c r="L82" s="42"/>
      <c r="M82" s="42"/>
      <c r="N82" s="36">
        <v>2121202</v>
      </c>
      <c r="O82" s="38" t="s">
        <v>2030</v>
      </c>
      <c r="P82" s="34">
        <v>1178</v>
      </c>
      <c r="Q82" s="41">
        <v>0</v>
      </c>
      <c r="R82" s="41">
        <v>0</v>
      </c>
      <c r="S82" s="35">
        <v>0</v>
      </c>
      <c r="T82" s="35">
        <v>0</v>
      </c>
      <c r="U82" s="41">
        <v>0</v>
      </c>
      <c r="V82" s="41">
        <v>0</v>
      </c>
      <c r="W82" s="41">
        <v>0</v>
      </c>
      <c r="X82" s="38"/>
      <c r="Y82" s="38"/>
      <c r="Z82" s="43"/>
      <c r="AA82" s="34"/>
    </row>
    <row r="83" spans="1:27" ht="18.75" customHeight="1">
      <c r="A83" s="32"/>
      <c r="B83" s="38"/>
      <c r="C83" s="34"/>
      <c r="D83" s="42"/>
      <c r="E83" s="42"/>
      <c r="F83" s="34"/>
      <c r="G83" s="42"/>
      <c r="H83" s="42"/>
      <c r="I83" s="42"/>
      <c r="J83" s="42"/>
      <c r="K83" s="42"/>
      <c r="L83" s="42"/>
      <c r="M83" s="42"/>
      <c r="N83" s="36">
        <v>2121203</v>
      </c>
      <c r="O83" s="38" t="s">
        <v>2031</v>
      </c>
      <c r="P83" s="34">
        <v>276</v>
      </c>
      <c r="Q83" s="41">
        <v>0</v>
      </c>
      <c r="R83" s="41">
        <v>0</v>
      </c>
      <c r="S83" s="35">
        <v>0</v>
      </c>
      <c r="T83" s="35">
        <v>0</v>
      </c>
      <c r="U83" s="41">
        <v>0</v>
      </c>
      <c r="V83" s="41">
        <v>0</v>
      </c>
      <c r="W83" s="41">
        <v>0</v>
      </c>
      <c r="X83" s="38"/>
      <c r="Y83" s="38"/>
      <c r="Z83" s="43"/>
      <c r="AA83" s="34"/>
    </row>
    <row r="84" spans="1:27" ht="18.75" customHeight="1">
      <c r="A84" s="32"/>
      <c r="B84" s="38"/>
      <c r="C84" s="34"/>
      <c r="D84" s="42"/>
      <c r="E84" s="42"/>
      <c r="F84" s="34"/>
      <c r="G84" s="42"/>
      <c r="H84" s="42"/>
      <c r="I84" s="42"/>
      <c r="J84" s="42"/>
      <c r="K84" s="42"/>
      <c r="L84" s="42"/>
      <c r="M84" s="42"/>
      <c r="N84" s="36">
        <v>2121204</v>
      </c>
      <c r="O84" s="38" t="s">
        <v>2032</v>
      </c>
      <c r="P84" s="34">
        <v>0</v>
      </c>
      <c r="Q84" s="41">
        <v>0</v>
      </c>
      <c r="R84" s="41">
        <v>0</v>
      </c>
      <c r="S84" s="35">
        <v>0</v>
      </c>
      <c r="T84" s="35">
        <v>0</v>
      </c>
      <c r="U84" s="41">
        <v>0</v>
      </c>
      <c r="V84" s="41">
        <v>0</v>
      </c>
      <c r="W84" s="41">
        <v>0</v>
      </c>
      <c r="X84" s="38"/>
      <c r="Y84" s="38"/>
      <c r="Z84" s="43"/>
      <c r="AA84" s="34"/>
    </row>
    <row r="85" spans="1:27" ht="18.75" customHeight="1">
      <c r="A85" s="32"/>
      <c r="B85" s="38"/>
      <c r="C85" s="34"/>
      <c r="D85" s="42"/>
      <c r="E85" s="42"/>
      <c r="F85" s="34"/>
      <c r="G85" s="42"/>
      <c r="H85" s="42"/>
      <c r="I85" s="42"/>
      <c r="J85" s="42"/>
      <c r="K85" s="42"/>
      <c r="L85" s="42"/>
      <c r="M85" s="42"/>
      <c r="N85" s="36">
        <v>2121299</v>
      </c>
      <c r="O85" s="38" t="s">
        <v>2033</v>
      </c>
      <c r="P85" s="34">
        <v>311</v>
      </c>
      <c r="Q85" s="41">
        <v>0</v>
      </c>
      <c r="R85" s="41">
        <v>0</v>
      </c>
      <c r="S85" s="35">
        <v>0</v>
      </c>
      <c r="T85" s="35">
        <v>0</v>
      </c>
      <c r="U85" s="41">
        <v>0</v>
      </c>
      <c r="V85" s="41">
        <v>0</v>
      </c>
      <c r="W85" s="41">
        <v>0</v>
      </c>
      <c r="X85" s="38"/>
      <c r="Y85" s="38"/>
      <c r="Z85" s="43"/>
      <c r="AA85" s="34"/>
    </row>
    <row r="86" spans="1:27" ht="18.75" customHeight="1">
      <c r="A86" s="32"/>
      <c r="B86" s="38"/>
      <c r="C86" s="34"/>
      <c r="D86" s="42"/>
      <c r="E86" s="42"/>
      <c r="F86" s="34"/>
      <c r="G86" s="42"/>
      <c r="H86" s="42"/>
      <c r="I86" s="42"/>
      <c r="J86" s="42"/>
      <c r="K86" s="42"/>
      <c r="L86" s="42"/>
      <c r="M86" s="42"/>
      <c r="N86" s="36">
        <v>2320407</v>
      </c>
      <c r="O86" s="39" t="s">
        <v>2034</v>
      </c>
      <c r="P86" s="34">
        <v>0</v>
      </c>
      <c r="Q86" s="41">
        <v>0</v>
      </c>
      <c r="R86" s="41">
        <v>0</v>
      </c>
      <c r="S86" s="35">
        <v>0</v>
      </c>
      <c r="T86" s="35">
        <v>0</v>
      </c>
      <c r="U86" s="41">
        <v>0</v>
      </c>
      <c r="V86" s="41">
        <v>0</v>
      </c>
      <c r="W86" s="41">
        <v>0</v>
      </c>
      <c r="X86" s="38"/>
      <c r="Y86" s="38"/>
      <c r="Z86" s="43"/>
      <c r="AA86" s="34"/>
    </row>
    <row r="87" spans="1:27" ht="18.75" customHeight="1">
      <c r="A87" s="32"/>
      <c r="B87" s="38"/>
      <c r="C87" s="34"/>
      <c r="D87" s="42"/>
      <c r="E87" s="42"/>
      <c r="F87" s="34"/>
      <c r="G87" s="42"/>
      <c r="H87" s="42"/>
      <c r="I87" s="42"/>
      <c r="J87" s="42"/>
      <c r="K87" s="42"/>
      <c r="L87" s="42"/>
      <c r="M87" s="42"/>
      <c r="N87" s="36">
        <v>2330407</v>
      </c>
      <c r="O87" s="39" t="s">
        <v>2035</v>
      </c>
      <c r="P87" s="35">
        <v>0</v>
      </c>
      <c r="Q87" s="41">
        <v>0</v>
      </c>
      <c r="R87" s="41">
        <v>0</v>
      </c>
      <c r="S87" s="35">
        <v>0</v>
      </c>
      <c r="T87" s="35">
        <v>0</v>
      </c>
      <c r="U87" s="41">
        <v>0</v>
      </c>
      <c r="V87" s="41">
        <v>0</v>
      </c>
      <c r="W87" s="41">
        <v>0</v>
      </c>
      <c r="X87" s="38"/>
      <c r="Y87" s="38"/>
      <c r="Z87" s="43"/>
      <c r="AA87" s="34"/>
    </row>
    <row r="88" spans="1:27" ht="18.75" customHeight="1">
      <c r="A88" s="32">
        <v>1030156</v>
      </c>
      <c r="B88" s="39" t="s">
        <v>2036</v>
      </c>
      <c r="C88" s="34">
        <v>115</v>
      </c>
      <c r="D88" s="40">
        <v>0</v>
      </c>
      <c r="E88" s="40">
        <v>0</v>
      </c>
      <c r="F88" s="34">
        <v>0</v>
      </c>
      <c r="G88" s="35">
        <v>314</v>
      </c>
      <c r="H88" s="34">
        <v>0</v>
      </c>
      <c r="I88" s="34">
        <v>0</v>
      </c>
      <c r="J88" s="34">
        <v>0</v>
      </c>
      <c r="K88" s="41">
        <v>0</v>
      </c>
      <c r="L88" s="41">
        <v>0</v>
      </c>
      <c r="M88" s="41">
        <v>0</v>
      </c>
      <c r="N88" s="36"/>
      <c r="O88" s="39" t="s">
        <v>2037</v>
      </c>
      <c r="P88" s="34">
        <f t="shared" ref="P88:W88" si="22">SUM(P89,P95,P96)</f>
        <v>0</v>
      </c>
      <c r="Q88" s="35">
        <f t="shared" si="22"/>
        <v>0</v>
      </c>
      <c r="R88" s="35">
        <f t="shared" si="22"/>
        <v>0</v>
      </c>
      <c r="S88" s="34">
        <f t="shared" si="22"/>
        <v>220</v>
      </c>
      <c r="T88" s="34">
        <f t="shared" si="22"/>
        <v>0</v>
      </c>
      <c r="U88" s="35">
        <f t="shared" si="22"/>
        <v>0</v>
      </c>
      <c r="V88" s="35">
        <f t="shared" si="22"/>
        <v>0</v>
      </c>
      <c r="W88" s="35">
        <f t="shared" si="22"/>
        <v>0</v>
      </c>
      <c r="X88" s="38">
        <v>1030156</v>
      </c>
      <c r="Y88" s="39" t="s">
        <v>2038</v>
      </c>
      <c r="Z88" s="34">
        <v>0</v>
      </c>
      <c r="AA88" s="34">
        <f>SUM(C88:M88)-SUM(P88:W88)-Z88-I88</f>
        <v>209</v>
      </c>
    </row>
    <row r="89" spans="1:27" ht="18.75" customHeight="1">
      <c r="A89" s="32"/>
      <c r="B89" s="38"/>
      <c r="C89" s="34"/>
      <c r="D89" s="42"/>
      <c r="E89" s="42"/>
      <c r="F89" s="34"/>
      <c r="G89" s="42"/>
      <c r="H89" s="42"/>
      <c r="I89" s="42"/>
      <c r="J89" s="42"/>
      <c r="K89" s="42"/>
      <c r="L89" s="42"/>
      <c r="M89" s="42"/>
      <c r="N89" s="36">
        <v>21213</v>
      </c>
      <c r="O89" s="39" t="s">
        <v>2039</v>
      </c>
      <c r="P89" s="34">
        <f t="shared" ref="P89:W89" si="23">SUM(P90:P94)</f>
        <v>0</v>
      </c>
      <c r="Q89" s="35">
        <f t="shared" si="23"/>
        <v>0</v>
      </c>
      <c r="R89" s="35">
        <f t="shared" si="23"/>
        <v>0</v>
      </c>
      <c r="S89" s="34">
        <f t="shared" si="23"/>
        <v>220</v>
      </c>
      <c r="T89" s="34">
        <f t="shared" si="23"/>
        <v>0</v>
      </c>
      <c r="U89" s="35">
        <f t="shared" si="23"/>
        <v>0</v>
      </c>
      <c r="V89" s="35">
        <f t="shared" si="23"/>
        <v>0</v>
      </c>
      <c r="W89" s="35">
        <f t="shared" si="23"/>
        <v>0</v>
      </c>
      <c r="X89" s="38"/>
      <c r="Y89" s="38"/>
      <c r="Z89" s="43"/>
      <c r="AA89" s="34"/>
    </row>
    <row r="90" spans="1:27" ht="18.75" customHeight="1">
      <c r="A90" s="32"/>
      <c r="B90" s="38"/>
      <c r="C90" s="34"/>
      <c r="D90" s="42"/>
      <c r="E90" s="42"/>
      <c r="F90" s="34"/>
      <c r="G90" s="42"/>
      <c r="H90" s="42"/>
      <c r="I90" s="42"/>
      <c r="J90" s="42"/>
      <c r="K90" s="42"/>
      <c r="L90" s="42"/>
      <c r="M90" s="42"/>
      <c r="N90" s="36">
        <v>2121301</v>
      </c>
      <c r="O90" s="38" t="s">
        <v>2001</v>
      </c>
      <c r="P90" s="34">
        <v>0</v>
      </c>
      <c r="Q90" s="41">
        <v>0</v>
      </c>
      <c r="R90" s="41">
        <v>0</v>
      </c>
      <c r="S90" s="35">
        <v>0</v>
      </c>
      <c r="T90" s="35">
        <v>0</v>
      </c>
      <c r="U90" s="41">
        <v>0</v>
      </c>
      <c r="V90" s="41">
        <v>0</v>
      </c>
      <c r="W90" s="41">
        <v>0</v>
      </c>
      <c r="X90" s="38"/>
      <c r="Y90" s="38"/>
      <c r="Z90" s="43"/>
      <c r="AA90" s="34"/>
    </row>
    <row r="91" spans="1:27" ht="18.75" customHeight="1">
      <c r="A91" s="32"/>
      <c r="B91" s="38"/>
      <c r="C91" s="34"/>
      <c r="D91" s="42"/>
      <c r="E91" s="42"/>
      <c r="F91" s="34"/>
      <c r="G91" s="42"/>
      <c r="H91" s="42"/>
      <c r="I91" s="42"/>
      <c r="J91" s="42"/>
      <c r="K91" s="42"/>
      <c r="L91" s="42"/>
      <c r="M91" s="42"/>
      <c r="N91" s="36">
        <v>2121302</v>
      </c>
      <c r="O91" s="38" t="s">
        <v>2002</v>
      </c>
      <c r="P91" s="34">
        <v>0</v>
      </c>
      <c r="Q91" s="41">
        <v>0</v>
      </c>
      <c r="R91" s="41">
        <v>0</v>
      </c>
      <c r="S91" s="35">
        <v>0</v>
      </c>
      <c r="T91" s="35">
        <v>0</v>
      </c>
      <c r="U91" s="41">
        <v>0</v>
      </c>
      <c r="V91" s="41">
        <v>0</v>
      </c>
      <c r="W91" s="41">
        <v>0</v>
      </c>
      <c r="X91" s="38"/>
      <c r="Y91" s="38"/>
      <c r="Z91" s="43"/>
      <c r="AA91" s="34"/>
    </row>
    <row r="92" spans="1:27" ht="18.75" customHeight="1">
      <c r="A92" s="32"/>
      <c r="B92" s="38"/>
      <c r="C92" s="34"/>
      <c r="D92" s="42"/>
      <c r="E92" s="42"/>
      <c r="F92" s="34"/>
      <c r="G92" s="42"/>
      <c r="H92" s="42"/>
      <c r="I92" s="42"/>
      <c r="J92" s="42"/>
      <c r="K92" s="42"/>
      <c r="L92" s="42"/>
      <c r="M92" s="42"/>
      <c r="N92" s="36">
        <v>2121303</v>
      </c>
      <c r="O92" s="38" t="s">
        <v>2003</v>
      </c>
      <c r="P92" s="34">
        <v>0</v>
      </c>
      <c r="Q92" s="41">
        <v>0</v>
      </c>
      <c r="R92" s="41">
        <v>0</v>
      </c>
      <c r="S92" s="35">
        <v>0</v>
      </c>
      <c r="T92" s="35">
        <v>0</v>
      </c>
      <c r="U92" s="41">
        <v>0</v>
      </c>
      <c r="V92" s="41">
        <v>0</v>
      </c>
      <c r="W92" s="41">
        <v>0</v>
      </c>
      <c r="X92" s="38"/>
      <c r="Y92" s="38"/>
      <c r="Z92" s="43"/>
      <c r="AA92" s="34"/>
    </row>
    <row r="93" spans="1:27" ht="18.75" customHeight="1">
      <c r="A93" s="32"/>
      <c r="B93" s="38"/>
      <c r="C93" s="34"/>
      <c r="D93" s="42"/>
      <c r="E93" s="42"/>
      <c r="F93" s="34"/>
      <c r="G93" s="42"/>
      <c r="H93" s="42"/>
      <c r="I93" s="42"/>
      <c r="J93" s="42"/>
      <c r="K93" s="42"/>
      <c r="L93" s="42"/>
      <c r="M93" s="42"/>
      <c r="N93" s="36">
        <v>2121304</v>
      </c>
      <c r="O93" s="38" t="s">
        <v>2004</v>
      </c>
      <c r="P93" s="34">
        <v>0</v>
      </c>
      <c r="Q93" s="41">
        <v>0</v>
      </c>
      <c r="R93" s="41">
        <v>0</v>
      </c>
      <c r="S93" s="35">
        <v>0</v>
      </c>
      <c r="T93" s="35">
        <v>0</v>
      </c>
      <c r="U93" s="41">
        <v>0</v>
      </c>
      <c r="V93" s="41">
        <v>0</v>
      </c>
      <c r="W93" s="41">
        <v>0</v>
      </c>
      <c r="X93" s="38"/>
      <c r="Y93" s="38"/>
      <c r="Z93" s="43"/>
      <c r="AA93" s="34"/>
    </row>
    <row r="94" spans="1:27" ht="18.75" customHeight="1">
      <c r="A94" s="45"/>
      <c r="B94" s="46"/>
      <c r="C94" s="42"/>
      <c r="D94" s="42"/>
      <c r="E94" s="42"/>
      <c r="F94" s="43"/>
      <c r="G94" s="42"/>
      <c r="H94" s="42"/>
      <c r="I94" s="42"/>
      <c r="J94" s="42"/>
      <c r="K94" s="42"/>
      <c r="L94" s="42"/>
      <c r="M94" s="42"/>
      <c r="N94" s="36">
        <v>2121399</v>
      </c>
      <c r="O94" s="38" t="s">
        <v>2040</v>
      </c>
      <c r="P94" s="34">
        <v>0</v>
      </c>
      <c r="Q94" s="41">
        <v>0</v>
      </c>
      <c r="R94" s="41">
        <v>0</v>
      </c>
      <c r="S94" s="35">
        <v>220</v>
      </c>
      <c r="T94" s="35">
        <v>0</v>
      </c>
      <c r="U94" s="41">
        <v>0</v>
      </c>
      <c r="V94" s="41">
        <v>0</v>
      </c>
      <c r="W94" s="41">
        <v>0</v>
      </c>
      <c r="X94" s="38"/>
      <c r="Y94" s="38"/>
      <c r="Z94" s="43"/>
      <c r="AA94" s="34"/>
    </row>
    <row r="95" spans="1:27" ht="18.75" customHeight="1">
      <c r="A95" s="45"/>
      <c r="B95" s="46"/>
      <c r="C95" s="42"/>
      <c r="D95" s="42"/>
      <c r="E95" s="42"/>
      <c r="F95" s="43"/>
      <c r="G95" s="42"/>
      <c r="H95" s="42"/>
      <c r="I95" s="42"/>
      <c r="J95" s="42"/>
      <c r="K95" s="42"/>
      <c r="L95" s="42"/>
      <c r="M95" s="42"/>
      <c r="N95" s="36">
        <v>2320416</v>
      </c>
      <c r="O95" s="39" t="s">
        <v>2041</v>
      </c>
      <c r="P95" s="34">
        <v>0</v>
      </c>
      <c r="Q95" s="41">
        <v>0</v>
      </c>
      <c r="R95" s="41">
        <v>0</v>
      </c>
      <c r="S95" s="35">
        <v>0</v>
      </c>
      <c r="T95" s="35">
        <v>0</v>
      </c>
      <c r="U95" s="41">
        <v>0</v>
      </c>
      <c r="V95" s="41">
        <v>0</v>
      </c>
      <c r="W95" s="41">
        <v>0</v>
      </c>
      <c r="X95" s="38"/>
      <c r="Y95" s="38"/>
      <c r="Z95" s="43"/>
      <c r="AA95" s="34"/>
    </row>
    <row r="96" spans="1:27" ht="18.75" customHeight="1">
      <c r="A96" s="45"/>
      <c r="B96" s="46"/>
      <c r="C96" s="34"/>
      <c r="D96" s="42"/>
      <c r="E96" s="42"/>
      <c r="F96" s="34"/>
      <c r="G96" s="42"/>
      <c r="H96" s="42"/>
      <c r="I96" s="42"/>
      <c r="J96" s="42"/>
      <c r="K96" s="42"/>
      <c r="L96" s="42"/>
      <c r="M96" s="42"/>
      <c r="N96" s="36">
        <v>2330416</v>
      </c>
      <c r="O96" s="39" t="s">
        <v>2042</v>
      </c>
      <c r="P96" s="35">
        <v>0</v>
      </c>
      <c r="Q96" s="41">
        <v>0</v>
      </c>
      <c r="R96" s="41">
        <v>0</v>
      </c>
      <c r="S96" s="35">
        <v>0</v>
      </c>
      <c r="T96" s="35">
        <v>0</v>
      </c>
      <c r="U96" s="41">
        <v>0</v>
      </c>
      <c r="V96" s="41">
        <v>0</v>
      </c>
      <c r="W96" s="41">
        <v>0</v>
      </c>
      <c r="X96" s="38"/>
      <c r="Y96" s="38"/>
      <c r="Z96" s="43"/>
      <c r="AA96" s="34"/>
    </row>
    <row r="97" spans="1:27" ht="18.75" customHeight="1">
      <c r="A97" s="32">
        <v>1030178</v>
      </c>
      <c r="B97" s="39" t="s">
        <v>2043</v>
      </c>
      <c r="C97" s="34">
        <v>441</v>
      </c>
      <c r="D97" s="40">
        <v>0</v>
      </c>
      <c r="E97" s="40">
        <v>0</v>
      </c>
      <c r="F97" s="34">
        <v>0</v>
      </c>
      <c r="G97" s="35">
        <v>359</v>
      </c>
      <c r="H97" s="34">
        <v>0</v>
      </c>
      <c r="I97" s="34">
        <v>0</v>
      </c>
      <c r="J97" s="34">
        <v>0</v>
      </c>
      <c r="K97" s="41">
        <v>0</v>
      </c>
      <c r="L97" s="41">
        <v>0</v>
      </c>
      <c r="M97" s="41">
        <v>0</v>
      </c>
      <c r="N97" s="36"/>
      <c r="O97" s="39" t="s">
        <v>2044</v>
      </c>
      <c r="P97" s="34">
        <f t="shared" ref="P97:W97" si="24">SUM(P98,P102,P103)</f>
        <v>526</v>
      </c>
      <c r="Q97" s="35">
        <f t="shared" si="24"/>
        <v>0</v>
      </c>
      <c r="R97" s="35">
        <f t="shared" si="24"/>
        <v>0</v>
      </c>
      <c r="S97" s="34">
        <f t="shared" si="24"/>
        <v>0</v>
      </c>
      <c r="T97" s="34">
        <f t="shared" si="24"/>
        <v>0</v>
      </c>
      <c r="U97" s="35">
        <f t="shared" si="24"/>
        <v>0</v>
      </c>
      <c r="V97" s="35">
        <f t="shared" si="24"/>
        <v>0</v>
      </c>
      <c r="W97" s="35">
        <f t="shared" si="24"/>
        <v>0</v>
      </c>
      <c r="X97" s="38">
        <v>1030178</v>
      </c>
      <c r="Y97" s="39" t="s">
        <v>2045</v>
      </c>
      <c r="Z97" s="34">
        <v>0</v>
      </c>
      <c r="AA97" s="34">
        <f>SUM(C97:M97)-SUM(P97:W97)-Z97-I97</f>
        <v>274</v>
      </c>
    </row>
    <row r="98" spans="1:27" ht="18.75" customHeight="1">
      <c r="A98" s="32"/>
      <c r="B98" s="38"/>
      <c r="C98" s="34"/>
      <c r="D98" s="42"/>
      <c r="E98" s="42"/>
      <c r="F98" s="34"/>
      <c r="G98" s="42"/>
      <c r="H98" s="42"/>
      <c r="I98" s="42"/>
      <c r="J98" s="42"/>
      <c r="K98" s="42"/>
      <c r="L98" s="42"/>
      <c r="M98" s="42"/>
      <c r="N98" s="36">
        <v>21214</v>
      </c>
      <c r="O98" s="39" t="s">
        <v>2046</v>
      </c>
      <c r="P98" s="34">
        <f t="shared" ref="P98:W98" si="25">SUM(P99:P101)</f>
        <v>526</v>
      </c>
      <c r="Q98" s="35">
        <f t="shared" si="25"/>
        <v>0</v>
      </c>
      <c r="R98" s="35">
        <f t="shared" si="25"/>
        <v>0</v>
      </c>
      <c r="S98" s="34">
        <f t="shared" si="25"/>
        <v>0</v>
      </c>
      <c r="T98" s="34">
        <f t="shared" si="25"/>
        <v>0</v>
      </c>
      <c r="U98" s="35">
        <f t="shared" si="25"/>
        <v>0</v>
      </c>
      <c r="V98" s="35">
        <f t="shared" si="25"/>
        <v>0</v>
      </c>
      <c r="W98" s="35">
        <f t="shared" si="25"/>
        <v>0</v>
      </c>
      <c r="X98" s="38"/>
      <c r="Y98" s="38"/>
      <c r="Z98" s="43"/>
      <c r="AA98" s="34"/>
    </row>
    <row r="99" spans="1:27" ht="18.75" customHeight="1">
      <c r="A99" s="32"/>
      <c r="B99" s="38"/>
      <c r="C99" s="34"/>
      <c r="D99" s="42"/>
      <c r="E99" s="42"/>
      <c r="F99" s="34"/>
      <c r="G99" s="42"/>
      <c r="H99" s="42"/>
      <c r="I99" s="42"/>
      <c r="J99" s="42"/>
      <c r="K99" s="42"/>
      <c r="L99" s="42"/>
      <c r="M99" s="42"/>
      <c r="N99" s="36">
        <v>2121401</v>
      </c>
      <c r="O99" s="38" t="s">
        <v>2047</v>
      </c>
      <c r="P99" s="34">
        <v>0</v>
      </c>
      <c r="Q99" s="41">
        <v>0</v>
      </c>
      <c r="R99" s="41">
        <v>0</v>
      </c>
      <c r="S99" s="35">
        <v>0</v>
      </c>
      <c r="T99" s="35">
        <v>0</v>
      </c>
      <c r="U99" s="41">
        <v>0</v>
      </c>
      <c r="V99" s="41">
        <v>0</v>
      </c>
      <c r="W99" s="41">
        <v>0</v>
      </c>
      <c r="X99" s="38"/>
      <c r="Y99" s="38"/>
      <c r="Z99" s="43"/>
      <c r="AA99" s="34"/>
    </row>
    <row r="100" spans="1:27" ht="18.75" customHeight="1">
      <c r="A100" s="32"/>
      <c r="B100" s="38"/>
      <c r="C100" s="34"/>
      <c r="D100" s="42"/>
      <c r="E100" s="42"/>
      <c r="F100" s="34"/>
      <c r="G100" s="42"/>
      <c r="H100" s="42"/>
      <c r="I100" s="42"/>
      <c r="J100" s="42"/>
      <c r="K100" s="42"/>
      <c r="L100" s="42"/>
      <c r="M100" s="42"/>
      <c r="N100" s="36">
        <v>2121402</v>
      </c>
      <c r="O100" s="38" t="s">
        <v>2048</v>
      </c>
      <c r="P100" s="34">
        <v>0</v>
      </c>
      <c r="Q100" s="41">
        <v>0</v>
      </c>
      <c r="R100" s="41">
        <v>0</v>
      </c>
      <c r="S100" s="35">
        <v>0</v>
      </c>
      <c r="T100" s="35">
        <v>0</v>
      </c>
      <c r="U100" s="41">
        <v>0</v>
      </c>
      <c r="V100" s="41">
        <v>0</v>
      </c>
      <c r="W100" s="41">
        <v>0</v>
      </c>
      <c r="X100" s="38"/>
      <c r="Y100" s="38"/>
      <c r="Z100" s="43"/>
      <c r="AA100" s="34"/>
    </row>
    <row r="101" spans="1:27" ht="18.75" customHeight="1">
      <c r="A101" s="32"/>
      <c r="B101" s="38"/>
      <c r="C101" s="34"/>
      <c r="D101" s="42"/>
      <c r="E101" s="42"/>
      <c r="F101" s="34"/>
      <c r="G101" s="42"/>
      <c r="H101" s="42"/>
      <c r="I101" s="42"/>
      <c r="J101" s="42"/>
      <c r="K101" s="42"/>
      <c r="L101" s="42"/>
      <c r="M101" s="42"/>
      <c r="N101" s="36">
        <v>2121499</v>
      </c>
      <c r="O101" s="38" t="s">
        <v>2049</v>
      </c>
      <c r="P101" s="34">
        <v>526</v>
      </c>
      <c r="Q101" s="41">
        <v>0</v>
      </c>
      <c r="R101" s="41">
        <v>0</v>
      </c>
      <c r="S101" s="35">
        <v>0</v>
      </c>
      <c r="T101" s="35">
        <v>0</v>
      </c>
      <c r="U101" s="41">
        <v>0</v>
      </c>
      <c r="V101" s="41">
        <v>0</v>
      </c>
      <c r="W101" s="41">
        <v>0</v>
      </c>
      <c r="X101" s="38"/>
      <c r="Y101" s="38"/>
      <c r="Z101" s="43"/>
      <c r="AA101" s="34"/>
    </row>
    <row r="102" spans="1:27" ht="18.75" customHeight="1">
      <c r="A102" s="32"/>
      <c r="B102" s="38"/>
      <c r="C102" s="34"/>
      <c r="D102" s="42"/>
      <c r="E102" s="42"/>
      <c r="F102" s="34"/>
      <c r="G102" s="42"/>
      <c r="H102" s="42"/>
      <c r="I102" s="42"/>
      <c r="J102" s="42"/>
      <c r="K102" s="42"/>
      <c r="L102" s="42"/>
      <c r="M102" s="42"/>
      <c r="N102" s="36">
        <v>2320420</v>
      </c>
      <c r="O102" s="39" t="s">
        <v>2050</v>
      </c>
      <c r="P102" s="34">
        <v>0</v>
      </c>
      <c r="Q102" s="41">
        <v>0</v>
      </c>
      <c r="R102" s="41">
        <v>0</v>
      </c>
      <c r="S102" s="35">
        <v>0</v>
      </c>
      <c r="T102" s="35">
        <v>0</v>
      </c>
      <c r="U102" s="41">
        <v>0</v>
      </c>
      <c r="V102" s="41">
        <v>0</v>
      </c>
      <c r="W102" s="41">
        <v>0</v>
      </c>
      <c r="X102" s="38"/>
      <c r="Y102" s="38"/>
      <c r="Z102" s="43"/>
      <c r="AA102" s="34"/>
    </row>
    <row r="103" spans="1:27" ht="18.75" customHeight="1">
      <c r="A103" s="32"/>
      <c r="B103" s="38"/>
      <c r="C103" s="34"/>
      <c r="D103" s="42"/>
      <c r="E103" s="42"/>
      <c r="F103" s="34"/>
      <c r="G103" s="42"/>
      <c r="H103" s="42"/>
      <c r="I103" s="42"/>
      <c r="J103" s="42"/>
      <c r="K103" s="42"/>
      <c r="L103" s="42"/>
      <c r="M103" s="42"/>
      <c r="N103" s="36">
        <v>2330420</v>
      </c>
      <c r="O103" s="39" t="s">
        <v>2051</v>
      </c>
      <c r="P103" s="35">
        <v>0</v>
      </c>
      <c r="Q103" s="41">
        <v>0</v>
      </c>
      <c r="R103" s="41">
        <v>0</v>
      </c>
      <c r="S103" s="35">
        <v>0</v>
      </c>
      <c r="T103" s="35">
        <v>0</v>
      </c>
      <c r="U103" s="41">
        <v>0</v>
      </c>
      <c r="V103" s="41">
        <v>0</v>
      </c>
      <c r="W103" s="41">
        <v>0</v>
      </c>
      <c r="X103" s="38"/>
      <c r="Y103" s="38"/>
      <c r="Z103" s="43"/>
      <c r="AA103" s="34"/>
    </row>
    <row r="104" spans="1:27" ht="18.75" customHeight="1">
      <c r="A104" s="32">
        <v>1030131</v>
      </c>
      <c r="B104" s="39" t="s">
        <v>2052</v>
      </c>
      <c r="C104" s="34">
        <v>0</v>
      </c>
      <c r="D104" s="40">
        <v>0</v>
      </c>
      <c r="E104" s="40">
        <v>0</v>
      </c>
      <c r="F104" s="34">
        <v>0</v>
      </c>
      <c r="G104" s="35">
        <v>0</v>
      </c>
      <c r="H104" s="34">
        <v>0</v>
      </c>
      <c r="I104" s="34">
        <v>0</v>
      </c>
      <c r="J104" s="34">
        <v>0</v>
      </c>
      <c r="K104" s="41">
        <v>0</v>
      </c>
      <c r="L104" s="41">
        <v>0</v>
      </c>
      <c r="M104" s="41">
        <v>0</v>
      </c>
      <c r="N104" s="36"/>
      <c r="O104" s="39" t="s">
        <v>2053</v>
      </c>
      <c r="P104" s="34">
        <f t="shared" ref="P104:W104" si="26">SUM(P105,P111,P112)</f>
        <v>0</v>
      </c>
      <c r="Q104" s="35">
        <f t="shared" si="26"/>
        <v>0</v>
      </c>
      <c r="R104" s="35">
        <f t="shared" si="26"/>
        <v>0</v>
      </c>
      <c r="S104" s="34">
        <f t="shared" si="26"/>
        <v>0</v>
      </c>
      <c r="T104" s="34">
        <f t="shared" si="26"/>
        <v>0</v>
      </c>
      <c r="U104" s="35">
        <f t="shared" si="26"/>
        <v>0</v>
      </c>
      <c r="V104" s="35">
        <f t="shared" si="26"/>
        <v>0</v>
      </c>
      <c r="W104" s="35">
        <f t="shared" si="26"/>
        <v>0</v>
      </c>
      <c r="X104" s="38">
        <v>1030131</v>
      </c>
      <c r="Y104" s="39" t="s">
        <v>2054</v>
      </c>
      <c r="Z104" s="34">
        <v>0</v>
      </c>
      <c r="AA104" s="34">
        <f>SUM(C104:M104)-SUM(P104:W104)-Z104-I104</f>
        <v>0</v>
      </c>
    </row>
    <row r="105" spans="1:27" ht="18.75" customHeight="1">
      <c r="A105" s="32"/>
      <c r="B105" s="39"/>
      <c r="C105" s="34"/>
      <c r="D105" s="42"/>
      <c r="E105" s="42"/>
      <c r="F105" s="34"/>
      <c r="G105" s="42"/>
      <c r="H105" s="42"/>
      <c r="I105" s="42"/>
      <c r="J105" s="42"/>
      <c r="K105" s="42"/>
      <c r="L105" s="42"/>
      <c r="M105" s="42"/>
      <c r="N105" s="36">
        <v>21360</v>
      </c>
      <c r="O105" s="39" t="s">
        <v>2055</v>
      </c>
      <c r="P105" s="34">
        <f t="shared" ref="P105:W105" si="27">SUM(P106:P110)</f>
        <v>0</v>
      </c>
      <c r="Q105" s="35">
        <f t="shared" si="27"/>
        <v>0</v>
      </c>
      <c r="R105" s="35">
        <f t="shared" si="27"/>
        <v>0</v>
      </c>
      <c r="S105" s="34">
        <f t="shared" si="27"/>
        <v>0</v>
      </c>
      <c r="T105" s="34">
        <f t="shared" si="27"/>
        <v>0</v>
      </c>
      <c r="U105" s="35">
        <f t="shared" si="27"/>
        <v>0</v>
      </c>
      <c r="V105" s="35">
        <f t="shared" si="27"/>
        <v>0</v>
      </c>
      <c r="W105" s="35">
        <f t="shared" si="27"/>
        <v>0</v>
      </c>
      <c r="X105" s="38"/>
      <c r="Y105" s="39"/>
      <c r="Z105" s="43"/>
      <c r="AA105" s="34"/>
    </row>
    <row r="106" spans="1:27" ht="18.75" customHeight="1">
      <c r="A106" s="32"/>
      <c r="B106" s="39"/>
      <c r="C106" s="34"/>
      <c r="D106" s="42"/>
      <c r="E106" s="42"/>
      <c r="F106" s="34"/>
      <c r="G106" s="42"/>
      <c r="H106" s="42"/>
      <c r="I106" s="42"/>
      <c r="J106" s="42"/>
      <c r="K106" s="42"/>
      <c r="L106" s="42"/>
      <c r="M106" s="42"/>
      <c r="N106" s="36">
        <v>2136001</v>
      </c>
      <c r="O106" s="38" t="s">
        <v>2056</v>
      </c>
      <c r="P106" s="34">
        <v>0</v>
      </c>
      <c r="Q106" s="41">
        <v>0</v>
      </c>
      <c r="R106" s="41">
        <v>0</v>
      </c>
      <c r="S106" s="35">
        <v>0</v>
      </c>
      <c r="T106" s="35">
        <v>0</v>
      </c>
      <c r="U106" s="41">
        <v>0</v>
      </c>
      <c r="V106" s="41">
        <v>0</v>
      </c>
      <c r="W106" s="41">
        <v>0</v>
      </c>
      <c r="X106" s="38"/>
      <c r="Y106" s="39"/>
      <c r="Z106" s="43"/>
      <c r="AA106" s="34"/>
    </row>
    <row r="107" spans="1:27" ht="18.75" customHeight="1">
      <c r="A107" s="32"/>
      <c r="B107" s="39"/>
      <c r="C107" s="34"/>
      <c r="D107" s="42"/>
      <c r="E107" s="42"/>
      <c r="F107" s="34"/>
      <c r="G107" s="42"/>
      <c r="H107" s="42"/>
      <c r="I107" s="42"/>
      <c r="J107" s="42"/>
      <c r="K107" s="42"/>
      <c r="L107" s="42"/>
      <c r="M107" s="42"/>
      <c r="N107" s="36">
        <v>2136002</v>
      </c>
      <c r="O107" s="38" t="s">
        <v>2057</v>
      </c>
      <c r="P107" s="34">
        <v>0</v>
      </c>
      <c r="Q107" s="41">
        <v>0</v>
      </c>
      <c r="R107" s="41">
        <v>0</v>
      </c>
      <c r="S107" s="35">
        <v>0</v>
      </c>
      <c r="T107" s="35">
        <v>0</v>
      </c>
      <c r="U107" s="41">
        <v>0</v>
      </c>
      <c r="V107" s="41">
        <v>0</v>
      </c>
      <c r="W107" s="41">
        <v>0</v>
      </c>
      <c r="X107" s="38"/>
      <c r="Y107" s="39"/>
      <c r="Z107" s="43"/>
      <c r="AA107" s="34"/>
    </row>
    <row r="108" spans="1:27" ht="18.75" customHeight="1">
      <c r="A108" s="32"/>
      <c r="B108" s="39"/>
      <c r="C108" s="34"/>
      <c r="D108" s="42"/>
      <c r="E108" s="42"/>
      <c r="F108" s="34"/>
      <c r="G108" s="42"/>
      <c r="H108" s="42"/>
      <c r="I108" s="42"/>
      <c r="J108" s="42"/>
      <c r="K108" s="42"/>
      <c r="L108" s="42"/>
      <c r="M108" s="42"/>
      <c r="N108" s="36">
        <v>2136003</v>
      </c>
      <c r="O108" s="38" t="s">
        <v>2058</v>
      </c>
      <c r="P108" s="34">
        <v>0</v>
      </c>
      <c r="Q108" s="41">
        <v>0</v>
      </c>
      <c r="R108" s="41">
        <v>0</v>
      </c>
      <c r="S108" s="35">
        <v>0</v>
      </c>
      <c r="T108" s="35">
        <v>0</v>
      </c>
      <c r="U108" s="41">
        <v>0</v>
      </c>
      <c r="V108" s="41">
        <v>0</v>
      </c>
      <c r="W108" s="41">
        <v>0</v>
      </c>
      <c r="X108" s="38"/>
      <c r="Y108" s="39"/>
      <c r="Z108" s="43"/>
      <c r="AA108" s="34"/>
    </row>
    <row r="109" spans="1:27" ht="18.75" customHeight="1">
      <c r="A109" s="32"/>
      <c r="B109" s="39"/>
      <c r="C109" s="34"/>
      <c r="D109" s="42"/>
      <c r="E109" s="42"/>
      <c r="F109" s="34"/>
      <c r="G109" s="42"/>
      <c r="H109" s="42"/>
      <c r="I109" s="42"/>
      <c r="J109" s="42"/>
      <c r="K109" s="42"/>
      <c r="L109" s="42"/>
      <c r="M109" s="42"/>
      <c r="N109" s="36">
        <v>2136004</v>
      </c>
      <c r="O109" s="38" t="s">
        <v>2059</v>
      </c>
      <c r="P109" s="34">
        <v>0</v>
      </c>
      <c r="Q109" s="41">
        <v>0</v>
      </c>
      <c r="R109" s="41">
        <v>0</v>
      </c>
      <c r="S109" s="35">
        <v>0</v>
      </c>
      <c r="T109" s="35">
        <v>0</v>
      </c>
      <c r="U109" s="41">
        <v>0</v>
      </c>
      <c r="V109" s="41">
        <v>0</v>
      </c>
      <c r="W109" s="41">
        <v>0</v>
      </c>
      <c r="X109" s="38"/>
      <c r="Y109" s="39"/>
      <c r="Z109" s="43"/>
      <c r="AA109" s="34"/>
    </row>
    <row r="110" spans="1:27" ht="18.75" customHeight="1">
      <c r="A110" s="32"/>
      <c r="B110" s="39"/>
      <c r="C110" s="34"/>
      <c r="D110" s="42"/>
      <c r="E110" s="42"/>
      <c r="F110" s="34"/>
      <c r="G110" s="42"/>
      <c r="H110" s="42"/>
      <c r="I110" s="42"/>
      <c r="J110" s="42"/>
      <c r="K110" s="42"/>
      <c r="L110" s="42"/>
      <c r="M110" s="42"/>
      <c r="N110" s="36">
        <v>2136099</v>
      </c>
      <c r="O110" s="38" t="s">
        <v>2060</v>
      </c>
      <c r="P110" s="34">
        <v>0</v>
      </c>
      <c r="Q110" s="41">
        <v>0</v>
      </c>
      <c r="R110" s="41">
        <v>0</v>
      </c>
      <c r="S110" s="35">
        <v>0</v>
      </c>
      <c r="T110" s="35">
        <v>0</v>
      </c>
      <c r="U110" s="41">
        <v>0</v>
      </c>
      <c r="V110" s="41">
        <v>0</v>
      </c>
      <c r="W110" s="41">
        <v>0</v>
      </c>
      <c r="X110" s="38"/>
      <c r="Y110" s="39"/>
      <c r="Z110" s="43"/>
      <c r="AA110" s="34"/>
    </row>
    <row r="111" spans="1:27" ht="18.75" customHeight="1">
      <c r="A111" s="32"/>
      <c r="B111" s="39"/>
      <c r="C111" s="34"/>
      <c r="D111" s="42"/>
      <c r="E111" s="42"/>
      <c r="F111" s="34"/>
      <c r="G111" s="42"/>
      <c r="H111" s="42"/>
      <c r="I111" s="42"/>
      <c r="J111" s="42"/>
      <c r="K111" s="42"/>
      <c r="L111" s="42"/>
      <c r="M111" s="42"/>
      <c r="N111" s="36">
        <v>2320406</v>
      </c>
      <c r="O111" s="39" t="s">
        <v>2061</v>
      </c>
      <c r="P111" s="34">
        <v>0</v>
      </c>
      <c r="Q111" s="41">
        <v>0</v>
      </c>
      <c r="R111" s="41">
        <v>0</v>
      </c>
      <c r="S111" s="35">
        <v>0</v>
      </c>
      <c r="T111" s="35">
        <v>0</v>
      </c>
      <c r="U111" s="41">
        <v>0</v>
      </c>
      <c r="V111" s="41">
        <v>0</v>
      </c>
      <c r="W111" s="41">
        <v>0</v>
      </c>
      <c r="X111" s="38"/>
      <c r="Y111" s="39"/>
      <c r="Z111" s="43"/>
      <c r="AA111" s="34"/>
    </row>
    <row r="112" spans="1:27" ht="18.75" customHeight="1">
      <c r="A112" s="32"/>
      <c r="B112" s="39"/>
      <c r="C112" s="34"/>
      <c r="D112" s="42"/>
      <c r="E112" s="42"/>
      <c r="F112" s="34"/>
      <c r="G112" s="42"/>
      <c r="H112" s="42"/>
      <c r="I112" s="42"/>
      <c r="J112" s="42"/>
      <c r="K112" s="42"/>
      <c r="L112" s="42"/>
      <c r="M112" s="42"/>
      <c r="N112" s="36">
        <v>2330406</v>
      </c>
      <c r="O112" s="39" t="s">
        <v>2062</v>
      </c>
      <c r="P112" s="35">
        <v>0</v>
      </c>
      <c r="Q112" s="41">
        <v>0</v>
      </c>
      <c r="R112" s="41">
        <v>0</v>
      </c>
      <c r="S112" s="35">
        <v>0</v>
      </c>
      <c r="T112" s="35">
        <v>0</v>
      </c>
      <c r="U112" s="41">
        <v>0</v>
      </c>
      <c r="V112" s="41">
        <v>0</v>
      </c>
      <c r="W112" s="41">
        <v>0</v>
      </c>
      <c r="X112" s="38"/>
      <c r="Y112" s="39"/>
      <c r="Z112" s="43"/>
      <c r="AA112" s="34"/>
    </row>
    <row r="113" spans="1:27" ht="18.75" customHeight="1">
      <c r="A113" s="32">
        <v>1030150</v>
      </c>
      <c r="B113" s="39" t="s">
        <v>2063</v>
      </c>
      <c r="C113" s="34">
        <f>SUM(C114:C115)</f>
        <v>0</v>
      </c>
      <c r="D113" s="34">
        <f>SUM(D114:D115)</f>
        <v>180</v>
      </c>
      <c r="E113" s="34">
        <f>SUM(E114:E115)</f>
        <v>0</v>
      </c>
      <c r="F113" s="34">
        <f>F114+F115</f>
        <v>0</v>
      </c>
      <c r="G113" s="35">
        <f t="shared" ref="G113:M113" si="28">SUM(G114:G115)</f>
        <v>0</v>
      </c>
      <c r="H113" s="34">
        <f t="shared" si="28"/>
        <v>0</v>
      </c>
      <c r="I113" s="34">
        <f t="shared" si="28"/>
        <v>0</v>
      </c>
      <c r="J113" s="34">
        <f t="shared" si="28"/>
        <v>0</v>
      </c>
      <c r="K113" s="35">
        <f t="shared" si="28"/>
        <v>0</v>
      </c>
      <c r="L113" s="35">
        <f t="shared" si="28"/>
        <v>0</v>
      </c>
      <c r="M113" s="35">
        <f t="shared" si="28"/>
        <v>0</v>
      </c>
      <c r="N113" s="36"/>
      <c r="O113" s="39" t="s">
        <v>2064</v>
      </c>
      <c r="P113" s="34">
        <f t="shared" ref="P113:W113" si="29">SUM(P114,P119,P120)</f>
        <v>180</v>
      </c>
      <c r="Q113" s="35">
        <f t="shared" si="29"/>
        <v>0</v>
      </c>
      <c r="R113" s="35">
        <f t="shared" si="29"/>
        <v>0</v>
      </c>
      <c r="S113" s="34">
        <f t="shared" si="29"/>
        <v>0</v>
      </c>
      <c r="T113" s="34">
        <f t="shared" si="29"/>
        <v>0</v>
      </c>
      <c r="U113" s="35">
        <f t="shared" si="29"/>
        <v>0</v>
      </c>
      <c r="V113" s="35">
        <f t="shared" si="29"/>
        <v>0</v>
      </c>
      <c r="W113" s="35">
        <f t="shared" si="29"/>
        <v>0</v>
      </c>
      <c r="X113" s="38">
        <v>1030150</v>
      </c>
      <c r="Y113" s="39" t="s">
        <v>2065</v>
      </c>
      <c r="Z113" s="34">
        <f>Z114+Z115</f>
        <v>0</v>
      </c>
      <c r="AA113" s="34">
        <f>SUM(C113:M113)-SUM(P113:W113)-Z113-I133</f>
        <v>0</v>
      </c>
    </row>
    <row r="114" spans="1:27" ht="18.75" customHeight="1">
      <c r="A114" s="32">
        <v>103015001</v>
      </c>
      <c r="B114" s="38" t="s">
        <v>2066</v>
      </c>
      <c r="C114" s="34">
        <v>0</v>
      </c>
      <c r="D114" s="40">
        <v>0</v>
      </c>
      <c r="E114" s="40">
        <v>0</v>
      </c>
      <c r="F114" s="34">
        <v>0</v>
      </c>
      <c r="G114" s="35">
        <v>0</v>
      </c>
      <c r="H114" s="34">
        <v>0</v>
      </c>
      <c r="I114" s="34">
        <v>0</v>
      </c>
      <c r="J114" s="34">
        <v>0</v>
      </c>
      <c r="K114" s="41">
        <v>0</v>
      </c>
      <c r="L114" s="41">
        <v>0</v>
      </c>
      <c r="M114" s="41">
        <v>0</v>
      </c>
      <c r="N114" s="36">
        <v>21366</v>
      </c>
      <c r="O114" s="39" t="s">
        <v>2067</v>
      </c>
      <c r="P114" s="34">
        <f t="shared" ref="P114:W114" si="30">SUM(P115:P118)</f>
        <v>180</v>
      </c>
      <c r="Q114" s="35">
        <f t="shared" si="30"/>
        <v>0</v>
      </c>
      <c r="R114" s="35">
        <f t="shared" si="30"/>
        <v>0</v>
      </c>
      <c r="S114" s="34">
        <f t="shared" si="30"/>
        <v>0</v>
      </c>
      <c r="T114" s="34">
        <f t="shared" si="30"/>
        <v>0</v>
      </c>
      <c r="U114" s="35">
        <f t="shared" si="30"/>
        <v>0</v>
      </c>
      <c r="V114" s="35">
        <f t="shared" si="30"/>
        <v>0</v>
      </c>
      <c r="W114" s="35">
        <f t="shared" si="30"/>
        <v>0</v>
      </c>
      <c r="X114" s="38">
        <v>103015001</v>
      </c>
      <c r="Y114" s="38" t="s">
        <v>2068</v>
      </c>
      <c r="Z114" s="34">
        <v>0</v>
      </c>
      <c r="AA114" s="34">
        <v>0</v>
      </c>
    </row>
    <row r="115" spans="1:27" ht="18.75" customHeight="1">
      <c r="A115" s="32">
        <v>103015002</v>
      </c>
      <c r="B115" s="38" t="s">
        <v>2069</v>
      </c>
      <c r="C115" s="34">
        <v>0</v>
      </c>
      <c r="D115" s="40">
        <v>180</v>
      </c>
      <c r="E115" s="40">
        <v>0</v>
      </c>
      <c r="F115" s="34">
        <v>0</v>
      </c>
      <c r="G115" s="35">
        <v>0</v>
      </c>
      <c r="H115" s="34">
        <v>0</v>
      </c>
      <c r="I115" s="34">
        <v>0</v>
      </c>
      <c r="J115" s="34">
        <v>0</v>
      </c>
      <c r="K115" s="41">
        <v>0</v>
      </c>
      <c r="L115" s="41">
        <v>0</v>
      </c>
      <c r="M115" s="41">
        <v>0</v>
      </c>
      <c r="N115" s="36">
        <v>2136601</v>
      </c>
      <c r="O115" s="38" t="s">
        <v>1949</v>
      </c>
      <c r="P115" s="34">
        <v>180</v>
      </c>
      <c r="Q115" s="41">
        <v>0</v>
      </c>
      <c r="R115" s="41">
        <v>0</v>
      </c>
      <c r="S115" s="35">
        <v>0</v>
      </c>
      <c r="T115" s="35">
        <v>0</v>
      </c>
      <c r="U115" s="41">
        <v>0</v>
      </c>
      <c r="V115" s="41">
        <v>0</v>
      </c>
      <c r="W115" s="41">
        <v>0</v>
      </c>
      <c r="X115" s="38">
        <v>103015002</v>
      </c>
      <c r="Y115" s="38" t="s">
        <v>2070</v>
      </c>
      <c r="Z115" s="34">
        <v>0</v>
      </c>
      <c r="AA115" s="34"/>
    </row>
    <row r="116" spans="1:27" ht="18.75" customHeight="1">
      <c r="A116" s="32"/>
      <c r="B116" s="38"/>
      <c r="C116" s="34"/>
      <c r="D116" s="42"/>
      <c r="E116" s="42"/>
      <c r="F116" s="34"/>
      <c r="G116" s="42"/>
      <c r="H116" s="42"/>
      <c r="I116" s="42"/>
      <c r="J116" s="42"/>
      <c r="K116" s="42"/>
      <c r="L116" s="42"/>
      <c r="M116" s="42"/>
      <c r="N116" s="36">
        <v>2136602</v>
      </c>
      <c r="O116" s="38" t="s">
        <v>2071</v>
      </c>
      <c r="P116" s="34">
        <v>0</v>
      </c>
      <c r="Q116" s="41">
        <v>0</v>
      </c>
      <c r="R116" s="41">
        <v>0</v>
      </c>
      <c r="S116" s="35">
        <v>0</v>
      </c>
      <c r="T116" s="35">
        <v>0</v>
      </c>
      <c r="U116" s="41">
        <v>0</v>
      </c>
      <c r="V116" s="41">
        <v>0</v>
      </c>
      <c r="W116" s="41">
        <v>0</v>
      </c>
      <c r="X116" s="38"/>
      <c r="Y116" s="38"/>
      <c r="Z116" s="43"/>
      <c r="AA116" s="34"/>
    </row>
    <row r="117" spans="1:27" ht="18.75" customHeight="1">
      <c r="A117" s="32"/>
      <c r="B117" s="39"/>
      <c r="C117" s="34"/>
      <c r="D117" s="42"/>
      <c r="E117" s="42"/>
      <c r="F117" s="34"/>
      <c r="G117" s="42"/>
      <c r="H117" s="42"/>
      <c r="I117" s="42"/>
      <c r="J117" s="42"/>
      <c r="K117" s="42"/>
      <c r="L117" s="42"/>
      <c r="M117" s="42"/>
      <c r="N117" s="36">
        <v>2136603</v>
      </c>
      <c r="O117" s="38" t="s">
        <v>2072</v>
      </c>
      <c r="P117" s="34">
        <v>0</v>
      </c>
      <c r="Q117" s="41">
        <v>0</v>
      </c>
      <c r="R117" s="41">
        <v>0</v>
      </c>
      <c r="S117" s="35">
        <v>0</v>
      </c>
      <c r="T117" s="35">
        <v>0</v>
      </c>
      <c r="U117" s="41">
        <v>0</v>
      </c>
      <c r="V117" s="41">
        <v>0</v>
      </c>
      <c r="W117" s="41">
        <v>0</v>
      </c>
      <c r="X117" s="38"/>
      <c r="Y117" s="39"/>
      <c r="Z117" s="43"/>
      <c r="AA117" s="34"/>
    </row>
    <row r="118" spans="1:27" ht="18.75" customHeight="1">
      <c r="A118" s="32"/>
      <c r="B118" s="39"/>
      <c r="C118" s="34"/>
      <c r="D118" s="42"/>
      <c r="E118" s="42"/>
      <c r="F118" s="34"/>
      <c r="G118" s="42"/>
      <c r="H118" s="42"/>
      <c r="I118" s="42"/>
      <c r="J118" s="42"/>
      <c r="K118" s="42"/>
      <c r="L118" s="42"/>
      <c r="M118" s="42"/>
      <c r="N118" s="36">
        <v>2136699</v>
      </c>
      <c r="O118" s="38" t="s">
        <v>2073</v>
      </c>
      <c r="P118" s="34">
        <v>0</v>
      </c>
      <c r="Q118" s="41">
        <v>0</v>
      </c>
      <c r="R118" s="41">
        <v>0</v>
      </c>
      <c r="S118" s="35">
        <v>0</v>
      </c>
      <c r="T118" s="35">
        <v>0</v>
      </c>
      <c r="U118" s="41">
        <v>0</v>
      </c>
      <c r="V118" s="41">
        <v>0</v>
      </c>
      <c r="W118" s="41">
        <v>0</v>
      </c>
      <c r="X118" s="38"/>
      <c r="Y118" s="39"/>
      <c r="Z118" s="43"/>
      <c r="AA118" s="34"/>
    </row>
    <row r="119" spans="1:27" ht="18.75" customHeight="1">
      <c r="A119" s="32"/>
      <c r="B119" s="39"/>
      <c r="C119" s="34"/>
      <c r="D119" s="42"/>
      <c r="E119" s="42"/>
      <c r="F119" s="34"/>
      <c r="G119" s="42"/>
      <c r="H119" s="42"/>
      <c r="I119" s="42"/>
      <c r="J119" s="42"/>
      <c r="K119" s="42"/>
      <c r="L119" s="42"/>
      <c r="M119" s="42"/>
      <c r="N119" s="36">
        <v>2320414</v>
      </c>
      <c r="O119" s="39" t="s">
        <v>2074</v>
      </c>
      <c r="P119" s="34">
        <v>0</v>
      </c>
      <c r="Q119" s="41">
        <v>0</v>
      </c>
      <c r="R119" s="41">
        <v>0</v>
      </c>
      <c r="S119" s="35">
        <v>0</v>
      </c>
      <c r="T119" s="35">
        <v>0</v>
      </c>
      <c r="U119" s="41">
        <v>0</v>
      </c>
      <c r="V119" s="41">
        <v>0</v>
      </c>
      <c r="W119" s="41">
        <v>0</v>
      </c>
      <c r="X119" s="38"/>
      <c r="Y119" s="39"/>
      <c r="Z119" s="43"/>
      <c r="AA119" s="34"/>
    </row>
    <row r="120" spans="1:27" ht="18.75" customHeight="1">
      <c r="A120" s="32"/>
      <c r="B120" s="39"/>
      <c r="C120" s="34"/>
      <c r="D120" s="42"/>
      <c r="E120" s="42"/>
      <c r="F120" s="34"/>
      <c r="G120" s="42"/>
      <c r="H120" s="42"/>
      <c r="I120" s="42"/>
      <c r="J120" s="42"/>
      <c r="K120" s="42"/>
      <c r="L120" s="42"/>
      <c r="M120" s="42"/>
      <c r="N120" s="36">
        <v>2330414</v>
      </c>
      <c r="O120" s="39" t="s">
        <v>2075</v>
      </c>
      <c r="P120" s="35">
        <v>0</v>
      </c>
      <c r="Q120" s="41">
        <v>0</v>
      </c>
      <c r="R120" s="41">
        <v>0</v>
      </c>
      <c r="S120" s="35">
        <v>0</v>
      </c>
      <c r="T120" s="35">
        <v>0</v>
      </c>
      <c r="U120" s="41">
        <v>0</v>
      </c>
      <c r="V120" s="41">
        <v>0</v>
      </c>
      <c r="W120" s="41">
        <v>0</v>
      </c>
      <c r="X120" s="38"/>
      <c r="Y120" s="39"/>
      <c r="Z120" s="43"/>
      <c r="AA120" s="34"/>
    </row>
    <row r="121" spans="1:27" ht="18.75" customHeight="1">
      <c r="A121" s="32">
        <v>1030152</v>
      </c>
      <c r="B121" s="39" t="s">
        <v>2076</v>
      </c>
      <c r="C121" s="34">
        <v>0</v>
      </c>
      <c r="D121" s="40">
        <v>0</v>
      </c>
      <c r="E121" s="40">
        <v>0</v>
      </c>
      <c r="F121" s="34">
        <v>0</v>
      </c>
      <c r="G121" s="35">
        <v>0</v>
      </c>
      <c r="H121" s="34">
        <v>0</v>
      </c>
      <c r="I121" s="34">
        <v>0</v>
      </c>
      <c r="J121" s="34">
        <v>0</v>
      </c>
      <c r="K121" s="41">
        <v>0</v>
      </c>
      <c r="L121" s="41">
        <v>0</v>
      </c>
      <c r="M121" s="41">
        <v>0</v>
      </c>
      <c r="N121" s="36">
        <v>21367</v>
      </c>
      <c r="O121" s="39" t="s">
        <v>2077</v>
      </c>
      <c r="P121" s="34">
        <f t="shared" ref="P121:W121" si="31">SUM(P122:P125)</f>
        <v>0</v>
      </c>
      <c r="Q121" s="35">
        <f t="shared" si="31"/>
        <v>0</v>
      </c>
      <c r="R121" s="35">
        <f t="shared" si="31"/>
        <v>0</v>
      </c>
      <c r="S121" s="34">
        <f t="shared" si="31"/>
        <v>0</v>
      </c>
      <c r="T121" s="34">
        <f t="shared" si="31"/>
        <v>0</v>
      </c>
      <c r="U121" s="35">
        <f t="shared" si="31"/>
        <v>0</v>
      </c>
      <c r="V121" s="35">
        <f t="shared" si="31"/>
        <v>0</v>
      </c>
      <c r="W121" s="35">
        <f t="shared" si="31"/>
        <v>0</v>
      </c>
      <c r="X121" s="38">
        <v>1030152</v>
      </c>
      <c r="Y121" s="39" t="s">
        <v>2078</v>
      </c>
      <c r="Z121" s="34">
        <v>0</v>
      </c>
      <c r="AA121" s="34">
        <f>SUM(C121:M121)-SUM(P121:W121)-Z121-I121</f>
        <v>0</v>
      </c>
    </row>
    <row r="122" spans="1:27" ht="18.75" customHeight="1">
      <c r="A122" s="32"/>
      <c r="B122" s="39"/>
      <c r="C122" s="34"/>
      <c r="D122" s="42"/>
      <c r="E122" s="42"/>
      <c r="F122" s="34"/>
      <c r="G122" s="42"/>
      <c r="H122" s="42"/>
      <c r="I122" s="42"/>
      <c r="J122" s="42"/>
      <c r="K122" s="42"/>
      <c r="L122" s="42"/>
      <c r="M122" s="42"/>
      <c r="N122" s="36">
        <v>2136701</v>
      </c>
      <c r="O122" s="38" t="s">
        <v>1942</v>
      </c>
      <c r="P122" s="34">
        <v>0</v>
      </c>
      <c r="Q122" s="41">
        <v>0</v>
      </c>
      <c r="R122" s="41">
        <v>0</v>
      </c>
      <c r="S122" s="35">
        <v>0</v>
      </c>
      <c r="T122" s="35">
        <v>0</v>
      </c>
      <c r="U122" s="41">
        <v>0</v>
      </c>
      <c r="V122" s="41">
        <v>0</v>
      </c>
      <c r="W122" s="41">
        <v>0</v>
      </c>
      <c r="X122" s="38"/>
      <c r="Y122" s="39"/>
      <c r="Z122" s="43"/>
      <c r="AA122" s="34"/>
    </row>
    <row r="123" spans="1:27" ht="18.75" customHeight="1">
      <c r="A123" s="32"/>
      <c r="B123" s="39"/>
      <c r="C123" s="34"/>
      <c r="D123" s="42"/>
      <c r="E123" s="42"/>
      <c r="F123" s="34"/>
      <c r="G123" s="42"/>
      <c r="H123" s="42"/>
      <c r="I123" s="42"/>
      <c r="J123" s="42"/>
      <c r="K123" s="42"/>
      <c r="L123" s="42"/>
      <c r="M123" s="42"/>
      <c r="N123" s="36">
        <v>2136702</v>
      </c>
      <c r="O123" s="38" t="s">
        <v>2079</v>
      </c>
      <c r="P123" s="34">
        <v>0</v>
      </c>
      <c r="Q123" s="41">
        <v>0</v>
      </c>
      <c r="R123" s="41">
        <v>0</v>
      </c>
      <c r="S123" s="35">
        <v>0</v>
      </c>
      <c r="T123" s="35">
        <v>0</v>
      </c>
      <c r="U123" s="41">
        <v>0</v>
      </c>
      <c r="V123" s="41">
        <v>0</v>
      </c>
      <c r="W123" s="41">
        <v>0</v>
      </c>
      <c r="X123" s="38"/>
      <c r="Y123" s="39"/>
      <c r="Z123" s="43"/>
      <c r="AA123" s="34"/>
    </row>
    <row r="124" spans="1:27" ht="18.75" customHeight="1">
      <c r="A124" s="32"/>
      <c r="B124" s="39"/>
      <c r="C124" s="34"/>
      <c r="D124" s="42"/>
      <c r="E124" s="42"/>
      <c r="F124" s="34"/>
      <c r="G124" s="42"/>
      <c r="H124" s="42"/>
      <c r="I124" s="42"/>
      <c r="J124" s="42"/>
      <c r="K124" s="42"/>
      <c r="L124" s="42"/>
      <c r="M124" s="42"/>
      <c r="N124" s="36">
        <v>2136703</v>
      </c>
      <c r="O124" s="38" t="s">
        <v>2080</v>
      </c>
      <c r="P124" s="34">
        <v>0</v>
      </c>
      <c r="Q124" s="41">
        <v>0</v>
      </c>
      <c r="R124" s="41">
        <v>0</v>
      </c>
      <c r="S124" s="35">
        <v>0</v>
      </c>
      <c r="T124" s="35">
        <v>0</v>
      </c>
      <c r="U124" s="41">
        <v>0</v>
      </c>
      <c r="V124" s="41">
        <v>0</v>
      </c>
      <c r="W124" s="41">
        <v>0</v>
      </c>
      <c r="X124" s="38"/>
      <c r="Y124" s="39"/>
      <c r="Z124" s="43"/>
      <c r="AA124" s="34"/>
    </row>
    <row r="125" spans="1:27" ht="18.75" customHeight="1">
      <c r="A125" s="32"/>
      <c r="B125" s="39"/>
      <c r="C125" s="34"/>
      <c r="D125" s="42"/>
      <c r="E125" s="42"/>
      <c r="F125" s="34"/>
      <c r="G125" s="42"/>
      <c r="H125" s="42"/>
      <c r="I125" s="42"/>
      <c r="J125" s="42"/>
      <c r="K125" s="42"/>
      <c r="L125" s="42"/>
      <c r="M125" s="42"/>
      <c r="N125" s="36">
        <v>2136799</v>
      </c>
      <c r="O125" s="38" t="s">
        <v>2081</v>
      </c>
      <c r="P125" s="34">
        <v>0</v>
      </c>
      <c r="Q125" s="41">
        <v>0</v>
      </c>
      <c r="R125" s="41">
        <v>0</v>
      </c>
      <c r="S125" s="35">
        <v>0</v>
      </c>
      <c r="T125" s="35">
        <v>0</v>
      </c>
      <c r="U125" s="41">
        <v>0</v>
      </c>
      <c r="V125" s="41">
        <v>0</v>
      </c>
      <c r="W125" s="41">
        <v>0</v>
      </c>
      <c r="X125" s="38"/>
      <c r="Y125" s="39"/>
      <c r="Z125" s="43"/>
      <c r="AA125" s="34"/>
    </row>
    <row r="126" spans="1:27" ht="18.75" customHeight="1">
      <c r="A126" s="32">
        <v>1030139</v>
      </c>
      <c r="B126" s="39" t="s">
        <v>2082</v>
      </c>
      <c r="C126" s="34">
        <v>0</v>
      </c>
      <c r="D126" s="40">
        <v>0</v>
      </c>
      <c r="E126" s="40">
        <v>0</v>
      </c>
      <c r="F126" s="34">
        <v>0</v>
      </c>
      <c r="G126" s="35">
        <v>0</v>
      </c>
      <c r="H126" s="34">
        <v>0</v>
      </c>
      <c r="I126" s="34">
        <v>0</v>
      </c>
      <c r="J126" s="34">
        <v>0</v>
      </c>
      <c r="K126" s="41">
        <v>0</v>
      </c>
      <c r="L126" s="41">
        <v>0</v>
      </c>
      <c r="M126" s="41">
        <v>0</v>
      </c>
      <c r="N126" s="36"/>
      <c r="O126" s="39" t="s">
        <v>2083</v>
      </c>
      <c r="P126" s="34">
        <f t="shared" ref="P126:W126" si="32">SUM(P127,P130,P131)</f>
        <v>0</v>
      </c>
      <c r="Q126" s="35">
        <f t="shared" si="32"/>
        <v>0</v>
      </c>
      <c r="R126" s="35">
        <f t="shared" si="32"/>
        <v>0</v>
      </c>
      <c r="S126" s="34">
        <f t="shared" si="32"/>
        <v>0</v>
      </c>
      <c r="T126" s="34">
        <f t="shared" si="32"/>
        <v>0</v>
      </c>
      <c r="U126" s="35">
        <f t="shared" si="32"/>
        <v>0</v>
      </c>
      <c r="V126" s="35">
        <f t="shared" si="32"/>
        <v>0</v>
      </c>
      <c r="W126" s="35">
        <f t="shared" si="32"/>
        <v>0</v>
      </c>
      <c r="X126" s="38">
        <v>1030139</v>
      </c>
      <c r="Y126" s="39" t="s">
        <v>2084</v>
      </c>
      <c r="Z126" s="34">
        <v>0</v>
      </c>
      <c r="AA126" s="34">
        <f>SUM(C126:M126)-SUM(P126:W126)-Z126-I126</f>
        <v>0</v>
      </c>
    </row>
    <row r="127" spans="1:27" ht="18.75" customHeight="1">
      <c r="A127" s="32"/>
      <c r="B127" s="39"/>
      <c r="C127" s="34"/>
      <c r="D127" s="42"/>
      <c r="E127" s="42"/>
      <c r="F127" s="34"/>
      <c r="G127" s="42"/>
      <c r="H127" s="42"/>
      <c r="I127" s="42"/>
      <c r="J127" s="42"/>
      <c r="K127" s="42"/>
      <c r="L127" s="42"/>
      <c r="M127" s="42"/>
      <c r="N127" s="36">
        <v>21368</v>
      </c>
      <c r="O127" s="39" t="s">
        <v>2085</v>
      </c>
      <c r="P127" s="34">
        <f t="shared" ref="P127:W127" si="33">SUM(P128:P129)</f>
        <v>0</v>
      </c>
      <c r="Q127" s="35">
        <f t="shared" si="33"/>
        <v>0</v>
      </c>
      <c r="R127" s="35">
        <f t="shared" si="33"/>
        <v>0</v>
      </c>
      <c r="S127" s="34">
        <f t="shared" si="33"/>
        <v>0</v>
      </c>
      <c r="T127" s="34">
        <f t="shared" si="33"/>
        <v>0</v>
      </c>
      <c r="U127" s="35">
        <f t="shared" si="33"/>
        <v>0</v>
      </c>
      <c r="V127" s="35">
        <f t="shared" si="33"/>
        <v>0</v>
      </c>
      <c r="W127" s="35">
        <f t="shared" si="33"/>
        <v>0</v>
      </c>
      <c r="X127" s="44"/>
      <c r="Y127" s="44"/>
      <c r="Z127" s="43"/>
      <c r="AA127" s="34"/>
    </row>
    <row r="128" spans="1:27" ht="18.75" customHeight="1">
      <c r="A128" s="32"/>
      <c r="B128" s="39"/>
      <c r="C128" s="47"/>
      <c r="D128" s="42"/>
      <c r="E128" s="42"/>
      <c r="F128" s="47"/>
      <c r="G128" s="42"/>
      <c r="H128" s="42"/>
      <c r="I128" s="42"/>
      <c r="J128" s="42"/>
      <c r="K128" s="42"/>
      <c r="L128" s="42"/>
      <c r="M128" s="42"/>
      <c r="N128" s="36">
        <v>2136801</v>
      </c>
      <c r="O128" s="38" t="s">
        <v>1544</v>
      </c>
      <c r="P128" s="34">
        <v>0</v>
      </c>
      <c r="Q128" s="41">
        <v>0</v>
      </c>
      <c r="R128" s="41">
        <v>0</v>
      </c>
      <c r="S128" s="35">
        <v>0</v>
      </c>
      <c r="T128" s="35">
        <v>0</v>
      </c>
      <c r="U128" s="41">
        <v>0</v>
      </c>
      <c r="V128" s="41">
        <v>0</v>
      </c>
      <c r="W128" s="41">
        <v>0</v>
      </c>
      <c r="X128" s="38"/>
      <c r="Y128" s="39"/>
      <c r="Z128" s="43"/>
      <c r="AA128" s="34"/>
    </row>
    <row r="129" spans="1:27" ht="18.75" customHeight="1">
      <c r="A129" s="32"/>
      <c r="B129" s="39"/>
      <c r="C129" s="47"/>
      <c r="D129" s="42"/>
      <c r="E129" s="42"/>
      <c r="F129" s="47"/>
      <c r="G129" s="42"/>
      <c r="H129" s="42"/>
      <c r="I129" s="42"/>
      <c r="J129" s="42"/>
      <c r="K129" s="42"/>
      <c r="L129" s="42"/>
      <c r="M129" s="42"/>
      <c r="N129" s="36">
        <v>2136802</v>
      </c>
      <c r="O129" s="38" t="s">
        <v>2086</v>
      </c>
      <c r="P129" s="34">
        <v>0</v>
      </c>
      <c r="Q129" s="41">
        <v>0</v>
      </c>
      <c r="R129" s="41">
        <v>0</v>
      </c>
      <c r="S129" s="35">
        <v>0</v>
      </c>
      <c r="T129" s="35">
        <v>0</v>
      </c>
      <c r="U129" s="41">
        <v>0</v>
      </c>
      <c r="V129" s="41">
        <v>0</v>
      </c>
      <c r="W129" s="41">
        <v>0</v>
      </c>
      <c r="X129" s="38"/>
      <c r="Y129" s="39"/>
      <c r="Z129" s="43"/>
      <c r="AA129" s="34"/>
    </row>
    <row r="130" spans="1:27" ht="18.75" customHeight="1">
      <c r="A130" s="32"/>
      <c r="B130" s="39"/>
      <c r="C130" s="47"/>
      <c r="D130" s="42"/>
      <c r="E130" s="42"/>
      <c r="F130" s="47"/>
      <c r="G130" s="42"/>
      <c r="H130" s="42"/>
      <c r="I130" s="42"/>
      <c r="J130" s="42"/>
      <c r="K130" s="42"/>
      <c r="L130" s="42"/>
      <c r="M130" s="42"/>
      <c r="N130" s="36">
        <v>2320408</v>
      </c>
      <c r="O130" s="39" t="s">
        <v>2087</v>
      </c>
      <c r="P130" s="34">
        <v>0</v>
      </c>
      <c r="Q130" s="41">
        <v>0</v>
      </c>
      <c r="R130" s="41">
        <v>0</v>
      </c>
      <c r="S130" s="35">
        <v>0</v>
      </c>
      <c r="T130" s="35">
        <v>0</v>
      </c>
      <c r="U130" s="41">
        <v>0</v>
      </c>
      <c r="V130" s="41">
        <v>0</v>
      </c>
      <c r="W130" s="41">
        <v>0</v>
      </c>
      <c r="X130" s="38"/>
      <c r="Y130" s="39"/>
      <c r="Z130" s="43"/>
      <c r="AA130" s="34"/>
    </row>
    <row r="131" spans="1:27" ht="18.75" customHeight="1">
      <c r="A131" s="32"/>
      <c r="B131" s="39"/>
      <c r="C131" s="34"/>
      <c r="D131" s="42"/>
      <c r="E131" s="42"/>
      <c r="F131" s="34"/>
      <c r="G131" s="42"/>
      <c r="H131" s="42"/>
      <c r="I131" s="42"/>
      <c r="J131" s="42"/>
      <c r="K131" s="42"/>
      <c r="L131" s="42"/>
      <c r="M131" s="42"/>
      <c r="N131" s="36">
        <v>2330408</v>
      </c>
      <c r="O131" s="39" t="s">
        <v>2088</v>
      </c>
      <c r="P131" s="35">
        <v>0</v>
      </c>
      <c r="Q131" s="41">
        <v>0</v>
      </c>
      <c r="R131" s="41">
        <v>0</v>
      </c>
      <c r="S131" s="35">
        <v>0</v>
      </c>
      <c r="T131" s="35">
        <v>0</v>
      </c>
      <c r="U131" s="41">
        <v>0</v>
      </c>
      <c r="V131" s="41">
        <v>0</v>
      </c>
      <c r="W131" s="41">
        <v>0</v>
      </c>
      <c r="X131" s="38"/>
      <c r="Y131" s="39"/>
      <c r="Z131" s="43"/>
      <c r="AA131" s="34"/>
    </row>
    <row r="132" spans="1:27" ht="18.75" customHeight="1">
      <c r="A132" s="32">
        <v>1030158</v>
      </c>
      <c r="B132" s="39" t="s">
        <v>2089</v>
      </c>
      <c r="C132" s="34">
        <f>SUM(C133:C135)</f>
        <v>0</v>
      </c>
      <c r="D132" s="34">
        <f>SUM(D133:D135)</f>
        <v>0</v>
      </c>
      <c r="E132" s="34">
        <f>SUM(E133:E135)</f>
        <v>0</v>
      </c>
      <c r="F132" s="34">
        <f>F133+F134+F135</f>
        <v>0</v>
      </c>
      <c r="G132" s="35">
        <f t="shared" ref="G132:M132" si="34">SUM(G133:G135)</f>
        <v>0</v>
      </c>
      <c r="H132" s="34">
        <f t="shared" si="34"/>
        <v>0</v>
      </c>
      <c r="I132" s="34">
        <f t="shared" si="34"/>
        <v>0</v>
      </c>
      <c r="J132" s="34">
        <f t="shared" si="34"/>
        <v>0</v>
      </c>
      <c r="K132" s="35">
        <f t="shared" si="34"/>
        <v>0</v>
      </c>
      <c r="L132" s="35">
        <f t="shared" si="34"/>
        <v>0</v>
      </c>
      <c r="M132" s="35">
        <f t="shared" si="34"/>
        <v>0</v>
      </c>
      <c r="N132" s="36"/>
      <c r="O132" s="39" t="s">
        <v>2090</v>
      </c>
      <c r="P132" s="34">
        <f t="shared" ref="P132:W132" si="35">SUM(P133,P138,P139)</f>
        <v>0</v>
      </c>
      <c r="Q132" s="35">
        <f t="shared" si="35"/>
        <v>0</v>
      </c>
      <c r="R132" s="35">
        <f t="shared" si="35"/>
        <v>0</v>
      </c>
      <c r="S132" s="34">
        <f t="shared" si="35"/>
        <v>0</v>
      </c>
      <c r="T132" s="34">
        <f t="shared" si="35"/>
        <v>0</v>
      </c>
      <c r="U132" s="35">
        <f t="shared" si="35"/>
        <v>0</v>
      </c>
      <c r="V132" s="35">
        <f t="shared" si="35"/>
        <v>0</v>
      </c>
      <c r="W132" s="35">
        <f t="shared" si="35"/>
        <v>0</v>
      </c>
      <c r="X132" s="38">
        <v>1030158</v>
      </c>
      <c r="Y132" s="39" t="s">
        <v>2091</v>
      </c>
      <c r="Z132" s="34">
        <f>Z133+Z134+Z135</f>
        <v>0</v>
      </c>
      <c r="AA132" s="34">
        <f>SUM(C132:M132)-SUM(P132:W132)-Z132-I132</f>
        <v>0</v>
      </c>
    </row>
    <row r="133" spans="1:27" ht="18.75" customHeight="1">
      <c r="A133" s="32">
        <v>103015801</v>
      </c>
      <c r="B133" s="38" t="s">
        <v>2092</v>
      </c>
      <c r="C133" s="34">
        <v>0</v>
      </c>
      <c r="D133" s="40">
        <v>0</v>
      </c>
      <c r="E133" s="40">
        <v>0</v>
      </c>
      <c r="F133" s="34">
        <v>0</v>
      </c>
      <c r="G133" s="35">
        <v>0</v>
      </c>
      <c r="H133" s="34">
        <v>0</v>
      </c>
      <c r="I133" s="34">
        <v>0</v>
      </c>
      <c r="J133" s="34">
        <v>0</v>
      </c>
      <c r="K133" s="41">
        <v>0</v>
      </c>
      <c r="L133" s="41">
        <v>0</v>
      </c>
      <c r="M133" s="41">
        <v>0</v>
      </c>
      <c r="N133" s="36">
        <v>21369</v>
      </c>
      <c r="O133" s="39" t="s">
        <v>2093</v>
      </c>
      <c r="P133" s="34">
        <f t="shared" ref="P133:W133" si="36">SUM(P134:P137)</f>
        <v>0</v>
      </c>
      <c r="Q133" s="35">
        <f t="shared" si="36"/>
        <v>0</v>
      </c>
      <c r="R133" s="35">
        <f t="shared" si="36"/>
        <v>0</v>
      </c>
      <c r="S133" s="34">
        <f t="shared" si="36"/>
        <v>0</v>
      </c>
      <c r="T133" s="34">
        <f t="shared" si="36"/>
        <v>0</v>
      </c>
      <c r="U133" s="35">
        <f t="shared" si="36"/>
        <v>0</v>
      </c>
      <c r="V133" s="35">
        <f t="shared" si="36"/>
        <v>0</v>
      </c>
      <c r="W133" s="35">
        <f t="shared" si="36"/>
        <v>0</v>
      </c>
      <c r="X133" s="38">
        <v>103015801</v>
      </c>
      <c r="Y133" s="38" t="s">
        <v>2092</v>
      </c>
      <c r="Z133" s="34">
        <v>0</v>
      </c>
      <c r="AA133" s="34">
        <v>0</v>
      </c>
    </row>
    <row r="134" spans="1:27" ht="18.75" customHeight="1">
      <c r="A134" s="32">
        <v>103015802</v>
      </c>
      <c r="B134" s="38" t="s">
        <v>2094</v>
      </c>
      <c r="C134" s="34">
        <v>0</v>
      </c>
      <c r="D134" s="40">
        <v>0</v>
      </c>
      <c r="E134" s="40">
        <v>0</v>
      </c>
      <c r="F134" s="34">
        <v>0</v>
      </c>
      <c r="G134" s="35">
        <v>0</v>
      </c>
      <c r="H134" s="34">
        <v>0</v>
      </c>
      <c r="I134" s="34">
        <v>0</v>
      </c>
      <c r="J134" s="34">
        <v>0</v>
      </c>
      <c r="K134" s="41">
        <v>0</v>
      </c>
      <c r="L134" s="41">
        <v>0</v>
      </c>
      <c r="M134" s="41">
        <v>0</v>
      </c>
      <c r="N134" s="36">
        <v>2136901</v>
      </c>
      <c r="O134" s="38" t="s">
        <v>1544</v>
      </c>
      <c r="P134" s="34">
        <v>0</v>
      </c>
      <c r="Q134" s="41">
        <v>0</v>
      </c>
      <c r="R134" s="41">
        <v>0</v>
      </c>
      <c r="S134" s="35">
        <v>0</v>
      </c>
      <c r="T134" s="35">
        <v>0</v>
      </c>
      <c r="U134" s="41">
        <v>0</v>
      </c>
      <c r="V134" s="41">
        <v>0</v>
      </c>
      <c r="W134" s="41">
        <v>0</v>
      </c>
      <c r="X134" s="38">
        <v>103015802</v>
      </c>
      <c r="Y134" s="38" t="s">
        <v>2094</v>
      </c>
      <c r="Z134" s="34">
        <v>0</v>
      </c>
      <c r="AA134" s="34">
        <v>0</v>
      </c>
    </row>
    <row r="135" spans="1:27" ht="18.75" customHeight="1">
      <c r="A135" s="32">
        <v>103015803</v>
      </c>
      <c r="B135" s="38" t="s">
        <v>2095</v>
      </c>
      <c r="C135" s="34">
        <v>0</v>
      </c>
      <c r="D135" s="40">
        <v>0</v>
      </c>
      <c r="E135" s="40">
        <v>0</v>
      </c>
      <c r="F135" s="34">
        <v>0</v>
      </c>
      <c r="G135" s="35">
        <v>0</v>
      </c>
      <c r="H135" s="34">
        <v>0</v>
      </c>
      <c r="I135" s="34">
        <v>0</v>
      </c>
      <c r="J135" s="34">
        <v>0</v>
      </c>
      <c r="K135" s="41">
        <v>0</v>
      </c>
      <c r="L135" s="41">
        <v>0</v>
      </c>
      <c r="M135" s="41">
        <v>0</v>
      </c>
      <c r="N135" s="36">
        <v>2136902</v>
      </c>
      <c r="O135" s="38" t="s">
        <v>2096</v>
      </c>
      <c r="P135" s="34">
        <v>0</v>
      </c>
      <c r="Q135" s="41">
        <v>0</v>
      </c>
      <c r="R135" s="41">
        <v>0</v>
      </c>
      <c r="S135" s="35">
        <v>0</v>
      </c>
      <c r="T135" s="35">
        <v>0</v>
      </c>
      <c r="U135" s="41">
        <v>0</v>
      </c>
      <c r="V135" s="41">
        <v>0</v>
      </c>
      <c r="W135" s="41">
        <v>0</v>
      </c>
      <c r="X135" s="38">
        <v>103015803</v>
      </c>
      <c r="Y135" s="38" t="s">
        <v>2095</v>
      </c>
      <c r="Z135" s="34">
        <v>0</v>
      </c>
      <c r="AA135" s="34">
        <v>0</v>
      </c>
    </row>
    <row r="136" spans="1:27" ht="18.75" customHeight="1">
      <c r="A136" s="32"/>
      <c r="B136" s="38"/>
      <c r="C136" s="34"/>
      <c r="D136" s="42"/>
      <c r="E136" s="42"/>
      <c r="F136" s="34"/>
      <c r="G136" s="42"/>
      <c r="H136" s="42"/>
      <c r="I136" s="42"/>
      <c r="J136" s="42"/>
      <c r="K136" s="42"/>
      <c r="L136" s="42"/>
      <c r="M136" s="42"/>
      <c r="N136" s="36">
        <v>2136903</v>
      </c>
      <c r="O136" s="38" t="s">
        <v>2097</v>
      </c>
      <c r="P136" s="34">
        <v>0</v>
      </c>
      <c r="Q136" s="41">
        <v>0</v>
      </c>
      <c r="R136" s="41">
        <v>0</v>
      </c>
      <c r="S136" s="35">
        <v>0</v>
      </c>
      <c r="T136" s="35">
        <v>0</v>
      </c>
      <c r="U136" s="41">
        <v>0</v>
      </c>
      <c r="V136" s="41">
        <v>0</v>
      </c>
      <c r="W136" s="41">
        <v>0</v>
      </c>
      <c r="X136" s="44"/>
      <c r="Y136" s="44"/>
      <c r="Z136" s="43"/>
      <c r="AA136" s="34"/>
    </row>
    <row r="137" spans="1:27" ht="18.75" customHeight="1">
      <c r="A137" s="32"/>
      <c r="B137" s="38"/>
      <c r="C137" s="34"/>
      <c r="D137" s="42"/>
      <c r="E137" s="42"/>
      <c r="F137" s="34"/>
      <c r="G137" s="42"/>
      <c r="H137" s="42"/>
      <c r="I137" s="42"/>
      <c r="J137" s="42"/>
      <c r="K137" s="42"/>
      <c r="L137" s="42"/>
      <c r="M137" s="42"/>
      <c r="N137" s="36">
        <v>2136999</v>
      </c>
      <c r="O137" s="38" t="s">
        <v>2098</v>
      </c>
      <c r="P137" s="34">
        <v>0</v>
      </c>
      <c r="Q137" s="41">
        <v>0</v>
      </c>
      <c r="R137" s="41">
        <v>0</v>
      </c>
      <c r="S137" s="35">
        <v>0</v>
      </c>
      <c r="T137" s="35">
        <v>0</v>
      </c>
      <c r="U137" s="41">
        <v>0</v>
      </c>
      <c r="V137" s="41">
        <v>0</v>
      </c>
      <c r="W137" s="41">
        <v>0</v>
      </c>
      <c r="X137" s="44"/>
      <c r="Y137" s="44"/>
      <c r="Z137" s="43"/>
      <c r="AA137" s="34"/>
    </row>
    <row r="138" spans="1:27" ht="18.75" customHeight="1">
      <c r="A138" s="32"/>
      <c r="B138" s="38"/>
      <c r="C138" s="34"/>
      <c r="D138" s="42"/>
      <c r="E138" s="42"/>
      <c r="F138" s="34"/>
      <c r="G138" s="42"/>
      <c r="H138" s="42"/>
      <c r="I138" s="42"/>
      <c r="J138" s="42"/>
      <c r="K138" s="42"/>
      <c r="L138" s="42"/>
      <c r="M138" s="42"/>
      <c r="N138" s="36">
        <v>2320418</v>
      </c>
      <c r="O138" s="39" t="s">
        <v>2099</v>
      </c>
      <c r="P138" s="34">
        <v>0</v>
      </c>
      <c r="Q138" s="41">
        <v>0</v>
      </c>
      <c r="R138" s="41">
        <v>0</v>
      </c>
      <c r="S138" s="35">
        <v>0</v>
      </c>
      <c r="T138" s="35">
        <v>0</v>
      </c>
      <c r="U138" s="41">
        <v>0</v>
      </c>
      <c r="V138" s="41">
        <v>0</v>
      </c>
      <c r="W138" s="41">
        <v>0</v>
      </c>
      <c r="X138" s="44"/>
      <c r="Y138" s="44"/>
      <c r="Z138" s="43"/>
      <c r="AA138" s="34"/>
    </row>
    <row r="139" spans="1:27" ht="18.75" customHeight="1">
      <c r="A139" s="32"/>
      <c r="B139" s="38"/>
      <c r="C139" s="34"/>
      <c r="D139" s="42"/>
      <c r="E139" s="42"/>
      <c r="F139" s="34"/>
      <c r="G139" s="42"/>
      <c r="H139" s="42"/>
      <c r="I139" s="42"/>
      <c r="J139" s="42"/>
      <c r="K139" s="42"/>
      <c r="L139" s="42"/>
      <c r="M139" s="42"/>
      <c r="N139" s="36">
        <v>2330418</v>
      </c>
      <c r="O139" s="39" t="s">
        <v>2100</v>
      </c>
      <c r="P139" s="35">
        <v>0</v>
      </c>
      <c r="Q139" s="41">
        <v>0</v>
      </c>
      <c r="R139" s="41">
        <v>0</v>
      </c>
      <c r="S139" s="35">
        <v>0</v>
      </c>
      <c r="T139" s="35">
        <v>0</v>
      </c>
      <c r="U139" s="41">
        <v>0</v>
      </c>
      <c r="V139" s="41">
        <v>0</v>
      </c>
      <c r="W139" s="41">
        <v>0</v>
      </c>
      <c r="X139" s="44"/>
      <c r="Y139" s="44"/>
      <c r="Z139" s="43"/>
      <c r="AA139" s="34"/>
    </row>
    <row r="140" spans="1:27" ht="18.75" customHeight="1">
      <c r="A140" s="32">
        <v>1030112</v>
      </c>
      <c r="B140" s="39" t="s">
        <v>2101</v>
      </c>
      <c r="C140" s="34">
        <v>0</v>
      </c>
      <c r="D140" s="40">
        <v>0</v>
      </c>
      <c r="E140" s="40">
        <v>0</v>
      </c>
      <c r="F140" s="34">
        <v>0</v>
      </c>
      <c r="G140" s="35">
        <v>0</v>
      </c>
      <c r="H140" s="34">
        <v>0</v>
      </c>
      <c r="I140" s="34">
        <v>0</v>
      </c>
      <c r="J140" s="34">
        <v>0</v>
      </c>
      <c r="K140" s="41">
        <v>0</v>
      </c>
      <c r="L140" s="41">
        <v>0</v>
      </c>
      <c r="M140" s="41">
        <v>0</v>
      </c>
      <c r="N140" s="36"/>
      <c r="O140" s="39" t="s">
        <v>2102</v>
      </c>
      <c r="P140" s="34">
        <f t="shared" ref="P140:W140" si="37">SUM(P141,P146,P147)</f>
        <v>0</v>
      </c>
      <c r="Q140" s="35">
        <f t="shared" si="37"/>
        <v>0</v>
      </c>
      <c r="R140" s="35">
        <f t="shared" si="37"/>
        <v>0</v>
      </c>
      <c r="S140" s="34">
        <f t="shared" si="37"/>
        <v>0</v>
      </c>
      <c r="T140" s="34">
        <f t="shared" si="37"/>
        <v>0</v>
      </c>
      <c r="U140" s="35">
        <f t="shared" si="37"/>
        <v>0</v>
      </c>
      <c r="V140" s="35">
        <f t="shared" si="37"/>
        <v>0</v>
      </c>
      <c r="W140" s="35">
        <f t="shared" si="37"/>
        <v>0</v>
      </c>
      <c r="X140" s="38">
        <v>1030112</v>
      </c>
      <c r="Y140" s="39" t="s">
        <v>2103</v>
      </c>
      <c r="Z140" s="34">
        <v>0</v>
      </c>
      <c r="AA140" s="34">
        <f>SUM(C140:M140)-SUM(P140:W140)-Z140-I140</f>
        <v>0</v>
      </c>
    </row>
    <row r="141" spans="1:27" ht="18.75" customHeight="1">
      <c r="A141" s="32"/>
      <c r="B141" s="38"/>
      <c r="C141" s="34"/>
      <c r="D141" s="42"/>
      <c r="E141" s="42"/>
      <c r="F141" s="34"/>
      <c r="G141" s="42"/>
      <c r="H141" s="42"/>
      <c r="I141" s="42"/>
      <c r="J141" s="42"/>
      <c r="K141" s="42"/>
      <c r="L141" s="42"/>
      <c r="M141" s="42"/>
      <c r="N141" s="36">
        <v>21460</v>
      </c>
      <c r="O141" s="39" t="s">
        <v>2104</v>
      </c>
      <c r="P141" s="34">
        <f t="shared" ref="P141:W141" si="38">SUM(P142:P145)</f>
        <v>0</v>
      </c>
      <c r="Q141" s="35">
        <f t="shared" si="38"/>
        <v>0</v>
      </c>
      <c r="R141" s="35">
        <f t="shared" si="38"/>
        <v>0</v>
      </c>
      <c r="S141" s="34">
        <f t="shared" si="38"/>
        <v>0</v>
      </c>
      <c r="T141" s="34">
        <f t="shared" si="38"/>
        <v>0</v>
      </c>
      <c r="U141" s="35">
        <f t="shared" si="38"/>
        <v>0</v>
      </c>
      <c r="V141" s="35">
        <f t="shared" si="38"/>
        <v>0</v>
      </c>
      <c r="W141" s="35">
        <f t="shared" si="38"/>
        <v>0</v>
      </c>
      <c r="X141" s="38"/>
      <c r="Y141" s="39"/>
      <c r="Z141" s="43"/>
      <c r="AA141" s="34"/>
    </row>
    <row r="142" spans="1:27" ht="18.75" customHeight="1">
      <c r="A142" s="32"/>
      <c r="B142" s="38"/>
      <c r="C142" s="34"/>
      <c r="D142" s="42"/>
      <c r="E142" s="42"/>
      <c r="F142" s="34"/>
      <c r="G142" s="42"/>
      <c r="H142" s="42"/>
      <c r="I142" s="42"/>
      <c r="J142" s="42"/>
      <c r="K142" s="42"/>
      <c r="L142" s="42"/>
      <c r="M142" s="42"/>
      <c r="N142" s="36">
        <v>2146001</v>
      </c>
      <c r="O142" s="38" t="s">
        <v>2105</v>
      </c>
      <c r="P142" s="34">
        <v>0</v>
      </c>
      <c r="Q142" s="41">
        <v>0</v>
      </c>
      <c r="R142" s="41">
        <v>0</v>
      </c>
      <c r="S142" s="35">
        <v>0</v>
      </c>
      <c r="T142" s="35">
        <v>0</v>
      </c>
      <c r="U142" s="41">
        <v>0</v>
      </c>
      <c r="V142" s="41">
        <v>0</v>
      </c>
      <c r="W142" s="41">
        <v>0</v>
      </c>
      <c r="X142" s="38"/>
      <c r="Y142" s="39"/>
      <c r="Z142" s="43"/>
      <c r="AA142" s="34"/>
    </row>
    <row r="143" spans="1:27" ht="18.75" customHeight="1">
      <c r="A143" s="32"/>
      <c r="B143" s="38"/>
      <c r="C143" s="34"/>
      <c r="D143" s="42"/>
      <c r="E143" s="42"/>
      <c r="F143" s="34"/>
      <c r="G143" s="42"/>
      <c r="H143" s="42"/>
      <c r="I143" s="42"/>
      <c r="J143" s="42"/>
      <c r="K143" s="42"/>
      <c r="L143" s="42"/>
      <c r="M143" s="42"/>
      <c r="N143" s="36">
        <v>2146002</v>
      </c>
      <c r="O143" s="38" t="s">
        <v>1589</v>
      </c>
      <c r="P143" s="34">
        <v>0</v>
      </c>
      <c r="Q143" s="41">
        <v>0</v>
      </c>
      <c r="R143" s="41">
        <v>0</v>
      </c>
      <c r="S143" s="35">
        <v>0</v>
      </c>
      <c r="T143" s="35">
        <v>0</v>
      </c>
      <c r="U143" s="41">
        <v>0</v>
      </c>
      <c r="V143" s="41">
        <v>0</v>
      </c>
      <c r="W143" s="41">
        <v>0</v>
      </c>
      <c r="X143" s="38"/>
      <c r="Y143" s="39"/>
      <c r="Z143" s="43"/>
      <c r="AA143" s="34"/>
    </row>
    <row r="144" spans="1:27" ht="18.75" customHeight="1">
      <c r="A144" s="32"/>
      <c r="B144" s="38"/>
      <c r="C144" s="34"/>
      <c r="D144" s="42"/>
      <c r="E144" s="42"/>
      <c r="F144" s="34"/>
      <c r="G144" s="42"/>
      <c r="H144" s="42"/>
      <c r="I144" s="42"/>
      <c r="J144" s="42"/>
      <c r="K144" s="42"/>
      <c r="L144" s="42"/>
      <c r="M144" s="42"/>
      <c r="N144" s="36">
        <v>2146003</v>
      </c>
      <c r="O144" s="38" t="s">
        <v>2106</v>
      </c>
      <c r="P144" s="34">
        <v>0</v>
      </c>
      <c r="Q144" s="41">
        <v>0</v>
      </c>
      <c r="R144" s="41">
        <v>0</v>
      </c>
      <c r="S144" s="35">
        <v>0</v>
      </c>
      <c r="T144" s="35">
        <v>0</v>
      </c>
      <c r="U144" s="41">
        <v>0</v>
      </c>
      <c r="V144" s="41">
        <v>0</v>
      </c>
      <c r="W144" s="41">
        <v>0</v>
      </c>
      <c r="X144" s="38"/>
      <c r="Y144" s="39"/>
      <c r="Z144" s="43"/>
      <c r="AA144" s="34"/>
    </row>
    <row r="145" spans="1:27" ht="18.75" customHeight="1">
      <c r="A145" s="32"/>
      <c r="B145" s="38"/>
      <c r="C145" s="34"/>
      <c r="D145" s="42"/>
      <c r="E145" s="42"/>
      <c r="F145" s="34"/>
      <c r="G145" s="42"/>
      <c r="H145" s="42"/>
      <c r="I145" s="42"/>
      <c r="J145" s="42"/>
      <c r="K145" s="42"/>
      <c r="L145" s="42"/>
      <c r="M145" s="42"/>
      <c r="N145" s="36">
        <v>2146099</v>
      </c>
      <c r="O145" s="38" t="s">
        <v>2107</v>
      </c>
      <c r="P145" s="34">
        <v>0</v>
      </c>
      <c r="Q145" s="41">
        <v>0</v>
      </c>
      <c r="R145" s="41">
        <v>0</v>
      </c>
      <c r="S145" s="35">
        <v>0</v>
      </c>
      <c r="T145" s="35">
        <v>0</v>
      </c>
      <c r="U145" s="41">
        <v>0</v>
      </c>
      <c r="V145" s="41">
        <v>0</v>
      </c>
      <c r="W145" s="41">
        <v>0</v>
      </c>
      <c r="X145" s="38"/>
      <c r="Y145" s="39"/>
      <c r="Z145" s="43"/>
      <c r="AA145" s="34"/>
    </row>
    <row r="146" spans="1:27" ht="18.75" customHeight="1">
      <c r="A146" s="32"/>
      <c r="B146" s="38"/>
      <c r="C146" s="34"/>
      <c r="D146" s="42"/>
      <c r="E146" s="42"/>
      <c r="F146" s="34"/>
      <c r="G146" s="42"/>
      <c r="H146" s="42"/>
      <c r="I146" s="42"/>
      <c r="J146" s="42"/>
      <c r="K146" s="42"/>
      <c r="L146" s="42"/>
      <c r="M146" s="42"/>
      <c r="N146" s="36">
        <v>2320401</v>
      </c>
      <c r="O146" s="39" t="s">
        <v>2108</v>
      </c>
      <c r="P146" s="34">
        <v>0</v>
      </c>
      <c r="Q146" s="41">
        <v>0</v>
      </c>
      <c r="R146" s="41">
        <v>0</v>
      </c>
      <c r="S146" s="35">
        <v>0</v>
      </c>
      <c r="T146" s="35">
        <v>0</v>
      </c>
      <c r="U146" s="41">
        <v>0</v>
      </c>
      <c r="V146" s="41">
        <v>0</v>
      </c>
      <c r="W146" s="41">
        <v>0</v>
      </c>
      <c r="X146" s="38"/>
      <c r="Y146" s="39"/>
      <c r="Z146" s="43"/>
      <c r="AA146" s="34"/>
    </row>
    <row r="147" spans="1:27" ht="18.75" customHeight="1">
      <c r="A147" s="32"/>
      <c r="B147" s="38"/>
      <c r="C147" s="34"/>
      <c r="D147" s="42"/>
      <c r="E147" s="42"/>
      <c r="F147" s="34"/>
      <c r="G147" s="42"/>
      <c r="H147" s="42"/>
      <c r="I147" s="42"/>
      <c r="J147" s="42"/>
      <c r="K147" s="42"/>
      <c r="L147" s="42"/>
      <c r="M147" s="42"/>
      <c r="N147" s="36">
        <v>2330401</v>
      </c>
      <c r="O147" s="39" t="s">
        <v>2109</v>
      </c>
      <c r="P147" s="35">
        <v>0</v>
      </c>
      <c r="Q147" s="41">
        <v>0</v>
      </c>
      <c r="R147" s="41">
        <v>0</v>
      </c>
      <c r="S147" s="35">
        <v>0</v>
      </c>
      <c r="T147" s="35">
        <v>0</v>
      </c>
      <c r="U147" s="41">
        <v>0</v>
      </c>
      <c r="V147" s="41">
        <v>0</v>
      </c>
      <c r="W147" s="41">
        <v>0</v>
      </c>
      <c r="X147" s="38"/>
      <c r="Y147" s="39"/>
      <c r="Z147" s="43"/>
      <c r="AA147" s="34"/>
    </row>
    <row r="148" spans="1:27" ht="18.75" customHeight="1">
      <c r="A148" s="32">
        <v>1030159</v>
      </c>
      <c r="B148" s="39" t="s">
        <v>2110</v>
      </c>
      <c r="C148" s="34">
        <v>0</v>
      </c>
      <c r="D148" s="40">
        <v>0</v>
      </c>
      <c r="E148" s="40">
        <v>0</v>
      </c>
      <c r="F148" s="34">
        <v>0</v>
      </c>
      <c r="G148" s="35">
        <v>0</v>
      </c>
      <c r="H148" s="34">
        <v>0</v>
      </c>
      <c r="I148" s="34">
        <v>0</v>
      </c>
      <c r="J148" s="34">
        <v>0</v>
      </c>
      <c r="K148" s="41">
        <v>0</v>
      </c>
      <c r="L148" s="41">
        <v>0</v>
      </c>
      <c r="M148" s="41">
        <v>0</v>
      </c>
      <c r="N148" s="48"/>
      <c r="O148" s="39" t="s">
        <v>2111</v>
      </c>
      <c r="P148" s="34">
        <f t="shared" ref="P148:W148" si="39">SUM(P149,P154,P155)</f>
        <v>0</v>
      </c>
      <c r="Q148" s="35">
        <f t="shared" si="39"/>
        <v>0</v>
      </c>
      <c r="R148" s="35">
        <f t="shared" si="39"/>
        <v>0</v>
      </c>
      <c r="S148" s="34">
        <f t="shared" si="39"/>
        <v>0</v>
      </c>
      <c r="T148" s="34">
        <f t="shared" si="39"/>
        <v>0</v>
      </c>
      <c r="U148" s="35">
        <f t="shared" si="39"/>
        <v>0</v>
      </c>
      <c r="V148" s="35">
        <f t="shared" si="39"/>
        <v>0</v>
      </c>
      <c r="W148" s="35">
        <f t="shared" si="39"/>
        <v>0</v>
      </c>
      <c r="X148" s="38">
        <v>1030159</v>
      </c>
      <c r="Y148" s="39" t="s">
        <v>2110</v>
      </c>
      <c r="Z148" s="34">
        <v>0</v>
      </c>
      <c r="AA148" s="34">
        <f>SUM(C148:M148)-SUM(P148:W148)-Z148-I148</f>
        <v>0</v>
      </c>
    </row>
    <row r="149" spans="1:27" ht="18.75" customHeight="1">
      <c r="A149" s="32"/>
      <c r="B149" s="38"/>
      <c r="C149" s="34"/>
      <c r="D149" s="42"/>
      <c r="E149" s="42"/>
      <c r="F149" s="34"/>
      <c r="G149" s="42"/>
      <c r="H149" s="42"/>
      <c r="I149" s="42"/>
      <c r="J149" s="42"/>
      <c r="K149" s="42"/>
      <c r="L149" s="42"/>
      <c r="M149" s="42"/>
      <c r="N149" s="36">
        <v>21462</v>
      </c>
      <c r="O149" s="39" t="s">
        <v>2112</v>
      </c>
      <c r="P149" s="34">
        <f t="shared" ref="P149:W149" si="40">SUM(P150:P153)</f>
        <v>0</v>
      </c>
      <c r="Q149" s="35">
        <f t="shared" si="40"/>
        <v>0</v>
      </c>
      <c r="R149" s="35">
        <f t="shared" si="40"/>
        <v>0</v>
      </c>
      <c r="S149" s="34">
        <f t="shared" si="40"/>
        <v>0</v>
      </c>
      <c r="T149" s="34">
        <f t="shared" si="40"/>
        <v>0</v>
      </c>
      <c r="U149" s="35">
        <f t="shared" si="40"/>
        <v>0</v>
      </c>
      <c r="V149" s="35">
        <f t="shared" si="40"/>
        <v>0</v>
      </c>
      <c r="W149" s="35">
        <f t="shared" si="40"/>
        <v>0</v>
      </c>
      <c r="X149" s="38"/>
      <c r="Y149" s="39"/>
      <c r="Z149" s="43"/>
      <c r="AA149" s="34"/>
    </row>
    <row r="150" spans="1:27" ht="18.75" customHeight="1">
      <c r="A150" s="32"/>
      <c r="B150" s="38"/>
      <c r="C150" s="34"/>
      <c r="D150" s="42"/>
      <c r="E150" s="42"/>
      <c r="F150" s="34"/>
      <c r="G150" s="42"/>
      <c r="H150" s="42"/>
      <c r="I150" s="42"/>
      <c r="J150" s="42"/>
      <c r="K150" s="42"/>
      <c r="L150" s="42"/>
      <c r="M150" s="42"/>
      <c r="N150" s="36">
        <v>2146201</v>
      </c>
      <c r="O150" s="38" t="s">
        <v>2106</v>
      </c>
      <c r="P150" s="34">
        <v>0</v>
      </c>
      <c r="Q150" s="41">
        <v>0</v>
      </c>
      <c r="R150" s="41">
        <v>0</v>
      </c>
      <c r="S150" s="35">
        <v>0</v>
      </c>
      <c r="T150" s="35">
        <v>0</v>
      </c>
      <c r="U150" s="41">
        <v>0</v>
      </c>
      <c r="V150" s="41">
        <v>0</v>
      </c>
      <c r="W150" s="41">
        <v>0</v>
      </c>
      <c r="X150" s="38"/>
      <c r="Y150" s="39"/>
      <c r="Z150" s="43"/>
      <c r="AA150" s="34"/>
    </row>
    <row r="151" spans="1:27" ht="18.75" customHeight="1">
      <c r="A151" s="32"/>
      <c r="B151" s="38"/>
      <c r="C151" s="34"/>
      <c r="D151" s="42"/>
      <c r="E151" s="42"/>
      <c r="F151" s="34"/>
      <c r="G151" s="42"/>
      <c r="H151" s="42"/>
      <c r="I151" s="42"/>
      <c r="J151" s="42"/>
      <c r="K151" s="42"/>
      <c r="L151" s="42"/>
      <c r="M151" s="42"/>
      <c r="N151" s="36">
        <v>2146202</v>
      </c>
      <c r="O151" s="38" t="s">
        <v>2113</v>
      </c>
      <c r="P151" s="34">
        <v>0</v>
      </c>
      <c r="Q151" s="41">
        <v>0</v>
      </c>
      <c r="R151" s="41">
        <v>0</v>
      </c>
      <c r="S151" s="35">
        <v>0</v>
      </c>
      <c r="T151" s="35">
        <v>0</v>
      </c>
      <c r="U151" s="41">
        <v>0</v>
      </c>
      <c r="V151" s="41">
        <v>0</v>
      </c>
      <c r="W151" s="41">
        <v>0</v>
      </c>
      <c r="X151" s="38"/>
      <c r="Y151" s="39"/>
      <c r="Z151" s="43"/>
      <c r="AA151" s="34"/>
    </row>
    <row r="152" spans="1:27" ht="18.75" customHeight="1">
      <c r="A152" s="32"/>
      <c r="B152" s="38"/>
      <c r="C152" s="34"/>
      <c r="D152" s="42"/>
      <c r="E152" s="42"/>
      <c r="F152" s="34"/>
      <c r="G152" s="42"/>
      <c r="H152" s="42"/>
      <c r="I152" s="42"/>
      <c r="J152" s="42"/>
      <c r="K152" s="42"/>
      <c r="L152" s="42"/>
      <c r="M152" s="42"/>
      <c r="N152" s="36">
        <v>2146203</v>
      </c>
      <c r="O152" s="38" t="s">
        <v>2114</v>
      </c>
      <c r="P152" s="34">
        <v>0</v>
      </c>
      <c r="Q152" s="41">
        <v>0</v>
      </c>
      <c r="R152" s="41">
        <v>0</v>
      </c>
      <c r="S152" s="35">
        <v>0</v>
      </c>
      <c r="T152" s="35">
        <v>0</v>
      </c>
      <c r="U152" s="41">
        <v>0</v>
      </c>
      <c r="V152" s="41">
        <v>0</v>
      </c>
      <c r="W152" s="41">
        <v>0</v>
      </c>
      <c r="X152" s="38"/>
      <c r="Y152" s="39"/>
      <c r="Z152" s="43"/>
      <c r="AA152" s="34"/>
    </row>
    <row r="153" spans="1:27" ht="18.75" customHeight="1">
      <c r="A153" s="32"/>
      <c r="B153" s="38"/>
      <c r="C153" s="34"/>
      <c r="D153" s="42"/>
      <c r="E153" s="42"/>
      <c r="F153" s="34"/>
      <c r="G153" s="42"/>
      <c r="H153" s="42"/>
      <c r="I153" s="42"/>
      <c r="J153" s="42"/>
      <c r="K153" s="42"/>
      <c r="L153" s="42"/>
      <c r="M153" s="42"/>
      <c r="N153" s="36">
        <v>2146299</v>
      </c>
      <c r="O153" s="38" t="s">
        <v>2115</v>
      </c>
      <c r="P153" s="34">
        <v>0</v>
      </c>
      <c r="Q153" s="41">
        <v>0</v>
      </c>
      <c r="R153" s="41">
        <v>0</v>
      </c>
      <c r="S153" s="35">
        <v>0</v>
      </c>
      <c r="T153" s="35">
        <v>0</v>
      </c>
      <c r="U153" s="41">
        <v>0</v>
      </c>
      <c r="V153" s="41">
        <v>0</v>
      </c>
      <c r="W153" s="41">
        <v>0</v>
      </c>
      <c r="X153" s="38"/>
      <c r="Y153" s="39"/>
      <c r="Z153" s="43"/>
      <c r="AA153" s="34"/>
    </row>
    <row r="154" spans="1:27" ht="18.75" customHeight="1">
      <c r="A154" s="32"/>
      <c r="B154" s="38"/>
      <c r="C154" s="34"/>
      <c r="D154" s="42"/>
      <c r="E154" s="42"/>
      <c r="F154" s="34"/>
      <c r="G154" s="42"/>
      <c r="H154" s="42"/>
      <c r="I154" s="42"/>
      <c r="J154" s="42"/>
      <c r="K154" s="42"/>
      <c r="L154" s="42"/>
      <c r="M154" s="42"/>
      <c r="N154" s="36">
        <v>2320419</v>
      </c>
      <c r="O154" s="39" t="s">
        <v>2116</v>
      </c>
      <c r="P154" s="34">
        <v>0</v>
      </c>
      <c r="Q154" s="41">
        <v>0</v>
      </c>
      <c r="R154" s="41">
        <v>0</v>
      </c>
      <c r="S154" s="35">
        <v>0</v>
      </c>
      <c r="T154" s="35">
        <v>0</v>
      </c>
      <c r="U154" s="41">
        <v>0</v>
      </c>
      <c r="V154" s="41">
        <v>0</v>
      </c>
      <c r="W154" s="41">
        <v>0</v>
      </c>
      <c r="X154" s="38"/>
      <c r="Y154" s="39"/>
      <c r="Z154" s="43"/>
      <c r="AA154" s="34"/>
    </row>
    <row r="155" spans="1:27" ht="18.75" customHeight="1">
      <c r="A155" s="32"/>
      <c r="B155" s="38"/>
      <c r="C155" s="34"/>
      <c r="D155" s="42"/>
      <c r="E155" s="42"/>
      <c r="F155" s="34"/>
      <c r="G155" s="42"/>
      <c r="H155" s="42"/>
      <c r="I155" s="42"/>
      <c r="J155" s="42"/>
      <c r="K155" s="42"/>
      <c r="L155" s="42"/>
      <c r="M155" s="42"/>
      <c r="N155" s="36">
        <v>2330419</v>
      </c>
      <c r="O155" s="39" t="s">
        <v>2117</v>
      </c>
      <c r="P155" s="35">
        <v>0</v>
      </c>
      <c r="Q155" s="41">
        <v>0</v>
      </c>
      <c r="R155" s="41">
        <v>0</v>
      </c>
      <c r="S155" s="35">
        <v>0</v>
      </c>
      <c r="T155" s="35">
        <v>0</v>
      </c>
      <c r="U155" s="41">
        <v>0</v>
      </c>
      <c r="V155" s="41">
        <v>0</v>
      </c>
      <c r="W155" s="41">
        <v>0</v>
      </c>
      <c r="X155" s="38"/>
      <c r="Y155" s="39"/>
      <c r="Z155" s="43"/>
      <c r="AA155" s="34"/>
    </row>
    <row r="156" spans="1:27" ht="18.75" customHeight="1">
      <c r="A156" s="32">
        <v>1030115</v>
      </c>
      <c r="B156" s="39" t="s">
        <v>2118</v>
      </c>
      <c r="C156" s="34">
        <v>0</v>
      </c>
      <c r="D156" s="40">
        <v>0</v>
      </c>
      <c r="E156" s="40">
        <v>0</v>
      </c>
      <c r="F156" s="34">
        <v>0</v>
      </c>
      <c r="G156" s="35">
        <v>0</v>
      </c>
      <c r="H156" s="34">
        <v>0</v>
      </c>
      <c r="I156" s="34">
        <v>0</v>
      </c>
      <c r="J156" s="34">
        <v>0</v>
      </c>
      <c r="K156" s="41">
        <v>0</v>
      </c>
      <c r="L156" s="41">
        <v>0</v>
      </c>
      <c r="M156" s="41">
        <v>0</v>
      </c>
      <c r="N156" s="36"/>
      <c r="O156" s="39" t="s">
        <v>2119</v>
      </c>
      <c r="P156" s="34">
        <f t="shared" ref="P156:W156" si="41">SUM(P157,P162,P163)</f>
        <v>0</v>
      </c>
      <c r="Q156" s="35">
        <f t="shared" si="41"/>
        <v>0</v>
      </c>
      <c r="R156" s="35">
        <f t="shared" si="41"/>
        <v>0</v>
      </c>
      <c r="S156" s="34">
        <f t="shared" si="41"/>
        <v>0</v>
      </c>
      <c r="T156" s="34">
        <f t="shared" si="41"/>
        <v>0</v>
      </c>
      <c r="U156" s="35">
        <f t="shared" si="41"/>
        <v>0</v>
      </c>
      <c r="V156" s="35">
        <f t="shared" si="41"/>
        <v>0</v>
      </c>
      <c r="W156" s="35">
        <f t="shared" si="41"/>
        <v>0</v>
      </c>
      <c r="X156" s="38">
        <v>1030115</v>
      </c>
      <c r="Y156" s="39" t="s">
        <v>2120</v>
      </c>
      <c r="Z156" s="34">
        <v>0</v>
      </c>
      <c r="AA156" s="34">
        <f>SUM(C156:M156)-SUM(P156:W156)-Z156-I156</f>
        <v>0</v>
      </c>
    </row>
    <row r="157" spans="1:27" ht="18.75" customHeight="1">
      <c r="A157" s="32"/>
      <c r="B157" s="38"/>
      <c r="C157" s="34"/>
      <c r="D157" s="42"/>
      <c r="E157" s="42"/>
      <c r="F157" s="34"/>
      <c r="G157" s="42"/>
      <c r="H157" s="42"/>
      <c r="I157" s="42"/>
      <c r="J157" s="42"/>
      <c r="K157" s="42"/>
      <c r="L157" s="42"/>
      <c r="M157" s="42"/>
      <c r="N157" s="36">
        <v>21463</v>
      </c>
      <c r="O157" s="39" t="s">
        <v>2121</v>
      </c>
      <c r="P157" s="34">
        <f t="shared" ref="P157:W157" si="42">SUM(P158:P161)</f>
        <v>0</v>
      </c>
      <c r="Q157" s="35">
        <f t="shared" si="42"/>
        <v>0</v>
      </c>
      <c r="R157" s="35">
        <f t="shared" si="42"/>
        <v>0</v>
      </c>
      <c r="S157" s="34">
        <f t="shared" si="42"/>
        <v>0</v>
      </c>
      <c r="T157" s="34">
        <f t="shared" si="42"/>
        <v>0</v>
      </c>
      <c r="U157" s="35">
        <f t="shared" si="42"/>
        <v>0</v>
      </c>
      <c r="V157" s="35">
        <f t="shared" si="42"/>
        <v>0</v>
      </c>
      <c r="W157" s="35">
        <f t="shared" si="42"/>
        <v>0</v>
      </c>
      <c r="X157" s="38"/>
      <c r="Y157" s="39"/>
      <c r="Z157" s="43"/>
      <c r="AA157" s="34"/>
    </row>
    <row r="158" spans="1:27" ht="18.75" customHeight="1">
      <c r="A158" s="32"/>
      <c r="B158" s="38"/>
      <c r="C158" s="34"/>
      <c r="D158" s="42"/>
      <c r="E158" s="42"/>
      <c r="F158" s="34"/>
      <c r="G158" s="42"/>
      <c r="H158" s="42"/>
      <c r="I158" s="42"/>
      <c r="J158" s="42"/>
      <c r="K158" s="42"/>
      <c r="L158" s="42"/>
      <c r="M158" s="42"/>
      <c r="N158" s="36">
        <v>2146301</v>
      </c>
      <c r="O158" s="38" t="s">
        <v>1598</v>
      </c>
      <c r="P158" s="34">
        <v>0</v>
      </c>
      <c r="Q158" s="41">
        <v>0</v>
      </c>
      <c r="R158" s="41">
        <v>0</v>
      </c>
      <c r="S158" s="35">
        <v>0</v>
      </c>
      <c r="T158" s="35">
        <v>0</v>
      </c>
      <c r="U158" s="41">
        <v>0</v>
      </c>
      <c r="V158" s="41">
        <v>0</v>
      </c>
      <c r="W158" s="41">
        <v>0</v>
      </c>
      <c r="X158" s="38"/>
      <c r="Y158" s="39"/>
      <c r="Z158" s="43"/>
      <c r="AA158" s="34"/>
    </row>
    <row r="159" spans="1:27" ht="18.75" customHeight="1">
      <c r="A159" s="32"/>
      <c r="B159" s="38"/>
      <c r="C159" s="34"/>
      <c r="D159" s="42"/>
      <c r="E159" s="42"/>
      <c r="F159" s="34"/>
      <c r="G159" s="42"/>
      <c r="H159" s="42"/>
      <c r="I159" s="42"/>
      <c r="J159" s="42"/>
      <c r="K159" s="42"/>
      <c r="L159" s="42"/>
      <c r="M159" s="42"/>
      <c r="N159" s="36">
        <v>2146302</v>
      </c>
      <c r="O159" s="38" t="s">
        <v>2122</v>
      </c>
      <c r="P159" s="34">
        <v>0</v>
      </c>
      <c r="Q159" s="41">
        <v>0</v>
      </c>
      <c r="R159" s="41">
        <v>0</v>
      </c>
      <c r="S159" s="35">
        <v>0</v>
      </c>
      <c r="T159" s="35">
        <v>0</v>
      </c>
      <c r="U159" s="41">
        <v>0</v>
      </c>
      <c r="V159" s="41">
        <v>0</v>
      </c>
      <c r="W159" s="41">
        <v>0</v>
      </c>
      <c r="X159" s="38"/>
      <c r="Y159" s="39"/>
      <c r="Z159" s="43"/>
      <c r="AA159" s="34"/>
    </row>
    <row r="160" spans="1:27" ht="18.75" customHeight="1">
      <c r="A160" s="32"/>
      <c r="B160" s="38"/>
      <c r="C160" s="34"/>
      <c r="D160" s="42"/>
      <c r="E160" s="42"/>
      <c r="F160" s="34"/>
      <c r="G160" s="42"/>
      <c r="H160" s="42"/>
      <c r="I160" s="42"/>
      <c r="J160" s="42"/>
      <c r="K160" s="42"/>
      <c r="L160" s="42"/>
      <c r="M160" s="42"/>
      <c r="N160" s="36">
        <v>2146303</v>
      </c>
      <c r="O160" s="38" t="s">
        <v>2123</v>
      </c>
      <c r="P160" s="34">
        <v>0</v>
      </c>
      <c r="Q160" s="41">
        <v>0</v>
      </c>
      <c r="R160" s="41">
        <v>0</v>
      </c>
      <c r="S160" s="35">
        <v>0</v>
      </c>
      <c r="T160" s="35">
        <v>0</v>
      </c>
      <c r="U160" s="41">
        <v>0</v>
      </c>
      <c r="V160" s="41">
        <v>0</v>
      </c>
      <c r="W160" s="41">
        <v>0</v>
      </c>
      <c r="X160" s="38"/>
      <c r="Y160" s="39"/>
      <c r="Z160" s="43"/>
      <c r="AA160" s="34"/>
    </row>
    <row r="161" spans="1:27" ht="18.75" customHeight="1">
      <c r="A161" s="32"/>
      <c r="B161" s="38"/>
      <c r="C161" s="34"/>
      <c r="D161" s="42"/>
      <c r="E161" s="42"/>
      <c r="F161" s="34"/>
      <c r="G161" s="42"/>
      <c r="H161" s="42"/>
      <c r="I161" s="42"/>
      <c r="J161" s="42"/>
      <c r="K161" s="42"/>
      <c r="L161" s="42"/>
      <c r="M161" s="42"/>
      <c r="N161" s="36">
        <v>2146399</v>
      </c>
      <c r="O161" s="38" t="s">
        <v>2124</v>
      </c>
      <c r="P161" s="34">
        <v>0</v>
      </c>
      <c r="Q161" s="41">
        <v>0</v>
      </c>
      <c r="R161" s="41">
        <v>0</v>
      </c>
      <c r="S161" s="35">
        <v>0</v>
      </c>
      <c r="T161" s="35">
        <v>0</v>
      </c>
      <c r="U161" s="41">
        <v>0</v>
      </c>
      <c r="V161" s="41">
        <v>0</v>
      </c>
      <c r="W161" s="41">
        <v>0</v>
      </c>
      <c r="X161" s="38"/>
      <c r="Y161" s="39"/>
      <c r="Z161" s="43"/>
      <c r="AA161" s="34"/>
    </row>
    <row r="162" spans="1:27" ht="18.75" customHeight="1">
      <c r="A162" s="32"/>
      <c r="B162" s="38"/>
      <c r="C162" s="34"/>
      <c r="D162" s="42"/>
      <c r="E162" s="42"/>
      <c r="F162" s="34"/>
      <c r="G162" s="42"/>
      <c r="H162" s="42"/>
      <c r="I162" s="42"/>
      <c r="J162" s="42"/>
      <c r="K162" s="42"/>
      <c r="L162" s="42"/>
      <c r="M162" s="42"/>
      <c r="N162" s="36">
        <v>2320402</v>
      </c>
      <c r="O162" s="39" t="s">
        <v>2125</v>
      </c>
      <c r="P162" s="34">
        <v>0</v>
      </c>
      <c r="Q162" s="41">
        <v>0</v>
      </c>
      <c r="R162" s="41">
        <v>0</v>
      </c>
      <c r="S162" s="35">
        <v>0</v>
      </c>
      <c r="T162" s="35">
        <v>0</v>
      </c>
      <c r="U162" s="41">
        <v>0</v>
      </c>
      <c r="V162" s="41">
        <v>0</v>
      </c>
      <c r="W162" s="41">
        <v>0</v>
      </c>
      <c r="X162" s="38"/>
      <c r="Y162" s="39"/>
      <c r="Z162" s="43"/>
      <c r="AA162" s="34"/>
    </row>
    <row r="163" spans="1:27" ht="18.75" customHeight="1">
      <c r="A163" s="32"/>
      <c r="B163" s="38"/>
      <c r="C163" s="34"/>
      <c r="D163" s="42"/>
      <c r="E163" s="42"/>
      <c r="F163" s="34"/>
      <c r="G163" s="42"/>
      <c r="H163" s="42"/>
      <c r="I163" s="42"/>
      <c r="J163" s="42"/>
      <c r="K163" s="42"/>
      <c r="L163" s="42"/>
      <c r="M163" s="42"/>
      <c r="N163" s="36">
        <v>2330402</v>
      </c>
      <c r="O163" s="39" t="s">
        <v>2126</v>
      </c>
      <c r="P163" s="35">
        <v>0</v>
      </c>
      <c r="Q163" s="41">
        <v>0</v>
      </c>
      <c r="R163" s="41">
        <v>0</v>
      </c>
      <c r="S163" s="35">
        <v>0</v>
      </c>
      <c r="T163" s="35">
        <v>0</v>
      </c>
      <c r="U163" s="41">
        <v>0</v>
      </c>
      <c r="V163" s="41">
        <v>0</v>
      </c>
      <c r="W163" s="41">
        <v>0</v>
      </c>
      <c r="X163" s="38"/>
      <c r="Y163" s="39"/>
      <c r="Z163" s="43"/>
      <c r="AA163" s="34"/>
    </row>
    <row r="164" spans="1:27" ht="18.75" customHeight="1">
      <c r="A164" s="32">
        <v>1030106</v>
      </c>
      <c r="B164" s="39" t="s">
        <v>2127</v>
      </c>
      <c r="C164" s="34">
        <v>0</v>
      </c>
      <c r="D164" s="40">
        <v>0</v>
      </c>
      <c r="E164" s="40">
        <v>0</v>
      </c>
      <c r="F164" s="34">
        <v>0</v>
      </c>
      <c r="G164" s="35">
        <v>0</v>
      </c>
      <c r="H164" s="34">
        <v>0</v>
      </c>
      <c r="I164" s="34">
        <v>0</v>
      </c>
      <c r="J164" s="34">
        <v>0</v>
      </c>
      <c r="K164" s="41">
        <v>0</v>
      </c>
      <c r="L164" s="41">
        <v>0</v>
      </c>
      <c r="M164" s="41">
        <v>0</v>
      </c>
      <c r="N164" s="36">
        <v>21464</v>
      </c>
      <c r="O164" s="39" t="s">
        <v>2128</v>
      </c>
      <c r="P164" s="34">
        <f t="shared" ref="P164:W164" si="43">SUM(P165:P172)</f>
        <v>0</v>
      </c>
      <c r="Q164" s="35">
        <f t="shared" si="43"/>
        <v>0</v>
      </c>
      <c r="R164" s="35">
        <f t="shared" si="43"/>
        <v>0</v>
      </c>
      <c r="S164" s="34">
        <f t="shared" si="43"/>
        <v>0</v>
      </c>
      <c r="T164" s="34">
        <f t="shared" si="43"/>
        <v>0</v>
      </c>
      <c r="U164" s="35">
        <f t="shared" si="43"/>
        <v>0</v>
      </c>
      <c r="V164" s="35">
        <f t="shared" si="43"/>
        <v>0</v>
      </c>
      <c r="W164" s="35">
        <f t="shared" si="43"/>
        <v>0</v>
      </c>
      <c r="X164" s="38">
        <v>1030106</v>
      </c>
      <c r="Y164" s="39" t="s">
        <v>2129</v>
      </c>
      <c r="Z164" s="34">
        <v>0</v>
      </c>
      <c r="AA164" s="34">
        <f>SUM(C164:M164)-SUM(P164:W164)-Z164-I164</f>
        <v>0</v>
      </c>
    </row>
    <row r="165" spans="1:27" ht="18.75" customHeight="1">
      <c r="A165" s="32"/>
      <c r="B165" s="38"/>
      <c r="C165" s="34"/>
      <c r="D165" s="42"/>
      <c r="E165" s="42"/>
      <c r="F165" s="34"/>
      <c r="G165" s="42"/>
      <c r="H165" s="42"/>
      <c r="I165" s="42"/>
      <c r="J165" s="42"/>
      <c r="K165" s="42"/>
      <c r="L165" s="42"/>
      <c r="M165" s="42"/>
      <c r="N165" s="36">
        <v>2146401</v>
      </c>
      <c r="O165" s="38" t="s">
        <v>2130</v>
      </c>
      <c r="P165" s="34">
        <v>0</v>
      </c>
      <c r="Q165" s="41">
        <v>0</v>
      </c>
      <c r="R165" s="41">
        <v>0</v>
      </c>
      <c r="S165" s="35">
        <v>0</v>
      </c>
      <c r="T165" s="35">
        <v>0</v>
      </c>
      <c r="U165" s="41">
        <v>0</v>
      </c>
      <c r="V165" s="41">
        <v>0</v>
      </c>
      <c r="W165" s="41">
        <v>0</v>
      </c>
      <c r="X165" s="38"/>
      <c r="Y165" s="39"/>
      <c r="Z165" s="43"/>
      <c r="AA165" s="34"/>
    </row>
    <row r="166" spans="1:27" ht="18.75" customHeight="1">
      <c r="A166" s="32"/>
      <c r="B166" s="38"/>
      <c r="C166" s="34"/>
      <c r="D166" s="42"/>
      <c r="E166" s="42"/>
      <c r="F166" s="34"/>
      <c r="G166" s="42"/>
      <c r="H166" s="42"/>
      <c r="I166" s="42"/>
      <c r="J166" s="42"/>
      <c r="K166" s="42"/>
      <c r="L166" s="42"/>
      <c r="M166" s="42"/>
      <c r="N166" s="36">
        <v>2146402</v>
      </c>
      <c r="O166" s="38" t="s">
        <v>2131</v>
      </c>
      <c r="P166" s="34">
        <v>0</v>
      </c>
      <c r="Q166" s="41">
        <v>0</v>
      </c>
      <c r="R166" s="41">
        <v>0</v>
      </c>
      <c r="S166" s="35">
        <v>0</v>
      </c>
      <c r="T166" s="35">
        <v>0</v>
      </c>
      <c r="U166" s="41">
        <v>0</v>
      </c>
      <c r="V166" s="41">
        <v>0</v>
      </c>
      <c r="W166" s="41">
        <v>0</v>
      </c>
      <c r="X166" s="38"/>
      <c r="Y166" s="39"/>
      <c r="Z166" s="43"/>
      <c r="AA166" s="34"/>
    </row>
    <row r="167" spans="1:27" ht="18.75" customHeight="1">
      <c r="A167" s="32"/>
      <c r="B167" s="38"/>
      <c r="C167" s="34"/>
      <c r="D167" s="42"/>
      <c r="E167" s="42"/>
      <c r="F167" s="34"/>
      <c r="G167" s="42"/>
      <c r="H167" s="42"/>
      <c r="I167" s="42"/>
      <c r="J167" s="42"/>
      <c r="K167" s="42"/>
      <c r="L167" s="42"/>
      <c r="M167" s="42"/>
      <c r="N167" s="36">
        <v>2146403</v>
      </c>
      <c r="O167" s="38" t="s">
        <v>2132</v>
      </c>
      <c r="P167" s="34">
        <v>0</v>
      </c>
      <c r="Q167" s="41">
        <v>0</v>
      </c>
      <c r="R167" s="41">
        <v>0</v>
      </c>
      <c r="S167" s="35">
        <v>0</v>
      </c>
      <c r="T167" s="35">
        <v>0</v>
      </c>
      <c r="U167" s="41">
        <v>0</v>
      </c>
      <c r="V167" s="41">
        <v>0</v>
      </c>
      <c r="W167" s="41">
        <v>0</v>
      </c>
      <c r="X167" s="38"/>
      <c r="Y167" s="39"/>
      <c r="Z167" s="43"/>
      <c r="AA167" s="34"/>
    </row>
    <row r="168" spans="1:27" ht="18.75" customHeight="1">
      <c r="A168" s="32"/>
      <c r="B168" s="38"/>
      <c r="C168" s="34"/>
      <c r="D168" s="42"/>
      <c r="E168" s="42"/>
      <c r="F168" s="34"/>
      <c r="G168" s="42"/>
      <c r="H168" s="42"/>
      <c r="I168" s="42"/>
      <c r="J168" s="42"/>
      <c r="K168" s="42"/>
      <c r="L168" s="42"/>
      <c r="M168" s="42"/>
      <c r="N168" s="36">
        <v>2146404</v>
      </c>
      <c r="O168" s="38" t="s">
        <v>2133</v>
      </c>
      <c r="P168" s="34">
        <v>0</v>
      </c>
      <c r="Q168" s="41">
        <v>0</v>
      </c>
      <c r="R168" s="41">
        <v>0</v>
      </c>
      <c r="S168" s="35">
        <v>0</v>
      </c>
      <c r="T168" s="35">
        <v>0</v>
      </c>
      <c r="U168" s="41">
        <v>0</v>
      </c>
      <c r="V168" s="41">
        <v>0</v>
      </c>
      <c r="W168" s="41">
        <v>0</v>
      </c>
      <c r="X168" s="38"/>
      <c r="Y168" s="39"/>
      <c r="Z168" s="43"/>
      <c r="AA168" s="34"/>
    </row>
    <row r="169" spans="1:27" ht="18.75" customHeight="1">
      <c r="A169" s="32"/>
      <c r="B169" s="38"/>
      <c r="C169" s="34"/>
      <c r="D169" s="42"/>
      <c r="E169" s="42"/>
      <c r="F169" s="34"/>
      <c r="G169" s="42"/>
      <c r="H169" s="42"/>
      <c r="I169" s="42"/>
      <c r="J169" s="42"/>
      <c r="K169" s="42"/>
      <c r="L169" s="42"/>
      <c r="M169" s="42"/>
      <c r="N169" s="36">
        <v>2146405</v>
      </c>
      <c r="O169" s="38" t="s">
        <v>2134</v>
      </c>
      <c r="P169" s="34">
        <v>0</v>
      </c>
      <c r="Q169" s="41">
        <v>0</v>
      </c>
      <c r="R169" s="41">
        <v>0</v>
      </c>
      <c r="S169" s="35">
        <v>0</v>
      </c>
      <c r="T169" s="35">
        <v>0</v>
      </c>
      <c r="U169" s="41">
        <v>0</v>
      </c>
      <c r="V169" s="41">
        <v>0</v>
      </c>
      <c r="W169" s="41">
        <v>0</v>
      </c>
      <c r="X169" s="38"/>
      <c r="Y169" s="39"/>
      <c r="Z169" s="43"/>
      <c r="AA169" s="34"/>
    </row>
    <row r="170" spans="1:27" ht="18.75" customHeight="1">
      <c r="A170" s="32"/>
      <c r="B170" s="38"/>
      <c r="C170" s="34"/>
      <c r="D170" s="42"/>
      <c r="E170" s="42"/>
      <c r="F170" s="34"/>
      <c r="G170" s="42"/>
      <c r="H170" s="42"/>
      <c r="I170" s="42"/>
      <c r="J170" s="42"/>
      <c r="K170" s="42"/>
      <c r="L170" s="42"/>
      <c r="M170" s="42"/>
      <c r="N170" s="36">
        <v>2146406</v>
      </c>
      <c r="O170" s="38" t="s">
        <v>2135</v>
      </c>
      <c r="P170" s="34">
        <v>0</v>
      </c>
      <c r="Q170" s="41">
        <v>0</v>
      </c>
      <c r="R170" s="41">
        <v>0</v>
      </c>
      <c r="S170" s="35">
        <v>0</v>
      </c>
      <c r="T170" s="35">
        <v>0</v>
      </c>
      <c r="U170" s="41">
        <v>0</v>
      </c>
      <c r="V170" s="41">
        <v>0</v>
      </c>
      <c r="W170" s="41">
        <v>0</v>
      </c>
      <c r="X170" s="38"/>
      <c r="Y170" s="39"/>
      <c r="Z170" s="43"/>
      <c r="AA170" s="34"/>
    </row>
    <row r="171" spans="1:27" ht="18.75" customHeight="1">
      <c r="A171" s="32"/>
      <c r="B171" s="38"/>
      <c r="C171" s="34"/>
      <c r="D171" s="42"/>
      <c r="E171" s="42"/>
      <c r="F171" s="34"/>
      <c r="G171" s="42"/>
      <c r="H171" s="42"/>
      <c r="I171" s="42"/>
      <c r="J171" s="42"/>
      <c r="K171" s="42"/>
      <c r="L171" s="42"/>
      <c r="M171" s="42"/>
      <c r="N171" s="36">
        <v>2146407</v>
      </c>
      <c r="O171" s="38" t="s">
        <v>2136</v>
      </c>
      <c r="P171" s="34">
        <v>0</v>
      </c>
      <c r="Q171" s="41">
        <v>0</v>
      </c>
      <c r="R171" s="41">
        <v>0</v>
      </c>
      <c r="S171" s="35">
        <v>0</v>
      </c>
      <c r="T171" s="35">
        <v>0</v>
      </c>
      <c r="U171" s="41">
        <v>0</v>
      </c>
      <c r="V171" s="41">
        <v>0</v>
      </c>
      <c r="W171" s="41">
        <v>0</v>
      </c>
      <c r="X171" s="38"/>
      <c r="Y171" s="39"/>
      <c r="Z171" s="43"/>
      <c r="AA171" s="34"/>
    </row>
    <row r="172" spans="1:27" ht="18.75" customHeight="1">
      <c r="A172" s="32"/>
      <c r="B172" s="38"/>
      <c r="C172" s="34"/>
      <c r="D172" s="42"/>
      <c r="E172" s="42"/>
      <c r="F172" s="34"/>
      <c r="G172" s="42"/>
      <c r="H172" s="42"/>
      <c r="I172" s="42"/>
      <c r="J172" s="42"/>
      <c r="K172" s="42"/>
      <c r="L172" s="42"/>
      <c r="M172" s="42"/>
      <c r="N172" s="36">
        <v>2146499</v>
      </c>
      <c r="O172" s="38" t="s">
        <v>2137</v>
      </c>
      <c r="P172" s="35">
        <v>0</v>
      </c>
      <c r="Q172" s="41">
        <v>0</v>
      </c>
      <c r="R172" s="41">
        <v>0</v>
      </c>
      <c r="S172" s="35">
        <v>0</v>
      </c>
      <c r="T172" s="35">
        <v>0</v>
      </c>
      <c r="U172" s="41">
        <v>0</v>
      </c>
      <c r="V172" s="41">
        <v>0</v>
      </c>
      <c r="W172" s="41">
        <v>0</v>
      </c>
      <c r="X172" s="38"/>
      <c r="Y172" s="39"/>
      <c r="Z172" s="43"/>
      <c r="AA172" s="34"/>
    </row>
    <row r="173" spans="1:27" ht="18.75" customHeight="1">
      <c r="A173" s="32">
        <v>1030171</v>
      </c>
      <c r="B173" s="39" t="s">
        <v>2138</v>
      </c>
      <c r="C173" s="34">
        <v>0</v>
      </c>
      <c r="D173" s="40">
        <v>0</v>
      </c>
      <c r="E173" s="40">
        <v>0</v>
      </c>
      <c r="F173" s="34">
        <v>0</v>
      </c>
      <c r="G173" s="35">
        <v>0</v>
      </c>
      <c r="H173" s="34">
        <v>0</v>
      </c>
      <c r="I173" s="34">
        <v>0</v>
      </c>
      <c r="J173" s="34">
        <v>0</v>
      </c>
      <c r="K173" s="41">
        <v>0</v>
      </c>
      <c r="L173" s="41">
        <v>0</v>
      </c>
      <c r="M173" s="41">
        <v>0</v>
      </c>
      <c r="N173" s="36">
        <v>21468</v>
      </c>
      <c r="O173" s="39" t="s">
        <v>2139</v>
      </c>
      <c r="P173" s="34">
        <f t="shared" ref="P173:W173" si="44">SUM(P174:P179)</f>
        <v>0</v>
      </c>
      <c r="Q173" s="35">
        <f t="shared" si="44"/>
        <v>0</v>
      </c>
      <c r="R173" s="35">
        <f t="shared" si="44"/>
        <v>0</v>
      </c>
      <c r="S173" s="34">
        <f t="shared" si="44"/>
        <v>0</v>
      </c>
      <c r="T173" s="34">
        <f t="shared" si="44"/>
        <v>0</v>
      </c>
      <c r="U173" s="35">
        <f t="shared" si="44"/>
        <v>0</v>
      </c>
      <c r="V173" s="35">
        <f t="shared" si="44"/>
        <v>0</v>
      </c>
      <c r="W173" s="35">
        <f t="shared" si="44"/>
        <v>0</v>
      </c>
      <c r="X173" s="38">
        <v>1030171</v>
      </c>
      <c r="Y173" s="39" t="s">
        <v>2140</v>
      </c>
      <c r="Z173" s="34">
        <v>0</v>
      </c>
      <c r="AA173" s="34">
        <f>SUM(C173:M173)-SUM(P173:W173)-Z173-I173</f>
        <v>0</v>
      </c>
    </row>
    <row r="174" spans="1:27" ht="18.75" customHeight="1">
      <c r="A174" s="32"/>
      <c r="B174" s="39"/>
      <c r="C174" s="42"/>
      <c r="D174" s="42"/>
      <c r="E174" s="42"/>
      <c r="F174" s="43"/>
      <c r="G174" s="42"/>
      <c r="H174" s="42"/>
      <c r="I174" s="42"/>
      <c r="J174" s="42"/>
      <c r="K174" s="42"/>
      <c r="L174" s="42"/>
      <c r="M174" s="42"/>
      <c r="N174" s="36">
        <v>2146801</v>
      </c>
      <c r="O174" s="38" t="s">
        <v>2141</v>
      </c>
      <c r="P174" s="34">
        <v>0</v>
      </c>
      <c r="Q174" s="41">
        <v>0</v>
      </c>
      <c r="R174" s="41">
        <v>0</v>
      </c>
      <c r="S174" s="35">
        <v>0</v>
      </c>
      <c r="T174" s="35">
        <v>0</v>
      </c>
      <c r="U174" s="41">
        <v>0</v>
      </c>
      <c r="V174" s="41">
        <v>0</v>
      </c>
      <c r="W174" s="41">
        <v>0</v>
      </c>
      <c r="X174" s="38"/>
      <c r="Y174" s="39"/>
      <c r="Z174" s="43"/>
      <c r="AA174" s="42"/>
    </row>
    <row r="175" spans="1:27" ht="18.75" customHeight="1">
      <c r="A175" s="32"/>
      <c r="B175" s="39"/>
      <c r="C175" s="42"/>
      <c r="D175" s="42"/>
      <c r="E175" s="42"/>
      <c r="F175" s="43"/>
      <c r="G175" s="42"/>
      <c r="H175" s="42"/>
      <c r="I175" s="42"/>
      <c r="J175" s="42"/>
      <c r="K175" s="42"/>
      <c r="L175" s="42"/>
      <c r="M175" s="42"/>
      <c r="N175" s="36">
        <v>2146802</v>
      </c>
      <c r="O175" s="38" t="s">
        <v>2142</v>
      </c>
      <c r="P175" s="34">
        <v>0</v>
      </c>
      <c r="Q175" s="41">
        <v>0</v>
      </c>
      <c r="R175" s="41">
        <v>0</v>
      </c>
      <c r="S175" s="35">
        <v>0</v>
      </c>
      <c r="T175" s="35">
        <v>0</v>
      </c>
      <c r="U175" s="41">
        <v>0</v>
      </c>
      <c r="V175" s="41">
        <v>0</v>
      </c>
      <c r="W175" s="41">
        <v>0</v>
      </c>
      <c r="X175" s="38"/>
      <c r="Y175" s="39"/>
      <c r="Z175" s="43"/>
      <c r="AA175" s="42"/>
    </row>
    <row r="176" spans="1:27" ht="18.75" customHeight="1">
      <c r="A176" s="32"/>
      <c r="B176" s="39"/>
      <c r="C176" s="42"/>
      <c r="D176" s="42"/>
      <c r="E176" s="42"/>
      <c r="F176" s="43"/>
      <c r="G176" s="42"/>
      <c r="H176" s="42"/>
      <c r="I176" s="42"/>
      <c r="J176" s="42"/>
      <c r="K176" s="42"/>
      <c r="L176" s="42"/>
      <c r="M176" s="42"/>
      <c r="N176" s="36">
        <v>2146803</v>
      </c>
      <c r="O176" s="38" t="s">
        <v>2143</v>
      </c>
      <c r="P176" s="34">
        <v>0</v>
      </c>
      <c r="Q176" s="41">
        <v>0</v>
      </c>
      <c r="R176" s="41">
        <v>0</v>
      </c>
      <c r="S176" s="35">
        <v>0</v>
      </c>
      <c r="T176" s="35">
        <v>0</v>
      </c>
      <c r="U176" s="41">
        <v>0</v>
      </c>
      <c r="V176" s="41">
        <v>0</v>
      </c>
      <c r="W176" s="41">
        <v>0</v>
      </c>
      <c r="X176" s="38"/>
      <c r="Y176" s="39"/>
      <c r="Z176" s="43"/>
      <c r="AA176" s="42"/>
    </row>
    <row r="177" spans="1:27" ht="18.75" customHeight="1">
      <c r="A177" s="32"/>
      <c r="B177" s="39"/>
      <c r="C177" s="42"/>
      <c r="D177" s="42"/>
      <c r="E177" s="42"/>
      <c r="F177" s="43"/>
      <c r="G177" s="42"/>
      <c r="H177" s="42"/>
      <c r="I177" s="42"/>
      <c r="J177" s="42"/>
      <c r="K177" s="42"/>
      <c r="L177" s="42"/>
      <c r="M177" s="42"/>
      <c r="N177" s="36">
        <v>2146804</v>
      </c>
      <c r="O177" s="38" t="s">
        <v>2144</v>
      </c>
      <c r="P177" s="34">
        <v>0</v>
      </c>
      <c r="Q177" s="41">
        <v>0</v>
      </c>
      <c r="R177" s="41">
        <v>0</v>
      </c>
      <c r="S177" s="35">
        <v>0</v>
      </c>
      <c r="T177" s="35">
        <v>0</v>
      </c>
      <c r="U177" s="41">
        <v>0</v>
      </c>
      <c r="V177" s="41">
        <v>0</v>
      </c>
      <c r="W177" s="41">
        <v>0</v>
      </c>
      <c r="X177" s="38"/>
      <c r="Y177" s="39"/>
      <c r="Z177" s="43"/>
      <c r="AA177" s="42"/>
    </row>
    <row r="178" spans="1:27" ht="18.75" customHeight="1">
      <c r="A178" s="32"/>
      <c r="B178" s="39"/>
      <c r="C178" s="42"/>
      <c r="D178" s="42"/>
      <c r="E178" s="42"/>
      <c r="F178" s="43"/>
      <c r="G178" s="42"/>
      <c r="H178" s="42"/>
      <c r="I178" s="42"/>
      <c r="J178" s="42"/>
      <c r="K178" s="42"/>
      <c r="L178" s="42"/>
      <c r="M178" s="42"/>
      <c r="N178" s="36">
        <v>2146805</v>
      </c>
      <c r="O178" s="38" t="s">
        <v>2145</v>
      </c>
      <c r="P178" s="34">
        <v>0</v>
      </c>
      <c r="Q178" s="41">
        <v>0</v>
      </c>
      <c r="R178" s="41">
        <v>0</v>
      </c>
      <c r="S178" s="35">
        <v>0</v>
      </c>
      <c r="T178" s="35">
        <v>0</v>
      </c>
      <c r="U178" s="41">
        <v>0</v>
      </c>
      <c r="V178" s="41">
        <v>0</v>
      </c>
      <c r="W178" s="41">
        <v>0</v>
      </c>
      <c r="X178" s="38"/>
      <c r="Y178" s="39"/>
      <c r="Z178" s="43"/>
      <c r="AA178" s="42"/>
    </row>
    <row r="179" spans="1:27" ht="18.75" customHeight="1">
      <c r="A179" s="32"/>
      <c r="B179" s="39"/>
      <c r="C179" s="34"/>
      <c r="D179" s="42"/>
      <c r="E179" s="42"/>
      <c r="F179" s="34"/>
      <c r="G179" s="42"/>
      <c r="H179" s="42"/>
      <c r="I179" s="42"/>
      <c r="J179" s="42"/>
      <c r="K179" s="42"/>
      <c r="L179" s="42"/>
      <c r="M179" s="42"/>
      <c r="N179" s="36">
        <v>2146899</v>
      </c>
      <c r="O179" s="38" t="s">
        <v>2146</v>
      </c>
      <c r="P179" s="35">
        <v>0</v>
      </c>
      <c r="Q179" s="41">
        <v>0</v>
      </c>
      <c r="R179" s="41">
        <v>0</v>
      </c>
      <c r="S179" s="35">
        <v>0</v>
      </c>
      <c r="T179" s="35">
        <v>0</v>
      </c>
      <c r="U179" s="41">
        <v>0</v>
      </c>
      <c r="V179" s="41">
        <v>0</v>
      </c>
      <c r="W179" s="41">
        <v>0</v>
      </c>
      <c r="X179" s="38" t="s">
        <v>2147</v>
      </c>
      <c r="Y179" s="39"/>
      <c r="Z179" s="43"/>
      <c r="AA179" s="42"/>
    </row>
    <row r="180" spans="1:27" ht="18.75" customHeight="1">
      <c r="A180" s="32">
        <v>1030110</v>
      </c>
      <c r="B180" s="39" t="s">
        <v>2148</v>
      </c>
      <c r="C180" s="34">
        <v>0</v>
      </c>
      <c r="D180" s="40">
        <v>0</v>
      </c>
      <c r="E180" s="40">
        <v>0</v>
      </c>
      <c r="F180" s="34">
        <v>0</v>
      </c>
      <c r="G180" s="35">
        <v>0</v>
      </c>
      <c r="H180" s="34">
        <v>0</v>
      </c>
      <c r="I180" s="34">
        <v>0</v>
      </c>
      <c r="J180" s="34">
        <v>0</v>
      </c>
      <c r="K180" s="41">
        <v>0</v>
      </c>
      <c r="L180" s="41">
        <v>0</v>
      </c>
      <c r="M180" s="41">
        <v>0</v>
      </c>
      <c r="N180" s="36">
        <v>21469</v>
      </c>
      <c r="O180" s="39" t="s">
        <v>2149</v>
      </c>
      <c r="P180" s="34">
        <f t="shared" ref="P180:W180" si="45">SUM(P181:P188)</f>
        <v>0</v>
      </c>
      <c r="Q180" s="35">
        <f t="shared" si="45"/>
        <v>0</v>
      </c>
      <c r="R180" s="35">
        <f t="shared" si="45"/>
        <v>0</v>
      </c>
      <c r="S180" s="34">
        <f t="shared" si="45"/>
        <v>0</v>
      </c>
      <c r="T180" s="34">
        <f t="shared" si="45"/>
        <v>0</v>
      </c>
      <c r="U180" s="35">
        <f t="shared" si="45"/>
        <v>0</v>
      </c>
      <c r="V180" s="35">
        <f t="shared" si="45"/>
        <v>0</v>
      </c>
      <c r="W180" s="35">
        <f t="shared" si="45"/>
        <v>0</v>
      </c>
      <c r="X180" s="38">
        <v>1030110</v>
      </c>
      <c r="Y180" s="39" t="s">
        <v>2150</v>
      </c>
      <c r="Z180" s="34">
        <v>0</v>
      </c>
      <c r="AA180" s="34">
        <f>SUM(C180:M180)-SUM(P180:W180)-Z180-I180</f>
        <v>0</v>
      </c>
    </row>
    <row r="181" spans="1:27" ht="18.75" customHeight="1">
      <c r="A181" s="32"/>
      <c r="B181" s="39"/>
      <c r="C181" s="42"/>
      <c r="D181" s="42"/>
      <c r="E181" s="42"/>
      <c r="F181" s="43"/>
      <c r="G181" s="42"/>
      <c r="H181" s="42"/>
      <c r="I181" s="42"/>
      <c r="J181" s="42"/>
      <c r="K181" s="42"/>
      <c r="L181" s="42"/>
      <c r="M181" s="42"/>
      <c r="N181" s="36">
        <v>2146901</v>
      </c>
      <c r="O181" s="38" t="s">
        <v>2151</v>
      </c>
      <c r="P181" s="34">
        <v>0</v>
      </c>
      <c r="Q181" s="41">
        <v>0</v>
      </c>
      <c r="R181" s="41">
        <v>0</v>
      </c>
      <c r="S181" s="35">
        <v>0</v>
      </c>
      <c r="T181" s="35">
        <v>0</v>
      </c>
      <c r="U181" s="41">
        <v>0</v>
      </c>
      <c r="V181" s="41">
        <v>0</v>
      </c>
      <c r="W181" s="41">
        <v>0</v>
      </c>
      <c r="X181" s="38"/>
      <c r="Y181" s="39"/>
      <c r="Z181" s="43"/>
      <c r="AA181" s="42"/>
    </row>
    <row r="182" spans="1:27" ht="18.75" customHeight="1">
      <c r="A182" s="32"/>
      <c r="B182" s="39"/>
      <c r="C182" s="42"/>
      <c r="D182" s="42"/>
      <c r="E182" s="42"/>
      <c r="F182" s="43"/>
      <c r="G182" s="42"/>
      <c r="H182" s="42"/>
      <c r="I182" s="42"/>
      <c r="J182" s="42"/>
      <c r="K182" s="42"/>
      <c r="L182" s="42"/>
      <c r="M182" s="42"/>
      <c r="N182" s="36">
        <v>2146902</v>
      </c>
      <c r="O182" s="38" t="s">
        <v>2152</v>
      </c>
      <c r="P182" s="34">
        <v>0</v>
      </c>
      <c r="Q182" s="41">
        <v>0</v>
      </c>
      <c r="R182" s="41">
        <v>0</v>
      </c>
      <c r="S182" s="35">
        <v>0</v>
      </c>
      <c r="T182" s="35">
        <v>0</v>
      </c>
      <c r="U182" s="41">
        <v>0</v>
      </c>
      <c r="V182" s="41">
        <v>0</v>
      </c>
      <c r="W182" s="41">
        <v>0</v>
      </c>
      <c r="X182" s="38"/>
      <c r="Y182" s="39"/>
      <c r="Z182" s="43"/>
      <c r="AA182" s="42"/>
    </row>
    <row r="183" spans="1:27" ht="18.75" customHeight="1">
      <c r="A183" s="32"/>
      <c r="B183" s="39"/>
      <c r="C183" s="42"/>
      <c r="D183" s="42"/>
      <c r="E183" s="42"/>
      <c r="F183" s="43"/>
      <c r="G183" s="42"/>
      <c r="H183" s="42"/>
      <c r="I183" s="42"/>
      <c r="J183" s="42"/>
      <c r="K183" s="42"/>
      <c r="L183" s="42"/>
      <c r="M183" s="42"/>
      <c r="N183" s="36">
        <v>2146903</v>
      </c>
      <c r="O183" s="38" t="s">
        <v>2153</v>
      </c>
      <c r="P183" s="34">
        <v>0</v>
      </c>
      <c r="Q183" s="41">
        <v>0</v>
      </c>
      <c r="R183" s="41">
        <v>0</v>
      </c>
      <c r="S183" s="35">
        <v>0</v>
      </c>
      <c r="T183" s="35">
        <v>0</v>
      </c>
      <c r="U183" s="41">
        <v>0</v>
      </c>
      <c r="V183" s="41">
        <v>0</v>
      </c>
      <c r="W183" s="41">
        <v>0</v>
      </c>
      <c r="X183" s="38"/>
      <c r="Y183" s="39"/>
      <c r="Z183" s="43"/>
      <c r="AA183" s="42"/>
    </row>
    <row r="184" spans="1:27" ht="18.75" customHeight="1">
      <c r="A184" s="32"/>
      <c r="B184" s="39"/>
      <c r="C184" s="42"/>
      <c r="D184" s="42"/>
      <c r="E184" s="42"/>
      <c r="F184" s="43"/>
      <c r="G184" s="42"/>
      <c r="H184" s="42"/>
      <c r="I184" s="42"/>
      <c r="J184" s="42"/>
      <c r="K184" s="42"/>
      <c r="L184" s="42"/>
      <c r="M184" s="42"/>
      <c r="N184" s="36">
        <v>2146904</v>
      </c>
      <c r="O184" s="38" t="s">
        <v>2154</v>
      </c>
      <c r="P184" s="34">
        <v>0</v>
      </c>
      <c r="Q184" s="41">
        <v>0</v>
      </c>
      <c r="R184" s="41">
        <v>0</v>
      </c>
      <c r="S184" s="35">
        <v>0</v>
      </c>
      <c r="T184" s="35">
        <v>0</v>
      </c>
      <c r="U184" s="41">
        <v>0</v>
      </c>
      <c r="V184" s="41">
        <v>0</v>
      </c>
      <c r="W184" s="41">
        <v>0</v>
      </c>
      <c r="X184" s="38"/>
      <c r="Y184" s="39"/>
      <c r="Z184" s="43"/>
      <c r="AA184" s="42"/>
    </row>
    <row r="185" spans="1:27" ht="18.75" customHeight="1">
      <c r="A185" s="32"/>
      <c r="B185" s="39"/>
      <c r="C185" s="42"/>
      <c r="D185" s="42"/>
      <c r="E185" s="42"/>
      <c r="F185" s="43"/>
      <c r="G185" s="42"/>
      <c r="H185" s="42"/>
      <c r="I185" s="42"/>
      <c r="J185" s="42"/>
      <c r="K185" s="42"/>
      <c r="L185" s="42"/>
      <c r="M185" s="42"/>
      <c r="N185" s="36">
        <v>2146906</v>
      </c>
      <c r="O185" s="38" t="s">
        <v>2155</v>
      </c>
      <c r="P185" s="34">
        <v>0</v>
      </c>
      <c r="Q185" s="41">
        <v>0</v>
      </c>
      <c r="R185" s="41">
        <v>0</v>
      </c>
      <c r="S185" s="35">
        <v>0</v>
      </c>
      <c r="T185" s="35">
        <v>0</v>
      </c>
      <c r="U185" s="41">
        <v>0</v>
      </c>
      <c r="V185" s="41">
        <v>0</v>
      </c>
      <c r="W185" s="41">
        <v>0</v>
      </c>
      <c r="X185" s="38"/>
      <c r="Y185" s="39"/>
      <c r="Z185" s="43"/>
      <c r="AA185" s="42"/>
    </row>
    <row r="186" spans="1:27" ht="18.75" customHeight="1">
      <c r="A186" s="32"/>
      <c r="B186" s="39"/>
      <c r="C186" s="42"/>
      <c r="D186" s="42"/>
      <c r="E186" s="42"/>
      <c r="F186" s="43"/>
      <c r="G186" s="42"/>
      <c r="H186" s="42"/>
      <c r="I186" s="42"/>
      <c r="J186" s="42"/>
      <c r="K186" s="42"/>
      <c r="L186" s="42"/>
      <c r="M186" s="42"/>
      <c r="N186" s="36">
        <v>2146907</v>
      </c>
      <c r="O186" s="38" t="s">
        <v>2156</v>
      </c>
      <c r="P186" s="34">
        <v>0</v>
      </c>
      <c r="Q186" s="41">
        <v>0</v>
      </c>
      <c r="R186" s="41">
        <v>0</v>
      </c>
      <c r="S186" s="35">
        <v>0</v>
      </c>
      <c r="T186" s="35">
        <v>0</v>
      </c>
      <c r="U186" s="41">
        <v>0</v>
      </c>
      <c r="V186" s="41">
        <v>0</v>
      </c>
      <c r="W186" s="41">
        <v>0</v>
      </c>
      <c r="X186" s="38"/>
      <c r="Y186" s="39"/>
      <c r="Z186" s="43"/>
      <c r="AA186" s="42"/>
    </row>
    <row r="187" spans="1:27" ht="18.75" customHeight="1">
      <c r="A187" s="32"/>
      <c r="B187" s="39"/>
      <c r="C187" s="42"/>
      <c r="D187" s="42"/>
      <c r="E187" s="42"/>
      <c r="F187" s="43"/>
      <c r="G187" s="42"/>
      <c r="H187" s="42"/>
      <c r="I187" s="42"/>
      <c r="J187" s="42"/>
      <c r="K187" s="42"/>
      <c r="L187" s="42"/>
      <c r="M187" s="42"/>
      <c r="N187" s="36">
        <v>2146908</v>
      </c>
      <c r="O187" s="38" t="s">
        <v>2157</v>
      </c>
      <c r="P187" s="34">
        <v>0</v>
      </c>
      <c r="Q187" s="41">
        <v>0</v>
      </c>
      <c r="R187" s="41">
        <v>0</v>
      </c>
      <c r="S187" s="35">
        <v>0</v>
      </c>
      <c r="T187" s="35">
        <v>0</v>
      </c>
      <c r="U187" s="41">
        <v>0</v>
      </c>
      <c r="V187" s="41">
        <v>0</v>
      </c>
      <c r="W187" s="41">
        <v>0</v>
      </c>
      <c r="X187" s="38"/>
      <c r="Y187" s="39"/>
      <c r="Z187" s="43"/>
      <c r="AA187" s="42"/>
    </row>
    <row r="188" spans="1:27" ht="18.75" customHeight="1">
      <c r="A188" s="32"/>
      <c r="B188" s="39"/>
      <c r="C188" s="34"/>
      <c r="D188" s="42"/>
      <c r="E188" s="42"/>
      <c r="F188" s="34"/>
      <c r="G188" s="42"/>
      <c r="H188" s="42"/>
      <c r="I188" s="42"/>
      <c r="J188" s="42"/>
      <c r="K188" s="42"/>
      <c r="L188" s="42"/>
      <c r="M188" s="42"/>
      <c r="N188" s="36">
        <v>2146999</v>
      </c>
      <c r="O188" s="38" t="s">
        <v>2158</v>
      </c>
      <c r="P188" s="35">
        <v>0</v>
      </c>
      <c r="Q188" s="41">
        <v>0</v>
      </c>
      <c r="R188" s="41">
        <v>0</v>
      </c>
      <c r="S188" s="35">
        <v>0</v>
      </c>
      <c r="T188" s="35">
        <v>0</v>
      </c>
      <c r="U188" s="41">
        <v>0</v>
      </c>
      <c r="V188" s="41">
        <v>0</v>
      </c>
      <c r="W188" s="41">
        <v>0</v>
      </c>
      <c r="X188" s="38"/>
      <c r="Y188" s="39"/>
      <c r="Z188" s="43"/>
      <c r="AA188" s="42"/>
    </row>
    <row r="189" spans="1:27" ht="18.75" customHeight="1">
      <c r="A189" s="32">
        <v>1030118</v>
      </c>
      <c r="B189" s="39" t="s">
        <v>2159</v>
      </c>
      <c r="C189" s="34">
        <v>0</v>
      </c>
      <c r="D189" s="40">
        <v>0</v>
      </c>
      <c r="E189" s="40">
        <v>0</v>
      </c>
      <c r="F189" s="34">
        <v>0</v>
      </c>
      <c r="G189" s="35">
        <v>10</v>
      </c>
      <c r="H189" s="34">
        <v>0</v>
      </c>
      <c r="I189" s="34">
        <v>0</v>
      </c>
      <c r="J189" s="34">
        <v>0</v>
      </c>
      <c r="K189" s="41">
        <v>0</v>
      </c>
      <c r="L189" s="41">
        <v>0</v>
      </c>
      <c r="M189" s="41">
        <v>0</v>
      </c>
      <c r="N189" s="36"/>
      <c r="O189" s="39" t="s">
        <v>2160</v>
      </c>
      <c r="P189" s="34">
        <f t="shared" ref="P189:W189" si="46">SUM(P190,P197,P198)</f>
        <v>5</v>
      </c>
      <c r="Q189" s="35">
        <f t="shared" si="46"/>
        <v>0</v>
      </c>
      <c r="R189" s="35">
        <f t="shared" si="46"/>
        <v>0</v>
      </c>
      <c r="S189" s="34">
        <f t="shared" si="46"/>
        <v>2</v>
      </c>
      <c r="T189" s="34">
        <f t="shared" si="46"/>
        <v>0</v>
      </c>
      <c r="U189" s="35">
        <f t="shared" si="46"/>
        <v>0</v>
      </c>
      <c r="V189" s="35">
        <f t="shared" si="46"/>
        <v>0</v>
      </c>
      <c r="W189" s="35">
        <f t="shared" si="46"/>
        <v>0</v>
      </c>
      <c r="X189" s="38">
        <v>1030118</v>
      </c>
      <c r="Y189" s="39" t="s">
        <v>2161</v>
      </c>
      <c r="Z189" s="34">
        <v>0</v>
      </c>
      <c r="AA189" s="34">
        <f>SUM(C189:M189)-SUM(P189:W189)-Z189-I189</f>
        <v>3</v>
      </c>
    </row>
    <row r="190" spans="1:27" ht="18.75" customHeight="1">
      <c r="A190" s="32"/>
      <c r="B190" s="39"/>
      <c r="C190" s="34"/>
      <c r="D190" s="42"/>
      <c r="E190" s="42"/>
      <c r="F190" s="34"/>
      <c r="G190" s="42"/>
      <c r="H190" s="42"/>
      <c r="I190" s="42"/>
      <c r="J190" s="42"/>
      <c r="K190" s="42" t="s">
        <v>2162</v>
      </c>
      <c r="L190" s="42"/>
      <c r="M190" s="42"/>
      <c r="N190" s="36">
        <v>21560</v>
      </c>
      <c r="O190" s="39" t="s">
        <v>2163</v>
      </c>
      <c r="P190" s="34">
        <f t="shared" ref="P190:W190" si="47">SUM(P191:P196)</f>
        <v>5</v>
      </c>
      <c r="Q190" s="35">
        <f t="shared" si="47"/>
        <v>0</v>
      </c>
      <c r="R190" s="35">
        <f t="shared" si="47"/>
        <v>0</v>
      </c>
      <c r="S190" s="34">
        <f t="shared" si="47"/>
        <v>2</v>
      </c>
      <c r="T190" s="34">
        <f t="shared" si="47"/>
        <v>0</v>
      </c>
      <c r="U190" s="35">
        <f t="shared" si="47"/>
        <v>0</v>
      </c>
      <c r="V190" s="35">
        <f t="shared" si="47"/>
        <v>0</v>
      </c>
      <c r="W190" s="35">
        <f t="shared" si="47"/>
        <v>0</v>
      </c>
      <c r="X190" s="38"/>
      <c r="Y190" s="39"/>
      <c r="Z190" s="43"/>
      <c r="AA190" s="34"/>
    </row>
    <row r="191" spans="1:27" ht="18.75" customHeight="1">
      <c r="A191" s="32"/>
      <c r="B191" s="39"/>
      <c r="C191" s="34"/>
      <c r="D191" s="42"/>
      <c r="E191" s="42"/>
      <c r="F191" s="34"/>
      <c r="G191" s="42"/>
      <c r="H191" s="42"/>
      <c r="I191" s="42"/>
      <c r="J191" s="42"/>
      <c r="K191" s="42"/>
      <c r="L191" s="42"/>
      <c r="M191" s="42"/>
      <c r="N191" s="36">
        <v>2156001</v>
      </c>
      <c r="O191" s="38" t="s">
        <v>2164</v>
      </c>
      <c r="P191" s="34">
        <v>0</v>
      </c>
      <c r="Q191" s="41">
        <v>0</v>
      </c>
      <c r="R191" s="41">
        <v>0</v>
      </c>
      <c r="S191" s="35">
        <v>0</v>
      </c>
      <c r="T191" s="35">
        <v>0</v>
      </c>
      <c r="U191" s="41">
        <v>0</v>
      </c>
      <c r="V191" s="41">
        <v>0</v>
      </c>
      <c r="W191" s="41">
        <v>0</v>
      </c>
      <c r="X191" s="38"/>
      <c r="Y191" s="39"/>
      <c r="Z191" s="43"/>
      <c r="AA191" s="34"/>
    </row>
    <row r="192" spans="1:27" ht="18.75" customHeight="1">
      <c r="A192" s="32"/>
      <c r="B192" s="39"/>
      <c r="C192" s="34"/>
      <c r="D192" s="42"/>
      <c r="E192" s="42"/>
      <c r="F192" s="34"/>
      <c r="G192" s="42"/>
      <c r="H192" s="42"/>
      <c r="I192" s="42"/>
      <c r="J192" s="42"/>
      <c r="K192" s="42"/>
      <c r="L192" s="42"/>
      <c r="M192" s="42"/>
      <c r="N192" s="36">
        <v>2156002</v>
      </c>
      <c r="O192" s="38" t="s">
        <v>2165</v>
      </c>
      <c r="P192" s="34">
        <v>0</v>
      </c>
      <c r="Q192" s="41">
        <v>0</v>
      </c>
      <c r="R192" s="41">
        <v>0</v>
      </c>
      <c r="S192" s="35">
        <v>0</v>
      </c>
      <c r="T192" s="35">
        <v>0</v>
      </c>
      <c r="U192" s="41">
        <v>0</v>
      </c>
      <c r="V192" s="41">
        <v>0</v>
      </c>
      <c r="W192" s="41">
        <v>0</v>
      </c>
      <c r="X192" s="38"/>
      <c r="Y192" s="39"/>
      <c r="Z192" s="43"/>
      <c r="AA192" s="34"/>
    </row>
    <row r="193" spans="1:27" ht="18.75" customHeight="1">
      <c r="A193" s="32"/>
      <c r="B193" s="39"/>
      <c r="C193" s="34"/>
      <c r="D193" s="42"/>
      <c r="E193" s="42"/>
      <c r="F193" s="34"/>
      <c r="G193" s="42"/>
      <c r="H193" s="42"/>
      <c r="I193" s="42"/>
      <c r="J193" s="42"/>
      <c r="K193" s="42"/>
      <c r="L193" s="42"/>
      <c r="M193" s="42"/>
      <c r="N193" s="36">
        <v>2156003</v>
      </c>
      <c r="O193" s="38" t="s">
        <v>2166</v>
      </c>
      <c r="P193" s="34">
        <v>0</v>
      </c>
      <c r="Q193" s="41">
        <v>0</v>
      </c>
      <c r="R193" s="41">
        <v>0</v>
      </c>
      <c r="S193" s="35">
        <v>0</v>
      </c>
      <c r="T193" s="35">
        <v>0</v>
      </c>
      <c r="U193" s="41">
        <v>0</v>
      </c>
      <c r="V193" s="41">
        <v>0</v>
      </c>
      <c r="W193" s="41">
        <v>0</v>
      </c>
      <c r="X193" s="38"/>
      <c r="Y193" s="39"/>
      <c r="Z193" s="43"/>
      <c r="AA193" s="34"/>
    </row>
    <row r="194" spans="1:27" ht="18.75" customHeight="1">
      <c r="A194" s="32"/>
      <c r="B194" s="39"/>
      <c r="C194" s="34"/>
      <c r="D194" s="42"/>
      <c r="E194" s="42"/>
      <c r="F194" s="34"/>
      <c r="G194" s="42"/>
      <c r="H194" s="42"/>
      <c r="I194" s="42"/>
      <c r="J194" s="42"/>
      <c r="K194" s="42"/>
      <c r="L194" s="42"/>
      <c r="M194" s="42"/>
      <c r="N194" s="36">
        <v>2156004</v>
      </c>
      <c r="O194" s="38" t="s">
        <v>2167</v>
      </c>
      <c r="P194" s="34">
        <v>0</v>
      </c>
      <c r="Q194" s="41">
        <v>0</v>
      </c>
      <c r="R194" s="41">
        <v>0</v>
      </c>
      <c r="S194" s="35">
        <v>0</v>
      </c>
      <c r="T194" s="35">
        <v>0</v>
      </c>
      <c r="U194" s="41">
        <v>0</v>
      </c>
      <c r="V194" s="41">
        <v>0</v>
      </c>
      <c r="W194" s="41">
        <v>0</v>
      </c>
      <c r="X194" s="38"/>
      <c r="Y194" s="39"/>
      <c r="Z194" s="43"/>
      <c r="AA194" s="34"/>
    </row>
    <row r="195" spans="1:27" ht="18.75" customHeight="1">
      <c r="A195" s="32"/>
      <c r="B195" s="39"/>
      <c r="C195" s="34"/>
      <c r="D195" s="42"/>
      <c r="E195" s="42"/>
      <c r="F195" s="34"/>
      <c r="G195" s="42"/>
      <c r="H195" s="42"/>
      <c r="I195" s="42"/>
      <c r="J195" s="42"/>
      <c r="K195" s="42"/>
      <c r="L195" s="42"/>
      <c r="M195" s="42"/>
      <c r="N195" s="36">
        <v>2156005</v>
      </c>
      <c r="O195" s="38" t="s">
        <v>2168</v>
      </c>
      <c r="P195" s="34">
        <v>0</v>
      </c>
      <c r="Q195" s="41">
        <v>0</v>
      </c>
      <c r="R195" s="41">
        <v>0</v>
      </c>
      <c r="S195" s="35">
        <v>0</v>
      </c>
      <c r="T195" s="35">
        <v>0</v>
      </c>
      <c r="U195" s="41">
        <v>0</v>
      </c>
      <c r="V195" s="41">
        <v>0</v>
      </c>
      <c r="W195" s="41">
        <v>0</v>
      </c>
      <c r="X195" s="38"/>
      <c r="Y195" s="39"/>
      <c r="Z195" s="43"/>
      <c r="AA195" s="34"/>
    </row>
    <row r="196" spans="1:27" ht="18.75" customHeight="1">
      <c r="A196" s="32"/>
      <c r="B196" s="39"/>
      <c r="C196" s="34"/>
      <c r="D196" s="42"/>
      <c r="E196" s="42"/>
      <c r="F196" s="34"/>
      <c r="G196" s="42"/>
      <c r="H196" s="42"/>
      <c r="I196" s="42"/>
      <c r="J196" s="42"/>
      <c r="K196" s="42"/>
      <c r="L196" s="42"/>
      <c r="M196" s="42"/>
      <c r="N196" s="36">
        <v>2156099</v>
      </c>
      <c r="O196" s="38" t="s">
        <v>2169</v>
      </c>
      <c r="P196" s="34">
        <v>5</v>
      </c>
      <c r="Q196" s="41">
        <v>0</v>
      </c>
      <c r="R196" s="41">
        <v>0</v>
      </c>
      <c r="S196" s="35">
        <v>2</v>
      </c>
      <c r="T196" s="35">
        <v>0</v>
      </c>
      <c r="U196" s="41">
        <v>0</v>
      </c>
      <c r="V196" s="41">
        <v>0</v>
      </c>
      <c r="W196" s="41">
        <v>0</v>
      </c>
      <c r="X196" s="38"/>
      <c r="Y196" s="39"/>
      <c r="Z196" s="43"/>
      <c r="AA196" s="34"/>
    </row>
    <row r="197" spans="1:27" ht="18.75" customHeight="1">
      <c r="A197" s="32"/>
      <c r="B197" s="39"/>
      <c r="C197" s="34"/>
      <c r="D197" s="42"/>
      <c r="E197" s="42"/>
      <c r="F197" s="34"/>
      <c r="G197" s="42"/>
      <c r="H197" s="42"/>
      <c r="I197" s="42"/>
      <c r="J197" s="42"/>
      <c r="K197" s="42"/>
      <c r="L197" s="42"/>
      <c r="M197" s="42"/>
      <c r="N197" s="36">
        <v>2320403</v>
      </c>
      <c r="O197" s="39" t="s">
        <v>2170</v>
      </c>
      <c r="P197" s="34">
        <v>0</v>
      </c>
      <c r="Q197" s="41">
        <v>0</v>
      </c>
      <c r="R197" s="41">
        <v>0</v>
      </c>
      <c r="S197" s="35">
        <v>0</v>
      </c>
      <c r="T197" s="35">
        <v>0</v>
      </c>
      <c r="U197" s="41">
        <v>0</v>
      </c>
      <c r="V197" s="41">
        <v>0</v>
      </c>
      <c r="W197" s="41">
        <v>0</v>
      </c>
      <c r="X197" s="38"/>
      <c r="Y197" s="39"/>
      <c r="Z197" s="43"/>
      <c r="AA197" s="34"/>
    </row>
    <row r="198" spans="1:27" ht="18.75" customHeight="1">
      <c r="A198" s="32"/>
      <c r="B198" s="39"/>
      <c r="C198" s="34"/>
      <c r="D198" s="42"/>
      <c r="E198" s="42"/>
      <c r="F198" s="34"/>
      <c r="G198" s="42"/>
      <c r="H198" s="42"/>
      <c r="I198" s="42"/>
      <c r="J198" s="42"/>
      <c r="K198" s="42"/>
      <c r="L198" s="42"/>
      <c r="M198" s="42"/>
      <c r="N198" s="36">
        <v>2330403</v>
      </c>
      <c r="O198" s="39" t="s">
        <v>2171</v>
      </c>
      <c r="P198" s="35">
        <v>0</v>
      </c>
      <c r="Q198" s="41">
        <v>0</v>
      </c>
      <c r="R198" s="41">
        <v>0</v>
      </c>
      <c r="S198" s="35">
        <v>0</v>
      </c>
      <c r="T198" s="35">
        <v>0</v>
      </c>
      <c r="U198" s="41">
        <v>0</v>
      </c>
      <c r="V198" s="41">
        <v>0</v>
      </c>
      <c r="W198" s="41">
        <v>0</v>
      </c>
      <c r="X198" s="38"/>
      <c r="Y198" s="39"/>
      <c r="Z198" s="43"/>
      <c r="AA198" s="34"/>
    </row>
    <row r="199" spans="1:27" ht="18.75" customHeight="1">
      <c r="A199" s="32">
        <v>1030119</v>
      </c>
      <c r="B199" s="39" t="s">
        <v>2172</v>
      </c>
      <c r="C199" s="34">
        <v>44</v>
      </c>
      <c r="D199" s="40">
        <v>0</v>
      </c>
      <c r="E199" s="40">
        <v>0</v>
      </c>
      <c r="F199" s="34">
        <v>0</v>
      </c>
      <c r="G199" s="35">
        <v>144</v>
      </c>
      <c r="H199" s="34">
        <v>0</v>
      </c>
      <c r="I199" s="34">
        <v>0</v>
      </c>
      <c r="J199" s="34">
        <v>0</v>
      </c>
      <c r="K199" s="41">
        <v>0</v>
      </c>
      <c r="L199" s="41">
        <v>0</v>
      </c>
      <c r="M199" s="41">
        <v>0</v>
      </c>
      <c r="N199" s="36"/>
      <c r="O199" s="39" t="s">
        <v>2173</v>
      </c>
      <c r="P199" s="34">
        <f t="shared" ref="P199:W199" si="48">SUM(P200,P206,P207)</f>
        <v>2</v>
      </c>
      <c r="Q199" s="35">
        <f t="shared" si="48"/>
        <v>0</v>
      </c>
      <c r="R199" s="35">
        <f t="shared" si="48"/>
        <v>0</v>
      </c>
      <c r="S199" s="34">
        <f t="shared" si="48"/>
        <v>140</v>
      </c>
      <c r="T199" s="34">
        <f t="shared" si="48"/>
        <v>0</v>
      </c>
      <c r="U199" s="35">
        <f t="shared" si="48"/>
        <v>0</v>
      </c>
      <c r="V199" s="35">
        <f t="shared" si="48"/>
        <v>0</v>
      </c>
      <c r="W199" s="35">
        <f t="shared" si="48"/>
        <v>0</v>
      </c>
      <c r="X199" s="38">
        <v>1030119</v>
      </c>
      <c r="Y199" s="39" t="s">
        <v>2174</v>
      </c>
      <c r="Z199" s="34">
        <v>0</v>
      </c>
      <c r="AA199" s="34">
        <f>SUM(C199:M199)-SUM(P199:W199)-Z199-I199</f>
        <v>46</v>
      </c>
    </row>
    <row r="200" spans="1:27" ht="18.75" customHeight="1">
      <c r="A200" s="32"/>
      <c r="B200" s="39"/>
      <c r="C200" s="34"/>
      <c r="D200" s="42"/>
      <c r="E200" s="42"/>
      <c r="F200" s="34"/>
      <c r="G200" s="42"/>
      <c r="H200" s="42"/>
      <c r="I200" s="42"/>
      <c r="J200" s="42"/>
      <c r="K200" s="42"/>
      <c r="L200" s="42"/>
      <c r="M200" s="42"/>
      <c r="N200" s="36">
        <v>21561</v>
      </c>
      <c r="O200" s="39" t="s">
        <v>2175</v>
      </c>
      <c r="P200" s="34">
        <f t="shared" ref="P200:W200" si="49">SUM(P201:P205)</f>
        <v>2</v>
      </c>
      <c r="Q200" s="35">
        <f t="shared" si="49"/>
        <v>0</v>
      </c>
      <c r="R200" s="35">
        <f t="shared" si="49"/>
        <v>0</v>
      </c>
      <c r="S200" s="34">
        <f t="shared" si="49"/>
        <v>140</v>
      </c>
      <c r="T200" s="34">
        <f t="shared" si="49"/>
        <v>0</v>
      </c>
      <c r="U200" s="35">
        <f t="shared" si="49"/>
        <v>0</v>
      </c>
      <c r="V200" s="35">
        <f t="shared" si="49"/>
        <v>0</v>
      </c>
      <c r="W200" s="35">
        <f t="shared" si="49"/>
        <v>0</v>
      </c>
      <c r="X200" s="38"/>
      <c r="Y200" s="39"/>
      <c r="Z200" s="43"/>
      <c r="AA200" s="34"/>
    </row>
    <row r="201" spans="1:27" ht="18.75" customHeight="1">
      <c r="A201" s="32"/>
      <c r="B201" s="39"/>
      <c r="C201" s="34"/>
      <c r="D201" s="42"/>
      <c r="E201" s="42"/>
      <c r="F201" s="34"/>
      <c r="G201" s="42"/>
      <c r="H201" s="42"/>
      <c r="I201" s="42"/>
      <c r="J201" s="42"/>
      <c r="K201" s="42"/>
      <c r="L201" s="42"/>
      <c r="M201" s="42"/>
      <c r="N201" s="36">
        <v>2156101</v>
      </c>
      <c r="O201" s="38" t="s">
        <v>2176</v>
      </c>
      <c r="P201" s="34">
        <v>0</v>
      </c>
      <c r="Q201" s="41">
        <v>0</v>
      </c>
      <c r="R201" s="41">
        <v>0</v>
      </c>
      <c r="S201" s="35">
        <v>0</v>
      </c>
      <c r="T201" s="35">
        <v>0</v>
      </c>
      <c r="U201" s="41">
        <v>0</v>
      </c>
      <c r="V201" s="41">
        <v>0</v>
      </c>
      <c r="W201" s="41">
        <v>0</v>
      </c>
      <c r="X201" s="38"/>
      <c r="Y201" s="39"/>
      <c r="Z201" s="43"/>
      <c r="AA201" s="34"/>
    </row>
    <row r="202" spans="1:27" ht="18.75" customHeight="1">
      <c r="A202" s="32"/>
      <c r="B202" s="39"/>
      <c r="C202" s="34"/>
      <c r="D202" s="42"/>
      <c r="E202" s="42"/>
      <c r="F202" s="34"/>
      <c r="G202" s="42"/>
      <c r="H202" s="42"/>
      <c r="I202" s="42"/>
      <c r="J202" s="42"/>
      <c r="K202" s="42"/>
      <c r="L202" s="42"/>
      <c r="M202" s="42"/>
      <c r="N202" s="36">
        <v>2156102</v>
      </c>
      <c r="O202" s="38" t="s">
        <v>2177</v>
      </c>
      <c r="P202" s="34">
        <v>0</v>
      </c>
      <c r="Q202" s="41">
        <v>0</v>
      </c>
      <c r="R202" s="41">
        <v>0</v>
      </c>
      <c r="S202" s="35">
        <v>0</v>
      </c>
      <c r="T202" s="35">
        <v>0</v>
      </c>
      <c r="U202" s="41">
        <v>0</v>
      </c>
      <c r="V202" s="41">
        <v>0</v>
      </c>
      <c r="W202" s="41">
        <v>0</v>
      </c>
      <c r="X202" s="38"/>
      <c r="Y202" s="39"/>
      <c r="Z202" s="43"/>
      <c r="AA202" s="34"/>
    </row>
    <row r="203" spans="1:27" ht="18.75" customHeight="1">
      <c r="A203" s="32"/>
      <c r="B203" s="39"/>
      <c r="C203" s="34"/>
      <c r="D203" s="42"/>
      <c r="E203" s="42"/>
      <c r="F203" s="34"/>
      <c r="G203" s="42"/>
      <c r="H203" s="42"/>
      <c r="I203" s="42"/>
      <c r="J203" s="42"/>
      <c r="K203" s="42"/>
      <c r="L203" s="42"/>
      <c r="M203" s="42"/>
      <c r="N203" s="36">
        <v>2156103</v>
      </c>
      <c r="O203" s="38" t="s">
        <v>2178</v>
      </c>
      <c r="P203" s="34">
        <v>0</v>
      </c>
      <c r="Q203" s="41">
        <v>0</v>
      </c>
      <c r="R203" s="41">
        <v>0</v>
      </c>
      <c r="S203" s="35">
        <v>0</v>
      </c>
      <c r="T203" s="35">
        <v>0</v>
      </c>
      <c r="U203" s="41">
        <v>0</v>
      </c>
      <c r="V203" s="41">
        <v>0</v>
      </c>
      <c r="W203" s="41">
        <v>0</v>
      </c>
      <c r="X203" s="38"/>
      <c r="Y203" s="39"/>
      <c r="Z203" s="43"/>
      <c r="AA203" s="34"/>
    </row>
    <row r="204" spans="1:27" ht="18.75" customHeight="1">
      <c r="A204" s="32"/>
      <c r="B204" s="39"/>
      <c r="C204" s="34"/>
      <c r="D204" s="42"/>
      <c r="E204" s="42"/>
      <c r="F204" s="34"/>
      <c r="G204" s="42"/>
      <c r="H204" s="42"/>
      <c r="I204" s="42"/>
      <c r="J204" s="42"/>
      <c r="K204" s="42"/>
      <c r="L204" s="42"/>
      <c r="M204" s="42"/>
      <c r="N204" s="36">
        <v>2156104</v>
      </c>
      <c r="O204" s="38" t="s">
        <v>2179</v>
      </c>
      <c r="P204" s="34">
        <v>0</v>
      </c>
      <c r="Q204" s="41">
        <v>0</v>
      </c>
      <c r="R204" s="41">
        <v>0</v>
      </c>
      <c r="S204" s="35">
        <v>0</v>
      </c>
      <c r="T204" s="35">
        <v>0</v>
      </c>
      <c r="U204" s="41">
        <v>0</v>
      </c>
      <c r="V204" s="41">
        <v>0</v>
      </c>
      <c r="W204" s="41">
        <v>0</v>
      </c>
      <c r="X204" s="38"/>
      <c r="Y204" s="39"/>
      <c r="Z204" s="43"/>
      <c r="AA204" s="34"/>
    </row>
    <row r="205" spans="1:27" ht="18.75" customHeight="1">
      <c r="A205" s="32"/>
      <c r="B205" s="39"/>
      <c r="C205" s="34"/>
      <c r="D205" s="42"/>
      <c r="E205" s="42"/>
      <c r="F205" s="34"/>
      <c r="G205" s="42"/>
      <c r="H205" s="42"/>
      <c r="I205" s="42"/>
      <c r="J205" s="42"/>
      <c r="K205" s="42"/>
      <c r="L205" s="42"/>
      <c r="M205" s="42"/>
      <c r="N205" s="36">
        <v>2156199</v>
      </c>
      <c r="O205" s="38" t="s">
        <v>2180</v>
      </c>
      <c r="P205" s="34">
        <v>2</v>
      </c>
      <c r="Q205" s="41">
        <v>0</v>
      </c>
      <c r="R205" s="41">
        <v>0</v>
      </c>
      <c r="S205" s="35">
        <v>140</v>
      </c>
      <c r="T205" s="35">
        <v>0</v>
      </c>
      <c r="U205" s="41">
        <v>0</v>
      </c>
      <c r="V205" s="41">
        <v>0</v>
      </c>
      <c r="W205" s="41">
        <v>0</v>
      </c>
      <c r="X205" s="38"/>
      <c r="Y205" s="39"/>
      <c r="Z205" s="43"/>
      <c r="AA205" s="34"/>
    </row>
    <row r="206" spans="1:27" ht="18.75" customHeight="1">
      <c r="A206" s="32"/>
      <c r="B206" s="39"/>
      <c r="C206" s="34"/>
      <c r="D206" s="42"/>
      <c r="E206" s="42"/>
      <c r="F206" s="34"/>
      <c r="G206" s="42"/>
      <c r="H206" s="42"/>
      <c r="I206" s="42"/>
      <c r="J206" s="42"/>
      <c r="K206" s="42"/>
      <c r="L206" s="42"/>
      <c r="M206" s="42"/>
      <c r="N206" s="36">
        <v>2320404</v>
      </c>
      <c r="O206" s="39" t="s">
        <v>2181</v>
      </c>
      <c r="P206" s="34">
        <v>0</v>
      </c>
      <c r="Q206" s="41">
        <v>0</v>
      </c>
      <c r="R206" s="41">
        <v>0</v>
      </c>
      <c r="S206" s="35">
        <v>0</v>
      </c>
      <c r="T206" s="35">
        <v>0</v>
      </c>
      <c r="U206" s="41">
        <v>0</v>
      </c>
      <c r="V206" s="41">
        <v>0</v>
      </c>
      <c r="W206" s="41">
        <v>0</v>
      </c>
      <c r="X206" s="38"/>
      <c r="Y206" s="39"/>
      <c r="Z206" s="43"/>
      <c r="AA206" s="34"/>
    </row>
    <row r="207" spans="1:27" ht="18.75" customHeight="1">
      <c r="A207" s="32"/>
      <c r="B207" s="39"/>
      <c r="C207" s="34"/>
      <c r="D207" s="42"/>
      <c r="E207" s="42"/>
      <c r="F207" s="34"/>
      <c r="G207" s="42"/>
      <c r="H207" s="42"/>
      <c r="I207" s="42"/>
      <c r="J207" s="42"/>
      <c r="K207" s="42"/>
      <c r="L207" s="42"/>
      <c r="M207" s="42"/>
      <c r="N207" s="36">
        <v>2330404</v>
      </c>
      <c r="O207" s="39" t="s">
        <v>2182</v>
      </c>
      <c r="P207" s="35">
        <v>0</v>
      </c>
      <c r="Q207" s="41">
        <v>0</v>
      </c>
      <c r="R207" s="41">
        <v>0</v>
      </c>
      <c r="S207" s="35">
        <v>0</v>
      </c>
      <c r="T207" s="35">
        <v>0</v>
      </c>
      <c r="U207" s="41">
        <v>0</v>
      </c>
      <c r="V207" s="41">
        <v>0</v>
      </c>
      <c r="W207" s="41">
        <v>0</v>
      </c>
      <c r="X207" s="38"/>
      <c r="Y207" s="39"/>
      <c r="Z207" s="43"/>
      <c r="AA207" s="34"/>
    </row>
    <row r="208" spans="1:27" ht="18.75" customHeight="1">
      <c r="A208" s="32">
        <v>1030102</v>
      </c>
      <c r="B208" s="39" t="s">
        <v>2183</v>
      </c>
      <c r="C208" s="34">
        <f t="shared" ref="C208:M208" si="50">SUM(C209:C210)</f>
        <v>0</v>
      </c>
      <c r="D208" s="34">
        <f t="shared" si="50"/>
        <v>0</v>
      </c>
      <c r="E208" s="34">
        <f t="shared" si="50"/>
        <v>0</v>
      </c>
      <c r="F208" s="34">
        <f t="shared" si="50"/>
        <v>0</v>
      </c>
      <c r="G208" s="35">
        <f t="shared" si="50"/>
        <v>0</v>
      </c>
      <c r="H208" s="34">
        <f t="shared" si="50"/>
        <v>0</v>
      </c>
      <c r="I208" s="34">
        <f t="shared" si="50"/>
        <v>0</v>
      </c>
      <c r="J208" s="34">
        <f t="shared" si="50"/>
        <v>0</v>
      </c>
      <c r="K208" s="35">
        <f t="shared" si="50"/>
        <v>0</v>
      </c>
      <c r="L208" s="35">
        <f t="shared" si="50"/>
        <v>0</v>
      </c>
      <c r="M208" s="35">
        <f t="shared" si="50"/>
        <v>0</v>
      </c>
      <c r="N208" s="36">
        <v>21562</v>
      </c>
      <c r="O208" s="39" t="s">
        <v>2184</v>
      </c>
      <c r="P208" s="34">
        <f t="shared" ref="P208:W208" si="51">SUM(P209:P211)</f>
        <v>0</v>
      </c>
      <c r="Q208" s="35">
        <f t="shared" si="51"/>
        <v>0</v>
      </c>
      <c r="R208" s="35">
        <f t="shared" si="51"/>
        <v>0</v>
      </c>
      <c r="S208" s="34">
        <f t="shared" si="51"/>
        <v>0</v>
      </c>
      <c r="T208" s="34">
        <f t="shared" si="51"/>
        <v>0</v>
      </c>
      <c r="U208" s="35">
        <f t="shared" si="51"/>
        <v>0</v>
      </c>
      <c r="V208" s="35">
        <f t="shared" si="51"/>
        <v>0</v>
      </c>
      <c r="W208" s="35">
        <f t="shared" si="51"/>
        <v>0</v>
      </c>
      <c r="X208" s="38">
        <v>1030102</v>
      </c>
      <c r="Y208" s="39" t="s">
        <v>2185</v>
      </c>
      <c r="Z208" s="34">
        <f>Z209+Z210</f>
        <v>0</v>
      </c>
      <c r="AA208" s="34">
        <f>SUM(C208:M208)-SUM(P208:W208)-Z208-I208</f>
        <v>0</v>
      </c>
    </row>
    <row r="209" spans="1:27" ht="18.75" customHeight="1">
      <c r="A209" s="32">
        <v>103010201</v>
      </c>
      <c r="B209" s="38" t="s">
        <v>2186</v>
      </c>
      <c r="C209" s="34">
        <v>0</v>
      </c>
      <c r="D209" s="40">
        <v>0</v>
      </c>
      <c r="E209" s="40">
        <v>0</v>
      </c>
      <c r="F209" s="34">
        <v>0</v>
      </c>
      <c r="G209" s="35">
        <v>0</v>
      </c>
      <c r="H209" s="34">
        <v>0</v>
      </c>
      <c r="I209" s="34">
        <v>0</v>
      </c>
      <c r="J209" s="34">
        <v>0</v>
      </c>
      <c r="K209" s="41">
        <v>0</v>
      </c>
      <c r="L209" s="41">
        <v>0</v>
      </c>
      <c r="M209" s="41">
        <v>0</v>
      </c>
      <c r="N209" s="36">
        <v>2156201</v>
      </c>
      <c r="O209" s="38" t="s">
        <v>2187</v>
      </c>
      <c r="P209" s="34">
        <v>0</v>
      </c>
      <c r="Q209" s="41">
        <v>0</v>
      </c>
      <c r="R209" s="41">
        <v>0</v>
      </c>
      <c r="S209" s="35">
        <v>0</v>
      </c>
      <c r="T209" s="35">
        <v>0</v>
      </c>
      <c r="U209" s="41">
        <v>0</v>
      </c>
      <c r="V209" s="41">
        <v>0</v>
      </c>
      <c r="W209" s="41">
        <v>0</v>
      </c>
      <c r="X209" s="38">
        <v>103010201</v>
      </c>
      <c r="Y209" s="38" t="s">
        <v>2188</v>
      </c>
      <c r="Z209" s="34">
        <v>0</v>
      </c>
      <c r="AA209" s="34">
        <v>0</v>
      </c>
    </row>
    <row r="210" spans="1:27" ht="18.75" customHeight="1">
      <c r="A210" s="32">
        <v>103010202</v>
      </c>
      <c r="B210" s="38" t="s">
        <v>2189</v>
      </c>
      <c r="C210" s="34">
        <v>0</v>
      </c>
      <c r="D210" s="40">
        <v>0</v>
      </c>
      <c r="E210" s="40">
        <v>0</v>
      </c>
      <c r="F210" s="34">
        <v>0</v>
      </c>
      <c r="G210" s="35">
        <v>0</v>
      </c>
      <c r="H210" s="34">
        <v>0</v>
      </c>
      <c r="I210" s="34">
        <v>0</v>
      </c>
      <c r="J210" s="34">
        <v>0</v>
      </c>
      <c r="K210" s="41">
        <v>0</v>
      </c>
      <c r="L210" s="41">
        <v>0</v>
      </c>
      <c r="M210" s="41">
        <v>0</v>
      </c>
      <c r="N210" s="36">
        <v>2156202</v>
      </c>
      <c r="O210" s="38" t="s">
        <v>2190</v>
      </c>
      <c r="P210" s="34">
        <v>0</v>
      </c>
      <c r="Q210" s="41">
        <v>0</v>
      </c>
      <c r="R210" s="41">
        <v>0</v>
      </c>
      <c r="S210" s="35">
        <v>0</v>
      </c>
      <c r="T210" s="35">
        <v>0</v>
      </c>
      <c r="U210" s="41">
        <v>0</v>
      </c>
      <c r="V210" s="41">
        <v>0</v>
      </c>
      <c r="W210" s="41">
        <v>0</v>
      </c>
      <c r="X210" s="38">
        <v>103010202</v>
      </c>
      <c r="Y210" s="38" t="s">
        <v>2191</v>
      </c>
      <c r="Z210" s="34">
        <v>0</v>
      </c>
      <c r="AA210" s="34">
        <v>0</v>
      </c>
    </row>
    <row r="211" spans="1:27" ht="18.75" customHeight="1">
      <c r="A211" s="32"/>
      <c r="B211" s="39"/>
      <c r="C211" s="34"/>
      <c r="D211" s="42"/>
      <c r="E211" s="42"/>
      <c r="F211" s="34"/>
      <c r="G211" s="42"/>
      <c r="H211" s="42"/>
      <c r="I211" s="42"/>
      <c r="J211" s="42"/>
      <c r="K211" s="42"/>
      <c r="L211" s="42"/>
      <c r="M211" s="42"/>
      <c r="N211" s="36">
        <v>2156299</v>
      </c>
      <c r="O211" s="38" t="s">
        <v>2192</v>
      </c>
      <c r="P211" s="35">
        <v>0</v>
      </c>
      <c r="Q211" s="41">
        <v>0</v>
      </c>
      <c r="R211" s="41">
        <v>0</v>
      </c>
      <c r="S211" s="35">
        <v>0</v>
      </c>
      <c r="T211" s="35">
        <v>0</v>
      </c>
      <c r="U211" s="41">
        <v>0</v>
      </c>
      <c r="V211" s="41">
        <v>0</v>
      </c>
      <c r="W211" s="41">
        <v>0</v>
      </c>
      <c r="X211" s="38"/>
      <c r="Y211" s="38"/>
      <c r="Z211" s="43"/>
      <c r="AA211" s="34"/>
    </row>
    <row r="212" spans="1:27" ht="18.75" customHeight="1">
      <c r="A212" s="32">
        <v>1030121</v>
      </c>
      <c r="B212" s="39" t="s">
        <v>2193</v>
      </c>
      <c r="C212" s="34">
        <v>0</v>
      </c>
      <c r="D212" s="40">
        <v>0</v>
      </c>
      <c r="E212" s="40">
        <v>0</v>
      </c>
      <c r="F212" s="34">
        <v>0</v>
      </c>
      <c r="G212" s="35">
        <v>42</v>
      </c>
      <c r="H212" s="34">
        <v>0</v>
      </c>
      <c r="I212" s="34">
        <v>0</v>
      </c>
      <c r="J212" s="34">
        <v>0</v>
      </c>
      <c r="K212" s="41">
        <v>0</v>
      </c>
      <c r="L212" s="41">
        <v>0</v>
      </c>
      <c r="M212" s="41">
        <v>0</v>
      </c>
      <c r="N212" s="36">
        <v>21660</v>
      </c>
      <c r="O212" s="39" t="s">
        <v>2194</v>
      </c>
      <c r="P212" s="34">
        <f t="shared" ref="P212:W212" si="52">SUM(P213:P217)</f>
        <v>42</v>
      </c>
      <c r="Q212" s="35">
        <f t="shared" si="52"/>
        <v>0</v>
      </c>
      <c r="R212" s="35">
        <f t="shared" si="52"/>
        <v>0</v>
      </c>
      <c r="S212" s="34">
        <f t="shared" si="52"/>
        <v>0</v>
      </c>
      <c r="T212" s="34">
        <f t="shared" si="52"/>
        <v>0</v>
      </c>
      <c r="U212" s="35">
        <f t="shared" si="52"/>
        <v>0</v>
      </c>
      <c r="V212" s="35">
        <f t="shared" si="52"/>
        <v>0</v>
      </c>
      <c r="W212" s="35">
        <f t="shared" si="52"/>
        <v>0</v>
      </c>
      <c r="X212" s="38">
        <v>1030121</v>
      </c>
      <c r="Y212" s="39" t="s">
        <v>2195</v>
      </c>
      <c r="Z212" s="34">
        <v>0</v>
      </c>
      <c r="AA212" s="34">
        <f>SUM(C212:M212)-SUM(P212:W212)-Z212-I212</f>
        <v>0</v>
      </c>
    </row>
    <row r="213" spans="1:27" ht="18.75" customHeight="1">
      <c r="A213" s="32"/>
      <c r="B213" s="39"/>
      <c r="C213" s="34"/>
      <c r="D213" s="42"/>
      <c r="E213" s="42"/>
      <c r="F213" s="34"/>
      <c r="G213" s="42"/>
      <c r="H213" s="42"/>
      <c r="I213" s="42"/>
      <c r="J213" s="42"/>
      <c r="K213" s="42"/>
      <c r="L213" s="42"/>
      <c r="M213" s="42"/>
      <c r="N213" s="36">
        <v>2166001</v>
      </c>
      <c r="O213" s="38" t="s">
        <v>2196</v>
      </c>
      <c r="P213" s="34">
        <v>0</v>
      </c>
      <c r="Q213" s="41">
        <v>0</v>
      </c>
      <c r="R213" s="41">
        <v>0</v>
      </c>
      <c r="S213" s="35">
        <v>0</v>
      </c>
      <c r="T213" s="35">
        <v>0</v>
      </c>
      <c r="U213" s="41">
        <v>0</v>
      </c>
      <c r="V213" s="41">
        <v>0</v>
      </c>
      <c r="W213" s="41">
        <v>0</v>
      </c>
      <c r="X213" s="38"/>
      <c r="Y213" s="39"/>
      <c r="Z213" s="43"/>
      <c r="AA213" s="34"/>
    </row>
    <row r="214" spans="1:27" ht="18.75" customHeight="1">
      <c r="A214" s="32"/>
      <c r="B214" s="39"/>
      <c r="C214" s="34"/>
      <c r="D214" s="42"/>
      <c r="E214" s="42"/>
      <c r="F214" s="34"/>
      <c r="G214" s="42"/>
      <c r="H214" s="42"/>
      <c r="I214" s="42"/>
      <c r="J214" s="42"/>
      <c r="K214" s="42"/>
      <c r="L214" s="42"/>
      <c r="M214" s="42"/>
      <c r="N214" s="36">
        <v>2166002</v>
      </c>
      <c r="O214" s="38" t="s">
        <v>2197</v>
      </c>
      <c r="P214" s="34">
        <v>0</v>
      </c>
      <c r="Q214" s="41">
        <v>0</v>
      </c>
      <c r="R214" s="41">
        <v>0</v>
      </c>
      <c r="S214" s="35">
        <v>0</v>
      </c>
      <c r="T214" s="35">
        <v>0</v>
      </c>
      <c r="U214" s="41">
        <v>0</v>
      </c>
      <c r="V214" s="41">
        <v>0</v>
      </c>
      <c r="W214" s="41">
        <v>0</v>
      </c>
      <c r="X214" s="38"/>
      <c r="Y214" s="39"/>
      <c r="Z214" s="43"/>
      <c r="AA214" s="34"/>
    </row>
    <row r="215" spans="1:27" ht="18.75" customHeight="1">
      <c r="A215" s="32"/>
      <c r="B215" s="39"/>
      <c r="C215" s="34"/>
      <c r="D215" s="42"/>
      <c r="E215" s="42"/>
      <c r="F215" s="34"/>
      <c r="G215" s="42"/>
      <c r="H215" s="42"/>
      <c r="I215" s="42"/>
      <c r="J215" s="42"/>
      <c r="K215" s="42"/>
      <c r="L215" s="42"/>
      <c r="M215" s="42"/>
      <c r="N215" s="36">
        <v>2166003</v>
      </c>
      <c r="O215" s="38" t="s">
        <v>2198</v>
      </c>
      <c r="P215" s="34">
        <v>0</v>
      </c>
      <c r="Q215" s="41">
        <v>0</v>
      </c>
      <c r="R215" s="41">
        <v>0</v>
      </c>
      <c r="S215" s="35">
        <v>0</v>
      </c>
      <c r="T215" s="35">
        <v>0</v>
      </c>
      <c r="U215" s="41">
        <v>0</v>
      </c>
      <c r="V215" s="41">
        <v>0</v>
      </c>
      <c r="W215" s="41">
        <v>0</v>
      </c>
      <c r="X215" s="38"/>
      <c r="Y215" s="39"/>
      <c r="Z215" s="43"/>
      <c r="AA215" s="34"/>
    </row>
    <row r="216" spans="1:27" ht="18.75" customHeight="1">
      <c r="A216" s="32"/>
      <c r="B216" s="39"/>
      <c r="C216" s="34"/>
      <c r="D216" s="42"/>
      <c r="E216" s="42"/>
      <c r="F216" s="34"/>
      <c r="G216" s="42"/>
      <c r="H216" s="42"/>
      <c r="I216" s="42"/>
      <c r="J216" s="42"/>
      <c r="K216" s="42"/>
      <c r="L216" s="42"/>
      <c r="M216" s="42"/>
      <c r="N216" s="36">
        <v>2166004</v>
      </c>
      <c r="O216" s="38" t="s">
        <v>2199</v>
      </c>
      <c r="P216" s="34">
        <v>42</v>
      </c>
      <c r="Q216" s="41">
        <v>0</v>
      </c>
      <c r="R216" s="41">
        <v>0</v>
      </c>
      <c r="S216" s="35">
        <v>0</v>
      </c>
      <c r="T216" s="35">
        <v>0</v>
      </c>
      <c r="U216" s="41">
        <v>0</v>
      </c>
      <c r="V216" s="41">
        <v>0</v>
      </c>
      <c r="W216" s="41">
        <v>0</v>
      </c>
      <c r="X216" s="38"/>
      <c r="Y216" s="39"/>
      <c r="Z216" s="43"/>
      <c r="AA216" s="34"/>
    </row>
    <row r="217" spans="1:27" ht="18.75" customHeight="1">
      <c r="A217" s="32"/>
      <c r="B217" s="39"/>
      <c r="C217" s="34"/>
      <c r="D217" s="42"/>
      <c r="E217" s="42"/>
      <c r="F217" s="34"/>
      <c r="G217" s="42"/>
      <c r="H217" s="42"/>
      <c r="I217" s="42"/>
      <c r="J217" s="42"/>
      <c r="K217" s="42"/>
      <c r="L217" s="42"/>
      <c r="M217" s="42"/>
      <c r="N217" s="36">
        <v>2166099</v>
      </c>
      <c r="O217" s="38" t="s">
        <v>2200</v>
      </c>
      <c r="P217" s="35">
        <v>0</v>
      </c>
      <c r="Q217" s="41">
        <v>0</v>
      </c>
      <c r="R217" s="41">
        <v>0</v>
      </c>
      <c r="S217" s="35">
        <v>0</v>
      </c>
      <c r="T217" s="35">
        <v>0</v>
      </c>
      <c r="U217" s="41">
        <v>0</v>
      </c>
      <c r="V217" s="41">
        <v>0</v>
      </c>
      <c r="W217" s="41">
        <v>0</v>
      </c>
      <c r="X217" s="38"/>
      <c r="Y217" s="39"/>
      <c r="Z217" s="43"/>
      <c r="AA217" s="34"/>
    </row>
    <row r="218" spans="1:27" ht="18.75" customHeight="1">
      <c r="A218" s="32">
        <v>1030153</v>
      </c>
      <c r="B218" s="39" t="s">
        <v>2201</v>
      </c>
      <c r="C218" s="34">
        <v>0</v>
      </c>
      <c r="D218" s="40">
        <v>0</v>
      </c>
      <c r="E218" s="40">
        <v>0</v>
      </c>
      <c r="F218" s="34">
        <v>0</v>
      </c>
      <c r="G218" s="35">
        <v>0</v>
      </c>
      <c r="H218" s="34">
        <v>0</v>
      </c>
      <c r="I218" s="34">
        <v>0</v>
      </c>
      <c r="J218" s="34">
        <v>0</v>
      </c>
      <c r="K218" s="41">
        <v>0</v>
      </c>
      <c r="L218" s="41">
        <v>0</v>
      </c>
      <c r="M218" s="41">
        <v>0</v>
      </c>
      <c r="N218" s="36">
        <v>2170402</v>
      </c>
      <c r="O218" s="39" t="s">
        <v>2202</v>
      </c>
      <c r="P218" s="34">
        <v>0</v>
      </c>
      <c r="Q218" s="41">
        <v>0</v>
      </c>
      <c r="R218" s="41">
        <v>0</v>
      </c>
      <c r="S218" s="35">
        <v>0</v>
      </c>
      <c r="T218" s="35">
        <v>0</v>
      </c>
      <c r="U218" s="41">
        <v>0</v>
      </c>
      <c r="V218" s="41">
        <v>0</v>
      </c>
      <c r="W218" s="41">
        <v>0</v>
      </c>
      <c r="X218" s="38">
        <v>1030153</v>
      </c>
      <c r="Y218" s="39" t="s">
        <v>2203</v>
      </c>
      <c r="Z218" s="34">
        <v>0</v>
      </c>
      <c r="AA218" s="34">
        <f>SUM(C218:M218)-SUM(P218:W218)-Z218-I218</f>
        <v>0</v>
      </c>
    </row>
    <row r="219" spans="1:27" ht="18.75" customHeight="1">
      <c r="A219" s="32">
        <v>1030154</v>
      </c>
      <c r="B219" s="39" t="s">
        <v>2204</v>
      </c>
      <c r="C219" s="34">
        <v>0</v>
      </c>
      <c r="D219" s="40">
        <v>0</v>
      </c>
      <c r="E219" s="40">
        <v>0</v>
      </c>
      <c r="F219" s="34">
        <v>0</v>
      </c>
      <c r="G219" s="35">
        <v>0</v>
      </c>
      <c r="H219" s="34">
        <v>0</v>
      </c>
      <c r="I219" s="34">
        <v>0</v>
      </c>
      <c r="J219" s="34">
        <v>0</v>
      </c>
      <c r="K219" s="41">
        <v>0</v>
      </c>
      <c r="L219" s="41">
        <v>0</v>
      </c>
      <c r="M219" s="41">
        <v>0</v>
      </c>
      <c r="N219" s="36">
        <v>2170403</v>
      </c>
      <c r="O219" s="39" t="s">
        <v>2205</v>
      </c>
      <c r="P219" s="34">
        <v>0</v>
      </c>
      <c r="Q219" s="41">
        <v>0</v>
      </c>
      <c r="R219" s="41">
        <v>0</v>
      </c>
      <c r="S219" s="35">
        <v>0</v>
      </c>
      <c r="T219" s="35">
        <v>0</v>
      </c>
      <c r="U219" s="41">
        <v>0</v>
      </c>
      <c r="V219" s="41">
        <v>0</v>
      </c>
      <c r="W219" s="41">
        <v>0</v>
      </c>
      <c r="X219" s="38">
        <v>1030154</v>
      </c>
      <c r="Y219" s="39" t="s">
        <v>2206</v>
      </c>
      <c r="Z219" s="34">
        <v>0</v>
      </c>
      <c r="AA219" s="34">
        <f>SUM(C219:M219)-SUM(P219:W219)-Z219-I219</f>
        <v>0</v>
      </c>
    </row>
    <row r="220" spans="1:27" ht="18.75" customHeight="1">
      <c r="A220" s="32">
        <v>1030180</v>
      </c>
      <c r="B220" s="39" t="s">
        <v>2207</v>
      </c>
      <c r="C220" s="34">
        <f t="shared" ref="C220:M220" si="53">SUM(C221:C227)</f>
        <v>0</v>
      </c>
      <c r="D220" s="34">
        <f t="shared" si="53"/>
        <v>4</v>
      </c>
      <c r="E220" s="34">
        <f t="shared" si="53"/>
        <v>0</v>
      </c>
      <c r="F220" s="34">
        <f t="shared" si="53"/>
        <v>0</v>
      </c>
      <c r="G220" s="35">
        <f t="shared" si="53"/>
        <v>3</v>
      </c>
      <c r="H220" s="34">
        <f t="shared" si="53"/>
        <v>0</v>
      </c>
      <c r="I220" s="34">
        <f t="shared" si="53"/>
        <v>0</v>
      </c>
      <c r="J220" s="34">
        <f t="shared" si="53"/>
        <v>0</v>
      </c>
      <c r="K220" s="35">
        <f t="shared" si="53"/>
        <v>0</v>
      </c>
      <c r="L220" s="35">
        <f t="shared" si="53"/>
        <v>0</v>
      </c>
      <c r="M220" s="35">
        <f t="shared" si="53"/>
        <v>0</v>
      </c>
      <c r="N220" s="36">
        <v>22908</v>
      </c>
      <c r="O220" s="39" t="s">
        <v>2208</v>
      </c>
      <c r="P220" s="34">
        <f t="shared" ref="P220:W220" si="54">SUM(P221:P228)</f>
        <v>5</v>
      </c>
      <c r="Q220" s="35">
        <f t="shared" si="54"/>
        <v>0</v>
      </c>
      <c r="R220" s="35">
        <f t="shared" si="54"/>
        <v>0</v>
      </c>
      <c r="S220" s="34">
        <f t="shared" si="54"/>
        <v>0</v>
      </c>
      <c r="T220" s="34">
        <f t="shared" si="54"/>
        <v>0</v>
      </c>
      <c r="U220" s="35">
        <f t="shared" si="54"/>
        <v>0</v>
      </c>
      <c r="V220" s="35">
        <f t="shared" si="54"/>
        <v>0</v>
      </c>
      <c r="W220" s="35">
        <f t="shared" si="54"/>
        <v>0</v>
      </c>
      <c r="X220" s="38">
        <v>1030180</v>
      </c>
      <c r="Y220" s="39" t="s">
        <v>2207</v>
      </c>
      <c r="Z220" s="34">
        <f>SUM(Z221:Z227)</f>
        <v>0</v>
      </c>
      <c r="AA220" s="34">
        <f>SUM(C220:M220)-SUM(P220:W220)-Z220-I220</f>
        <v>2</v>
      </c>
    </row>
    <row r="221" spans="1:27" ht="18.75" customHeight="1">
      <c r="A221" s="32">
        <v>103018001</v>
      </c>
      <c r="B221" s="38" t="s">
        <v>2209</v>
      </c>
      <c r="C221" s="34">
        <v>0</v>
      </c>
      <c r="D221" s="40"/>
      <c r="E221" s="40">
        <v>0</v>
      </c>
      <c r="F221" s="34">
        <v>0</v>
      </c>
      <c r="G221" s="35">
        <v>0</v>
      </c>
      <c r="H221" s="34">
        <v>0</v>
      </c>
      <c r="I221" s="34">
        <v>0</v>
      </c>
      <c r="J221" s="34">
        <v>0</v>
      </c>
      <c r="K221" s="41">
        <v>0</v>
      </c>
      <c r="L221" s="41">
        <v>0</v>
      </c>
      <c r="M221" s="41">
        <v>0</v>
      </c>
      <c r="N221" s="36">
        <v>2290802</v>
      </c>
      <c r="O221" s="38" t="s">
        <v>2210</v>
      </c>
      <c r="P221" s="34">
        <v>0</v>
      </c>
      <c r="Q221" s="41">
        <v>0</v>
      </c>
      <c r="R221" s="41">
        <v>0</v>
      </c>
      <c r="S221" s="35">
        <v>0</v>
      </c>
      <c r="T221" s="35">
        <v>0</v>
      </c>
      <c r="U221" s="41">
        <v>0</v>
      </c>
      <c r="V221" s="41">
        <v>0</v>
      </c>
      <c r="W221" s="41">
        <v>0</v>
      </c>
      <c r="X221" s="38">
        <v>103018001</v>
      </c>
      <c r="Y221" s="38" t="s">
        <v>2209</v>
      </c>
      <c r="Z221" s="34">
        <v>0</v>
      </c>
      <c r="AA221" s="34">
        <v>0</v>
      </c>
    </row>
    <row r="222" spans="1:27" ht="18.75" customHeight="1">
      <c r="A222" s="32">
        <v>103018002</v>
      </c>
      <c r="B222" s="38" t="s">
        <v>2211</v>
      </c>
      <c r="C222" s="34">
        <v>0</v>
      </c>
      <c r="D222" s="40">
        <v>0</v>
      </c>
      <c r="E222" s="40">
        <v>0</v>
      </c>
      <c r="F222" s="34">
        <v>0</v>
      </c>
      <c r="G222" s="35">
        <v>0</v>
      </c>
      <c r="H222" s="34">
        <v>0</v>
      </c>
      <c r="I222" s="34">
        <v>0</v>
      </c>
      <c r="J222" s="34">
        <v>0</v>
      </c>
      <c r="K222" s="41">
        <v>0</v>
      </c>
      <c r="L222" s="41">
        <v>0</v>
      </c>
      <c r="M222" s="41">
        <v>0</v>
      </c>
      <c r="N222" s="36">
        <v>2290803</v>
      </c>
      <c r="O222" s="38" t="s">
        <v>2212</v>
      </c>
      <c r="P222" s="34">
        <v>0</v>
      </c>
      <c r="Q222" s="41">
        <v>0</v>
      </c>
      <c r="R222" s="41">
        <v>0</v>
      </c>
      <c r="S222" s="35">
        <v>0</v>
      </c>
      <c r="T222" s="35">
        <v>0</v>
      </c>
      <c r="U222" s="41">
        <v>0</v>
      </c>
      <c r="V222" s="41">
        <v>0</v>
      </c>
      <c r="W222" s="41">
        <v>0</v>
      </c>
      <c r="X222" s="38">
        <v>103018002</v>
      </c>
      <c r="Y222" s="38" t="s">
        <v>2211</v>
      </c>
      <c r="Z222" s="34">
        <v>0</v>
      </c>
      <c r="AA222" s="34">
        <v>0</v>
      </c>
    </row>
    <row r="223" spans="1:27" ht="18.75" customHeight="1">
      <c r="A223" s="32">
        <v>103018003</v>
      </c>
      <c r="B223" s="38" t="s">
        <v>2213</v>
      </c>
      <c r="C223" s="34">
        <v>0</v>
      </c>
      <c r="D223" s="40">
        <v>0</v>
      </c>
      <c r="E223" s="40">
        <v>0</v>
      </c>
      <c r="F223" s="34">
        <v>0</v>
      </c>
      <c r="G223" s="35">
        <v>0</v>
      </c>
      <c r="H223" s="34">
        <v>0</v>
      </c>
      <c r="I223" s="34">
        <v>0</v>
      </c>
      <c r="J223" s="34">
        <v>0</v>
      </c>
      <c r="K223" s="41">
        <v>0</v>
      </c>
      <c r="L223" s="41">
        <v>0</v>
      </c>
      <c r="M223" s="41">
        <v>0</v>
      </c>
      <c r="N223" s="36">
        <v>2290804</v>
      </c>
      <c r="O223" s="38" t="s">
        <v>2214</v>
      </c>
      <c r="P223" s="34">
        <v>0</v>
      </c>
      <c r="Q223" s="41">
        <v>0</v>
      </c>
      <c r="R223" s="41">
        <v>0</v>
      </c>
      <c r="S223" s="35">
        <v>0</v>
      </c>
      <c r="T223" s="35">
        <v>0</v>
      </c>
      <c r="U223" s="41">
        <v>0</v>
      </c>
      <c r="V223" s="41">
        <v>0</v>
      </c>
      <c r="W223" s="41">
        <v>0</v>
      </c>
      <c r="X223" s="38">
        <v>103018003</v>
      </c>
      <c r="Y223" s="38" t="s">
        <v>2213</v>
      </c>
      <c r="Z223" s="34">
        <v>0</v>
      </c>
      <c r="AA223" s="34">
        <v>0</v>
      </c>
    </row>
    <row r="224" spans="1:27" ht="18.75" customHeight="1">
      <c r="A224" s="32">
        <v>103018004</v>
      </c>
      <c r="B224" s="38" t="s">
        <v>2215</v>
      </c>
      <c r="C224" s="34">
        <v>0</v>
      </c>
      <c r="D224" s="40">
        <v>0</v>
      </c>
      <c r="E224" s="40">
        <v>0</v>
      </c>
      <c r="F224" s="34">
        <v>0</v>
      </c>
      <c r="G224" s="35">
        <v>0</v>
      </c>
      <c r="H224" s="34">
        <v>0</v>
      </c>
      <c r="I224" s="34">
        <v>0</v>
      </c>
      <c r="J224" s="34">
        <v>0</v>
      </c>
      <c r="K224" s="41">
        <v>0</v>
      </c>
      <c r="L224" s="41">
        <v>0</v>
      </c>
      <c r="M224" s="41">
        <v>0</v>
      </c>
      <c r="N224" s="36">
        <v>2290805</v>
      </c>
      <c r="O224" s="38" t="s">
        <v>2216</v>
      </c>
      <c r="P224" s="34">
        <v>0</v>
      </c>
      <c r="Q224" s="41">
        <v>0</v>
      </c>
      <c r="R224" s="41">
        <v>0</v>
      </c>
      <c r="S224" s="35">
        <v>0</v>
      </c>
      <c r="T224" s="35">
        <v>0</v>
      </c>
      <c r="U224" s="41">
        <v>0</v>
      </c>
      <c r="V224" s="41">
        <v>0</v>
      </c>
      <c r="W224" s="41">
        <v>0</v>
      </c>
      <c r="X224" s="38">
        <v>103018004</v>
      </c>
      <c r="Y224" s="38" t="s">
        <v>2215</v>
      </c>
      <c r="Z224" s="34">
        <v>0</v>
      </c>
      <c r="AA224" s="34">
        <v>0</v>
      </c>
    </row>
    <row r="225" spans="1:27" ht="18.75" customHeight="1">
      <c r="A225" s="32">
        <v>103018005</v>
      </c>
      <c r="B225" s="38" t="s">
        <v>2217</v>
      </c>
      <c r="C225" s="34">
        <v>0</v>
      </c>
      <c r="D225" s="40">
        <v>0</v>
      </c>
      <c r="E225" s="40">
        <v>0</v>
      </c>
      <c r="F225" s="34">
        <v>0</v>
      </c>
      <c r="G225" s="35">
        <v>0</v>
      </c>
      <c r="H225" s="34">
        <v>0</v>
      </c>
      <c r="I225" s="34">
        <v>0</v>
      </c>
      <c r="J225" s="34">
        <v>0</v>
      </c>
      <c r="K225" s="41">
        <v>0</v>
      </c>
      <c r="L225" s="41">
        <v>0</v>
      </c>
      <c r="M225" s="41">
        <v>0</v>
      </c>
      <c r="N225" s="36">
        <v>2290806</v>
      </c>
      <c r="O225" s="38" t="s">
        <v>2218</v>
      </c>
      <c r="P225" s="34">
        <v>0</v>
      </c>
      <c r="Q225" s="41">
        <v>0</v>
      </c>
      <c r="R225" s="41">
        <v>0</v>
      </c>
      <c r="S225" s="35">
        <v>0</v>
      </c>
      <c r="T225" s="35">
        <v>0</v>
      </c>
      <c r="U225" s="41">
        <v>0</v>
      </c>
      <c r="V225" s="41">
        <v>0</v>
      </c>
      <c r="W225" s="41">
        <v>0</v>
      </c>
      <c r="X225" s="38">
        <v>103018005</v>
      </c>
      <c r="Y225" s="38" t="s">
        <v>2217</v>
      </c>
      <c r="Z225" s="34">
        <v>0</v>
      </c>
      <c r="AA225" s="34">
        <v>0</v>
      </c>
    </row>
    <row r="226" spans="1:27" ht="18.75" customHeight="1">
      <c r="A226" s="32">
        <v>103018006</v>
      </c>
      <c r="B226" s="38" t="s">
        <v>2219</v>
      </c>
      <c r="C226" s="34">
        <v>0</v>
      </c>
      <c r="D226" s="40">
        <v>0</v>
      </c>
      <c r="E226" s="40">
        <v>0</v>
      </c>
      <c r="F226" s="34">
        <v>0</v>
      </c>
      <c r="G226" s="35">
        <v>0</v>
      </c>
      <c r="H226" s="34">
        <v>0</v>
      </c>
      <c r="I226" s="34">
        <v>0</v>
      </c>
      <c r="J226" s="34">
        <v>0</v>
      </c>
      <c r="K226" s="41">
        <v>0</v>
      </c>
      <c r="L226" s="41">
        <v>0</v>
      </c>
      <c r="M226" s="41">
        <v>0</v>
      </c>
      <c r="N226" s="36">
        <v>2290807</v>
      </c>
      <c r="O226" s="38" t="s">
        <v>2220</v>
      </c>
      <c r="P226" s="34">
        <v>0</v>
      </c>
      <c r="Q226" s="41">
        <v>0</v>
      </c>
      <c r="R226" s="41">
        <v>0</v>
      </c>
      <c r="S226" s="35">
        <v>0</v>
      </c>
      <c r="T226" s="35">
        <v>0</v>
      </c>
      <c r="U226" s="41">
        <v>0</v>
      </c>
      <c r="V226" s="41">
        <v>0</v>
      </c>
      <c r="W226" s="41">
        <v>0</v>
      </c>
      <c r="X226" s="38">
        <v>103018006</v>
      </c>
      <c r="Y226" s="38" t="s">
        <v>2219</v>
      </c>
      <c r="Z226" s="34">
        <v>0</v>
      </c>
      <c r="AA226" s="34">
        <v>0</v>
      </c>
    </row>
    <row r="227" spans="1:27" ht="18.75" customHeight="1">
      <c r="A227" s="32">
        <v>103018007</v>
      </c>
      <c r="B227" s="38" t="s">
        <v>2221</v>
      </c>
      <c r="C227" s="34">
        <v>0</v>
      </c>
      <c r="D227" s="40">
        <v>4</v>
      </c>
      <c r="E227" s="40">
        <v>0</v>
      </c>
      <c r="F227" s="34">
        <v>0</v>
      </c>
      <c r="G227" s="35">
        <v>3</v>
      </c>
      <c r="H227" s="34">
        <v>0</v>
      </c>
      <c r="I227" s="34">
        <v>0</v>
      </c>
      <c r="J227" s="34">
        <v>0</v>
      </c>
      <c r="K227" s="41">
        <v>0</v>
      </c>
      <c r="L227" s="41">
        <v>0</v>
      </c>
      <c r="M227" s="41">
        <v>0</v>
      </c>
      <c r="N227" s="36">
        <v>2290808</v>
      </c>
      <c r="O227" s="38" t="s">
        <v>2222</v>
      </c>
      <c r="P227" s="34">
        <v>0</v>
      </c>
      <c r="Q227" s="41">
        <v>0</v>
      </c>
      <c r="R227" s="41">
        <v>0</v>
      </c>
      <c r="S227" s="35">
        <v>0</v>
      </c>
      <c r="T227" s="35">
        <v>0</v>
      </c>
      <c r="U227" s="41">
        <v>0</v>
      </c>
      <c r="V227" s="41">
        <v>0</v>
      </c>
      <c r="W227" s="41">
        <v>0</v>
      </c>
      <c r="X227" s="38">
        <v>103018007</v>
      </c>
      <c r="Y227" s="38" t="s">
        <v>2223</v>
      </c>
      <c r="Z227" s="34">
        <v>0</v>
      </c>
      <c r="AA227" s="34">
        <v>2</v>
      </c>
    </row>
    <row r="228" spans="1:27" ht="18.75" customHeight="1">
      <c r="A228" s="32"/>
      <c r="B228" s="38"/>
      <c r="C228" s="34"/>
      <c r="D228" s="42"/>
      <c r="E228" s="42"/>
      <c r="F228" s="34"/>
      <c r="G228" s="42"/>
      <c r="H228" s="42"/>
      <c r="I228" s="42"/>
      <c r="J228" s="42"/>
      <c r="K228" s="42"/>
      <c r="L228" s="42"/>
      <c r="M228" s="42"/>
      <c r="N228" s="36">
        <v>2290899</v>
      </c>
      <c r="O228" s="38" t="s">
        <v>2224</v>
      </c>
      <c r="P228" s="35">
        <v>5</v>
      </c>
      <c r="Q228" s="41">
        <v>0</v>
      </c>
      <c r="R228" s="41">
        <v>0</v>
      </c>
      <c r="S228" s="35">
        <v>0</v>
      </c>
      <c r="T228" s="35">
        <v>0</v>
      </c>
      <c r="U228" s="41">
        <v>0</v>
      </c>
      <c r="V228" s="41">
        <v>0</v>
      </c>
      <c r="W228" s="41">
        <v>0</v>
      </c>
      <c r="X228" s="38"/>
      <c r="Y228" s="38"/>
      <c r="Z228" s="43"/>
      <c r="AA228" s="42"/>
    </row>
    <row r="229" spans="1:27" ht="18.75" customHeight="1">
      <c r="A229" s="32">
        <v>1030155</v>
      </c>
      <c r="B229" s="39" t="s">
        <v>2225</v>
      </c>
      <c r="C229" s="34">
        <f t="shared" ref="C229:M229" si="55">SUM(C230:C231)</f>
        <v>0</v>
      </c>
      <c r="D229" s="34">
        <f t="shared" si="55"/>
        <v>513</v>
      </c>
      <c r="E229" s="34">
        <f t="shared" si="55"/>
        <v>0</v>
      </c>
      <c r="F229" s="34">
        <f t="shared" si="55"/>
        <v>0</v>
      </c>
      <c r="G229" s="35">
        <f t="shared" si="55"/>
        <v>730</v>
      </c>
      <c r="H229" s="34">
        <f t="shared" si="55"/>
        <v>0</v>
      </c>
      <c r="I229" s="34">
        <f t="shared" si="55"/>
        <v>0</v>
      </c>
      <c r="J229" s="34">
        <f t="shared" si="55"/>
        <v>0</v>
      </c>
      <c r="K229" s="35">
        <f t="shared" si="55"/>
        <v>0</v>
      </c>
      <c r="L229" s="35">
        <f t="shared" si="55"/>
        <v>0</v>
      </c>
      <c r="M229" s="35">
        <f t="shared" si="55"/>
        <v>0</v>
      </c>
      <c r="N229" s="36"/>
      <c r="O229" s="39" t="s">
        <v>2226</v>
      </c>
      <c r="P229" s="34">
        <f t="shared" ref="P229:W229" si="56">SUM(P230,P242,P243)</f>
        <v>340</v>
      </c>
      <c r="Q229" s="35">
        <f t="shared" si="56"/>
        <v>0</v>
      </c>
      <c r="R229" s="35">
        <f t="shared" si="56"/>
        <v>0</v>
      </c>
      <c r="S229" s="34">
        <f t="shared" si="56"/>
        <v>48</v>
      </c>
      <c r="T229" s="34">
        <f t="shared" si="56"/>
        <v>0</v>
      </c>
      <c r="U229" s="35">
        <f t="shared" si="56"/>
        <v>0</v>
      </c>
      <c r="V229" s="35">
        <f t="shared" si="56"/>
        <v>0</v>
      </c>
      <c r="W229" s="35">
        <f t="shared" si="56"/>
        <v>0</v>
      </c>
      <c r="X229" s="38">
        <v>1030155</v>
      </c>
      <c r="Y229" s="39" t="s">
        <v>2227</v>
      </c>
      <c r="Z229" s="34">
        <f>SUM(Z230:Z231)</f>
        <v>0</v>
      </c>
      <c r="AA229" s="34">
        <f>SUM(C229:M229)-SUM(P229:W229)-Z229-I229</f>
        <v>855</v>
      </c>
    </row>
    <row r="230" spans="1:27" ht="18.75" customHeight="1">
      <c r="A230" s="32">
        <v>103015501</v>
      </c>
      <c r="B230" s="38" t="s">
        <v>2228</v>
      </c>
      <c r="C230" s="34">
        <v>0</v>
      </c>
      <c r="D230" s="40">
        <v>450</v>
      </c>
      <c r="E230" s="40">
        <v>0</v>
      </c>
      <c r="F230" s="34">
        <v>0</v>
      </c>
      <c r="G230" s="35">
        <v>705</v>
      </c>
      <c r="H230" s="34">
        <v>0</v>
      </c>
      <c r="I230" s="34">
        <v>0</v>
      </c>
      <c r="J230" s="34">
        <v>0</v>
      </c>
      <c r="K230" s="41">
        <v>0</v>
      </c>
      <c r="L230" s="41">
        <v>0</v>
      </c>
      <c r="M230" s="41">
        <v>0</v>
      </c>
      <c r="N230" s="36">
        <v>22960</v>
      </c>
      <c r="O230" s="39" t="s">
        <v>2229</v>
      </c>
      <c r="P230" s="35">
        <f t="shared" ref="P230:W230" si="57">SUM(P231:P241)</f>
        <v>340</v>
      </c>
      <c r="Q230" s="35">
        <f t="shared" si="57"/>
        <v>0</v>
      </c>
      <c r="R230" s="35">
        <f t="shared" si="57"/>
        <v>0</v>
      </c>
      <c r="S230" s="35">
        <f t="shared" si="57"/>
        <v>48</v>
      </c>
      <c r="T230" s="35">
        <f t="shared" si="57"/>
        <v>0</v>
      </c>
      <c r="U230" s="35">
        <f t="shared" si="57"/>
        <v>0</v>
      </c>
      <c r="V230" s="35">
        <f t="shared" si="57"/>
        <v>0</v>
      </c>
      <c r="W230" s="35">
        <f t="shared" si="57"/>
        <v>0</v>
      </c>
      <c r="X230" s="38">
        <v>103015501</v>
      </c>
      <c r="Y230" s="38" t="s">
        <v>2230</v>
      </c>
      <c r="Z230" s="34">
        <v>0</v>
      </c>
      <c r="AA230" s="34">
        <v>809</v>
      </c>
    </row>
    <row r="231" spans="1:27" ht="18.75" customHeight="1">
      <c r="A231" s="32">
        <v>103015502</v>
      </c>
      <c r="B231" s="38" t="s">
        <v>2231</v>
      </c>
      <c r="C231" s="34">
        <v>0</v>
      </c>
      <c r="D231" s="40">
        <v>63</v>
      </c>
      <c r="E231" s="40">
        <v>0</v>
      </c>
      <c r="F231" s="34">
        <v>0</v>
      </c>
      <c r="G231" s="35">
        <v>25</v>
      </c>
      <c r="H231" s="34">
        <v>0</v>
      </c>
      <c r="I231" s="34">
        <v>0</v>
      </c>
      <c r="J231" s="34">
        <v>0</v>
      </c>
      <c r="K231" s="41">
        <v>0</v>
      </c>
      <c r="L231" s="41">
        <v>0</v>
      </c>
      <c r="M231" s="41">
        <v>0</v>
      </c>
      <c r="N231" s="36">
        <v>2296001</v>
      </c>
      <c r="O231" s="38" t="s">
        <v>2232</v>
      </c>
      <c r="P231" s="34">
        <v>0</v>
      </c>
      <c r="Q231" s="41">
        <v>0</v>
      </c>
      <c r="R231" s="41">
        <v>0</v>
      </c>
      <c r="S231" s="35">
        <v>0</v>
      </c>
      <c r="T231" s="35">
        <v>0</v>
      </c>
      <c r="U231" s="41">
        <v>0</v>
      </c>
      <c r="V231" s="41">
        <v>0</v>
      </c>
      <c r="W231" s="41">
        <v>0</v>
      </c>
      <c r="X231" s="38">
        <v>103015502</v>
      </c>
      <c r="Y231" s="38" t="s">
        <v>2233</v>
      </c>
      <c r="Z231" s="34">
        <v>0</v>
      </c>
      <c r="AA231" s="34">
        <v>46</v>
      </c>
    </row>
    <row r="232" spans="1:27" ht="18.75" customHeight="1">
      <c r="A232" s="32"/>
      <c r="B232" s="38"/>
      <c r="C232" s="34"/>
      <c r="D232" s="42"/>
      <c r="E232" s="42"/>
      <c r="F232" s="43"/>
      <c r="G232" s="42"/>
      <c r="H232" s="42"/>
      <c r="I232" s="42"/>
      <c r="J232" s="42"/>
      <c r="K232" s="42"/>
      <c r="L232" s="42"/>
      <c r="M232" s="42"/>
      <c r="N232" s="36">
        <v>2296002</v>
      </c>
      <c r="O232" s="38" t="s">
        <v>2234</v>
      </c>
      <c r="P232" s="34">
        <v>140</v>
      </c>
      <c r="Q232" s="41">
        <v>0</v>
      </c>
      <c r="R232" s="41">
        <v>0</v>
      </c>
      <c r="S232" s="35">
        <v>41</v>
      </c>
      <c r="T232" s="35">
        <v>0</v>
      </c>
      <c r="U232" s="41">
        <v>0</v>
      </c>
      <c r="V232" s="41">
        <v>0</v>
      </c>
      <c r="W232" s="41">
        <v>0</v>
      </c>
      <c r="X232" s="38"/>
      <c r="Y232" s="38"/>
      <c r="Z232" s="43"/>
      <c r="AA232" s="34"/>
    </row>
    <row r="233" spans="1:27" ht="18.75" customHeight="1">
      <c r="A233" s="32"/>
      <c r="B233" s="38"/>
      <c r="C233" s="34"/>
      <c r="D233" s="42"/>
      <c r="E233" s="42"/>
      <c r="F233" s="43"/>
      <c r="G233" s="42"/>
      <c r="H233" s="42"/>
      <c r="I233" s="42"/>
      <c r="J233" s="42"/>
      <c r="K233" s="42"/>
      <c r="L233" s="42"/>
      <c r="M233" s="42"/>
      <c r="N233" s="36">
        <v>2296003</v>
      </c>
      <c r="O233" s="38" t="s">
        <v>2235</v>
      </c>
      <c r="P233" s="34">
        <v>35</v>
      </c>
      <c r="Q233" s="41">
        <v>0</v>
      </c>
      <c r="R233" s="41">
        <v>0</v>
      </c>
      <c r="S233" s="35">
        <v>7</v>
      </c>
      <c r="T233" s="35">
        <v>0</v>
      </c>
      <c r="U233" s="41">
        <v>0</v>
      </c>
      <c r="V233" s="41">
        <v>0</v>
      </c>
      <c r="W233" s="41">
        <v>0</v>
      </c>
      <c r="X233" s="38"/>
      <c r="Y233" s="38"/>
      <c r="Z233" s="43"/>
      <c r="AA233" s="34"/>
    </row>
    <row r="234" spans="1:27" ht="18.75" customHeight="1">
      <c r="A234" s="32"/>
      <c r="B234" s="38"/>
      <c r="C234" s="34"/>
      <c r="D234" s="42"/>
      <c r="E234" s="42"/>
      <c r="F234" s="34"/>
      <c r="G234" s="42"/>
      <c r="H234" s="42"/>
      <c r="I234" s="42"/>
      <c r="J234" s="42"/>
      <c r="K234" s="42"/>
      <c r="L234" s="42"/>
      <c r="M234" s="42"/>
      <c r="N234" s="36">
        <v>2296004</v>
      </c>
      <c r="O234" s="38" t="s">
        <v>2236</v>
      </c>
      <c r="P234" s="34">
        <v>165</v>
      </c>
      <c r="Q234" s="41">
        <v>0</v>
      </c>
      <c r="R234" s="41">
        <v>0</v>
      </c>
      <c r="S234" s="35">
        <v>0</v>
      </c>
      <c r="T234" s="35">
        <v>0</v>
      </c>
      <c r="U234" s="41">
        <v>0</v>
      </c>
      <c r="V234" s="41">
        <v>0</v>
      </c>
      <c r="W234" s="41">
        <v>0</v>
      </c>
      <c r="X234" s="38"/>
      <c r="Y234" s="38"/>
      <c r="Z234" s="43"/>
      <c r="AA234" s="34"/>
    </row>
    <row r="235" spans="1:27" ht="18.75" customHeight="1">
      <c r="A235" s="32"/>
      <c r="B235" s="38"/>
      <c r="C235" s="34"/>
      <c r="D235" s="42"/>
      <c r="E235" s="42"/>
      <c r="F235" s="34"/>
      <c r="G235" s="42"/>
      <c r="H235" s="42"/>
      <c r="I235" s="42"/>
      <c r="J235" s="42"/>
      <c r="K235" s="42"/>
      <c r="L235" s="42"/>
      <c r="M235" s="42"/>
      <c r="N235" s="36">
        <v>2296005</v>
      </c>
      <c r="O235" s="38" t="s">
        <v>2237</v>
      </c>
      <c r="P235" s="34">
        <v>0</v>
      </c>
      <c r="Q235" s="41">
        <v>0</v>
      </c>
      <c r="R235" s="41">
        <v>0</v>
      </c>
      <c r="S235" s="35">
        <v>0</v>
      </c>
      <c r="T235" s="35">
        <v>0</v>
      </c>
      <c r="U235" s="41">
        <v>0</v>
      </c>
      <c r="V235" s="41">
        <v>0</v>
      </c>
      <c r="W235" s="41">
        <v>0</v>
      </c>
      <c r="X235" s="38"/>
      <c r="Y235" s="38"/>
      <c r="Z235" s="43"/>
      <c r="AA235" s="42"/>
    </row>
    <row r="236" spans="1:27" ht="18.75" customHeight="1">
      <c r="A236" s="32"/>
      <c r="B236" s="38"/>
      <c r="C236" s="34"/>
      <c r="D236" s="42"/>
      <c r="E236" s="42"/>
      <c r="F236" s="34"/>
      <c r="G236" s="42"/>
      <c r="H236" s="42"/>
      <c r="I236" s="42"/>
      <c r="J236" s="42"/>
      <c r="K236" s="42"/>
      <c r="L236" s="42"/>
      <c r="M236" s="42"/>
      <c r="N236" s="36">
        <v>2296006</v>
      </c>
      <c r="O236" s="38" t="s">
        <v>2238</v>
      </c>
      <c r="P236" s="34">
        <v>0</v>
      </c>
      <c r="Q236" s="41">
        <v>0</v>
      </c>
      <c r="R236" s="41">
        <v>0</v>
      </c>
      <c r="S236" s="35">
        <v>0</v>
      </c>
      <c r="T236" s="35">
        <v>0</v>
      </c>
      <c r="U236" s="41">
        <v>0</v>
      </c>
      <c r="V236" s="41">
        <v>0</v>
      </c>
      <c r="W236" s="41">
        <v>0</v>
      </c>
      <c r="X236" s="38"/>
      <c r="Y236" s="38"/>
      <c r="Z236" s="43"/>
      <c r="AA236" s="34"/>
    </row>
    <row r="237" spans="1:27" ht="18.75" customHeight="1">
      <c r="A237" s="32"/>
      <c r="B237" s="38"/>
      <c r="C237" s="34"/>
      <c r="D237" s="42"/>
      <c r="E237" s="42"/>
      <c r="F237" s="34"/>
      <c r="G237" s="42"/>
      <c r="H237" s="42"/>
      <c r="I237" s="42"/>
      <c r="J237" s="42"/>
      <c r="K237" s="42"/>
      <c r="L237" s="42"/>
      <c r="M237" s="42"/>
      <c r="N237" s="36">
        <v>2296010</v>
      </c>
      <c r="O237" s="38" t="s">
        <v>2239</v>
      </c>
      <c r="P237" s="34">
        <v>0</v>
      </c>
      <c r="Q237" s="41">
        <v>0</v>
      </c>
      <c r="R237" s="41">
        <v>0</v>
      </c>
      <c r="S237" s="35">
        <v>0</v>
      </c>
      <c r="T237" s="35">
        <v>0</v>
      </c>
      <c r="U237" s="41">
        <v>0</v>
      </c>
      <c r="V237" s="41">
        <v>0</v>
      </c>
      <c r="W237" s="41">
        <v>0</v>
      </c>
      <c r="X237" s="38"/>
      <c r="Y237" s="38"/>
      <c r="Z237" s="43"/>
      <c r="AA237" s="34"/>
    </row>
    <row r="238" spans="1:27" ht="18.75" customHeight="1">
      <c r="A238" s="32"/>
      <c r="B238" s="38"/>
      <c r="C238" s="34"/>
      <c r="D238" s="42"/>
      <c r="E238" s="42"/>
      <c r="F238" s="34"/>
      <c r="G238" s="42"/>
      <c r="H238" s="42"/>
      <c r="I238" s="42"/>
      <c r="J238" s="42"/>
      <c r="K238" s="42"/>
      <c r="L238" s="42"/>
      <c r="M238" s="42"/>
      <c r="N238" s="36">
        <v>2296011</v>
      </c>
      <c r="O238" s="38" t="s">
        <v>2240</v>
      </c>
      <c r="P238" s="34">
        <v>0</v>
      </c>
      <c r="Q238" s="41">
        <v>0</v>
      </c>
      <c r="R238" s="41">
        <v>0</v>
      </c>
      <c r="S238" s="35">
        <v>0</v>
      </c>
      <c r="T238" s="35">
        <v>0</v>
      </c>
      <c r="U238" s="41">
        <v>0</v>
      </c>
      <c r="V238" s="41">
        <v>0</v>
      </c>
      <c r="W238" s="41">
        <v>0</v>
      </c>
      <c r="X238" s="38"/>
      <c r="Y238" s="38"/>
      <c r="Z238" s="43"/>
      <c r="AA238" s="34"/>
    </row>
    <row r="239" spans="1:27" ht="18.75" customHeight="1">
      <c r="A239" s="32"/>
      <c r="B239" s="38"/>
      <c r="C239" s="34"/>
      <c r="D239" s="42"/>
      <c r="E239" s="42"/>
      <c r="F239" s="34"/>
      <c r="G239" s="42"/>
      <c r="H239" s="42"/>
      <c r="I239" s="42"/>
      <c r="J239" s="42"/>
      <c r="K239" s="42"/>
      <c r="L239" s="42"/>
      <c r="M239" s="42"/>
      <c r="N239" s="36">
        <v>2296012</v>
      </c>
      <c r="O239" s="38" t="s">
        <v>2241</v>
      </c>
      <c r="P239" s="34">
        <v>0</v>
      </c>
      <c r="Q239" s="41">
        <v>0</v>
      </c>
      <c r="R239" s="41">
        <v>0</v>
      </c>
      <c r="S239" s="35">
        <v>0</v>
      </c>
      <c r="T239" s="35">
        <v>0</v>
      </c>
      <c r="U239" s="41">
        <v>0</v>
      </c>
      <c r="V239" s="41">
        <v>0</v>
      </c>
      <c r="W239" s="41">
        <v>0</v>
      </c>
      <c r="X239" s="38"/>
      <c r="Y239" s="38"/>
      <c r="Z239" s="43"/>
      <c r="AA239" s="34"/>
    </row>
    <row r="240" spans="1:27" ht="18.75" customHeight="1">
      <c r="A240" s="32"/>
      <c r="B240" s="38"/>
      <c r="C240" s="34"/>
      <c r="D240" s="42"/>
      <c r="E240" s="42"/>
      <c r="F240" s="34"/>
      <c r="G240" s="42"/>
      <c r="H240" s="42"/>
      <c r="I240" s="42"/>
      <c r="J240" s="42"/>
      <c r="K240" s="42"/>
      <c r="L240" s="42"/>
      <c r="M240" s="42"/>
      <c r="N240" s="36">
        <v>2296013</v>
      </c>
      <c r="O240" s="38" t="s">
        <v>2242</v>
      </c>
      <c r="P240" s="34">
        <v>0</v>
      </c>
      <c r="Q240" s="41">
        <v>0</v>
      </c>
      <c r="R240" s="41">
        <v>0</v>
      </c>
      <c r="S240" s="35">
        <v>0</v>
      </c>
      <c r="T240" s="35">
        <v>0</v>
      </c>
      <c r="U240" s="41">
        <v>0</v>
      </c>
      <c r="V240" s="41">
        <v>0</v>
      </c>
      <c r="W240" s="41">
        <v>0</v>
      </c>
      <c r="X240" s="38"/>
      <c r="Y240" s="38"/>
      <c r="Z240" s="43"/>
      <c r="AA240" s="34"/>
    </row>
    <row r="241" spans="1:27" ht="18.75" customHeight="1">
      <c r="A241" s="32"/>
      <c r="B241" s="38"/>
      <c r="C241" s="34"/>
      <c r="D241" s="42"/>
      <c r="E241" s="42"/>
      <c r="F241" s="34"/>
      <c r="G241" s="42"/>
      <c r="H241" s="42"/>
      <c r="I241" s="42"/>
      <c r="J241" s="42"/>
      <c r="K241" s="42"/>
      <c r="L241" s="42"/>
      <c r="M241" s="42"/>
      <c r="N241" s="36">
        <v>2296099</v>
      </c>
      <c r="O241" s="38" t="s">
        <v>2243</v>
      </c>
      <c r="P241" s="34">
        <v>0</v>
      </c>
      <c r="Q241" s="41">
        <v>0</v>
      </c>
      <c r="R241" s="41">
        <v>0</v>
      </c>
      <c r="S241" s="35">
        <v>0</v>
      </c>
      <c r="T241" s="35">
        <v>0</v>
      </c>
      <c r="U241" s="41">
        <v>0</v>
      </c>
      <c r="V241" s="41">
        <v>0</v>
      </c>
      <c r="W241" s="41">
        <v>0</v>
      </c>
      <c r="X241" s="38"/>
      <c r="Y241" s="38"/>
      <c r="Z241" s="43"/>
      <c r="AA241" s="34"/>
    </row>
    <row r="242" spans="1:27" ht="18.75" customHeight="1">
      <c r="A242" s="32"/>
      <c r="B242" s="38"/>
      <c r="C242" s="34"/>
      <c r="D242" s="42"/>
      <c r="E242" s="42"/>
      <c r="F242" s="34"/>
      <c r="G242" s="42"/>
      <c r="H242" s="42"/>
      <c r="I242" s="42"/>
      <c r="J242" s="42"/>
      <c r="K242" s="42"/>
      <c r="L242" s="42"/>
      <c r="M242" s="42"/>
      <c r="N242" s="36">
        <v>2320415</v>
      </c>
      <c r="O242" s="39" t="s">
        <v>2244</v>
      </c>
      <c r="P242" s="34">
        <v>0</v>
      </c>
      <c r="Q242" s="41">
        <v>0</v>
      </c>
      <c r="R242" s="41">
        <v>0</v>
      </c>
      <c r="S242" s="35">
        <v>0</v>
      </c>
      <c r="T242" s="35">
        <v>0</v>
      </c>
      <c r="U242" s="41">
        <v>0</v>
      </c>
      <c r="V242" s="41">
        <v>0</v>
      </c>
      <c r="W242" s="41">
        <v>0</v>
      </c>
      <c r="X242" s="38"/>
      <c r="Y242" s="38"/>
      <c r="Z242" s="43"/>
      <c r="AA242" s="34"/>
    </row>
    <row r="243" spans="1:27" ht="18.75" customHeight="1">
      <c r="A243" s="32"/>
      <c r="B243" s="38"/>
      <c r="C243" s="34"/>
      <c r="D243" s="42"/>
      <c r="E243" s="42"/>
      <c r="F243" s="34"/>
      <c r="G243" s="42"/>
      <c r="H243" s="42"/>
      <c r="I243" s="42"/>
      <c r="J243" s="42"/>
      <c r="K243" s="42"/>
      <c r="L243" s="42"/>
      <c r="M243" s="42"/>
      <c r="N243" s="36">
        <v>2330415</v>
      </c>
      <c r="O243" s="39" t="s">
        <v>2245</v>
      </c>
      <c r="P243" s="35">
        <v>0</v>
      </c>
      <c r="Q243" s="41">
        <v>0</v>
      </c>
      <c r="R243" s="41">
        <v>0</v>
      </c>
      <c r="S243" s="35">
        <v>0</v>
      </c>
      <c r="T243" s="35">
        <v>0</v>
      </c>
      <c r="U243" s="41">
        <v>0</v>
      </c>
      <c r="V243" s="41">
        <v>0</v>
      </c>
      <c r="W243" s="41">
        <v>0</v>
      </c>
      <c r="X243" s="38"/>
      <c r="Y243" s="38"/>
      <c r="Z243" s="43"/>
      <c r="AA243" s="34"/>
    </row>
    <row r="244" spans="1:27" ht="18.75" customHeight="1">
      <c r="A244" s="32">
        <v>1030177</v>
      </c>
      <c r="B244" s="39" t="s">
        <v>2246</v>
      </c>
      <c r="C244" s="34">
        <v>0</v>
      </c>
      <c r="D244" s="40">
        <v>0</v>
      </c>
      <c r="E244" s="40">
        <v>0</v>
      </c>
      <c r="F244" s="34">
        <v>0</v>
      </c>
      <c r="G244" s="35">
        <v>0</v>
      </c>
      <c r="H244" s="34">
        <v>0</v>
      </c>
      <c r="I244" s="34">
        <v>0</v>
      </c>
      <c r="J244" s="34">
        <v>0</v>
      </c>
      <c r="K244" s="41">
        <v>0</v>
      </c>
      <c r="L244" s="41">
        <v>0</v>
      </c>
      <c r="M244" s="41">
        <v>0</v>
      </c>
      <c r="N244" s="36">
        <v>22961</v>
      </c>
      <c r="O244" s="39" t="s">
        <v>2247</v>
      </c>
      <c r="P244" s="34">
        <v>0</v>
      </c>
      <c r="Q244" s="41">
        <v>0</v>
      </c>
      <c r="R244" s="41">
        <v>0</v>
      </c>
      <c r="S244" s="35">
        <v>0</v>
      </c>
      <c r="T244" s="35">
        <v>0</v>
      </c>
      <c r="U244" s="41">
        <v>0</v>
      </c>
      <c r="V244" s="41">
        <v>0</v>
      </c>
      <c r="W244" s="41">
        <v>0</v>
      </c>
      <c r="X244" s="38">
        <v>1030177</v>
      </c>
      <c r="Y244" s="39" t="s">
        <v>2248</v>
      </c>
      <c r="Z244" s="34">
        <v>0</v>
      </c>
      <c r="AA244" s="34">
        <f>SUM(C244:M244)-SUM(P244:W244)-Z244-I244</f>
        <v>0</v>
      </c>
    </row>
    <row r="245" spans="1:27" ht="17.100000000000001" customHeight="1">
      <c r="A245" s="32">
        <v>1030199</v>
      </c>
      <c r="B245" s="39" t="s">
        <v>2249</v>
      </c>
      <c r="C245" s="34">
        <v>50</v>
      </c>
      <c r="D245" s="40">
        <v>89</v>
      </c>
      <c r="E245" s="40">
        <v>0</v>
      </c>
      <c r="F245" s="34">
        <v>0</v>
      </c>
      <c r="G245" s="35">
        <v>2108</v>
      </c>
      <c r="H245" s="34">
        <v>0</v>
      </c>
      <c r="I245" s="34">
        <v>0</v>
      </c>
      <c r="J245" s="34">
        <v>0</v>
      </c>
      <c r="K245" s="41"/>
      <c r="L245" s="41">
        <v>0</v>
      </c>
      <c r="M245" s="41">
        <v>0</v>
      </c>
      <c r="N245" s="36"/>
      <c r="O245" s="39" t="s">
        <v>2250</v>
      </c>
      <c r="P245" s="34">
        <f t="shared" ref="P245:W245" si="58">SUM(P246:P248)</f>
        <v>140</v>
      </c>
      <c r="Q245" s="35">
        <f t="shared" si="58"/>
        <v>0</v>
      </c>
      <c r="R245" s="35">
        <f t="shared" si="58"/>
        <v>0</v>
      </c>
      <c r="S245" s="34">
        <f t="shared" si="58"/>
        <v>1453</v>
      </c>
      <c r="T245" s="34">
        <f t="shared" si="58"/>
        <v>0</v>
      </c>
      <c r="U245" s="35">
        <f t="shared" si="58"/>
        <v>0</v>
      </c>
      <c r="V245" s="35">
        <f t="shared" si="58"/>
        <v>0</v>
      </c>
      <c r="W245" s="35">
        <f t="shared" si="58"/>
        <v>0</v>
      </c>
      <c r="X245" s="38">
        <v>1030199</v>
      </c>
      <c r="Y245" s="39" t="s">
        <v>2251</v>
      </c>
      <c r="Z245" s="34">
        <v>0</v>
      </c>
      <c r="AA245" s="34">
        <f>SUM(C245:M245)-SUM(P245:W245)-Z245-I245</f>
        <v>654</v>
      </c>
    </row>
    <row r="246" spans="1:27" ht="17.100000000000001" customHeight="1">
      <c r="A246" s="45"/>
      <c r="B246" s="46"/>
      <c r="C246" s="42"/>
      <c r="D246" s="42"/>
      <c r="E246" s="42"/>
      <c r="F246" s="43"/>
      <c r="G246" s="42"/>
      <c r="H246" s="42"/>
      <c r="I246" s="42"/>
      <c r="J246" s="42"/>
      <c r="K246" s="42"/>
      <c r="L246" s="42"/>
      <c r="M246" s="42"/>
      <c r="N246" s="36">
        <v>22904</v>
      </c>
      <c r="O246" s="39" t="s">
        <v>2252</v>
      </c>
      <c r="P246" s="34">
        <v>140</v>
      </c>
      <c r="Q246" s="41">
        <v>0</v>
      </c>
      <c r="R246" s="41"/>
      <c r="S246" s="35">
        <v>1453</v>
      </c>
      <c r="T246" s="35"/>
      <c r="U246" s="41">
        <v>0</v>
      </c>
      <c r="V246" s="41">
        <v>0</v>
      </c>
      <c r="W246" s="41">
        <v>0</v>
      </c>
      <c r="X246" s="46"/>
      <c r="Y246" s="46"/>
      <c r="Z246" s="42"/>
      <c r="AA246" s="42"/>
    </row>
    <row r="247" spans="1:27" ht="17.100000000000001" customHeight="1">
      <c r="A247" s="32"/>
      <c r="B247" s="38"/>
      <c r="C247" s="43"/>
      <c r="D247" s="43"/>
      <c r="E247" s="43"/>
      <c r="F247" s="43"/>
      <c r="G247" s="42"/>
      <c r="H247" s="42"/>
      <c r="I247" s="42"/>
      <c r="J247" s="42"/>
      <c r="K247" s="42"/>
      <c r="L247" s="42"/>
      <c r="M247" s="42"/>
      <c r="N247" s="36">
        <v>2320499</v>
      </c>
      <c r="O247" s="39" t="s">
        <v>2253</v>
      </c>
      <c r="P247" s="34">
        <v>0</v>
      </c>
      <c r="Q247" s="41">
        <v>0</v>
      </c>
      <c r="R247" s="41">
        <v>0</v>
      </c>
      <c r="S247" s="34">
        <v>0</v>
      </c>
      <c r="T247" s="34">
        <v>0</v>
      </c>
      <c r="U247" s="41">
        <v>0</v>
      </c>
      <c r="V247" s="41">
        <v>0</v>
      </c>
      <c r="W247" s="41">
        <v>0</v>
      </c>
      <c r="X247" s="38"/>
      <c r="Y247" s="38"/>
      <c r="Z247" s="43"/>
      <c r="AA247" s="43"/>
    </row>
    <row r="248" spans="1:27" ht="17.100000000000001" customHeight="1">
      <c r="A248" s="32"/>
      <c r="B248" s="38"/>
      <c r="C248" s="43"/>
      <c r="D248" s="43"/>
      <c r="E248" s="43"/>
      <c r="F248" s="43"/>
      <c r="G248" s="42"/>
      <c r="H248" s="42"/>
      <c r="I248" s="42"/>
      <c r="J248" s="42"/>
      <c r="K248" s="42"/>
      <c r="L248" s="42"/>
      <c r="M248" s="42"/>
      <c r="N248" s="36">
        <v>2330499</v>
      </c>
      <c r="O248" s="39" t="s">
        <v>2254</v>
      </c>
      <c r="P248" s="34">
        <v>0</v>
      </c>
      <c r="Q248" s="41">
        <v>0</v>
      </c>
      <c r="R248" s="41">
        <v>0</v>
      </c>
      <c r="S248" s="34">
        <v>0</v>
      </c>
      <c r="T248" s="34">
        <v>0</v>
      </c>
      <c r="U248" s="41">
        <v>0</v>
      </c>
      <c r="V248" s="41">
        <v>0</v>
      </c>
      <c r="W248" s="41">
        <v>0</v>
      </c>
      <c r="X248" s="38"/>
      <c r="Y248" s="38"/>
      <c r="Z248" s="43"/>
      <c r="AA248" s="43"/>
    </row>
  </sheetData>
  <mergeCells count="30">
    <mergeCell ref="A1:AA1"/>
    <mergeCell ref="A2:AA2"/>
    <mergeCell ref="A3:AA3"/>
    <mergeCell ref="A4:A5"/>
    <mergeCell ref="B4:B5"/>
    <mergeCell ref="C4:C5"/>
    <mergeCell ref="D4:D5"/>
    <mergeCell ref="E4:E5"/>
    <mergeCell ref="F4:F5"/>
    <mergeCell ref="G4:G5"/>
    <mergeCell ref="S4:S5"/>
    <mergeCell ref="H4:H5"/>
    <mergeCell ref="I4:I5"/>
    <mergeCell ref="J4:J5"/>
    <mergeCell ref="K4:K5"/>
    <mergeCell ref="L4:L5"/>
    <mergeCell ref="M4:M5"/>
    <mergeCell ref="N4:N5"/>
    <mergeCell ref="O4:O5"/>
    <mergeCell ref="P4:P5"/>
    <mergeCell ref="Q4:Q5"/>
    <mergeCell ref="R4:R5"/>
    <mergeCell ref="Z4:Z5"/>
    <mergeCell ref="AA4:AA5"/>
    <mergeCell ref="T4:T5"/>
    <mergeCell ref="U4:U5"/>
    <mergeCell ref="V4:V5"/>
    <mergeCell ref="W4:W5"/>
    <mergeCell ref="X4:X5"/>
    <mergeCell ref="Y4:Y5"/>
  </mergeCells>
  <phoneticPr fontId="1" type="noConversion"/>
  <printOptions horizontalCentered="1" verticalCentered="1" gridLines="1"/>
  <pageMargins left="0.62992125984251968" right="0.62992125984251968" top="0.78740157480314965" bottom="0.78740157480314965" header="0" footer="0"/>
  <pageSetup paperSize="9" scale="75" orientation="landscape" blackAndWhite="1" r:id="rId1"/>
  <headerFooter alignWithMargins="0">
    <oddHeader>@$</oddHeader>
    <oddFooter>@&amp;- &amp;P&amp;-$</oddFooter>
  </headerFooter>
</worksheet>
</file>

<file path=xl/worksheets/sheet4.xml><?xml version="1.0" encoding="utf-8"?>
<worksheet xmlns="http://schemas.openxmlformats.org/spreadsheetml/2006/main" xmlns:r="http://schemas.openxmlformats.org/officeDocument/2006/relationships">
  <dimension ref="A1:J55"/>
  <sheetViews>
    <sheetView showGridLines="0" showZeros="0" workbookViewId="0">
      <selection activeCell="M23" sqref="M23"/>
    </sheetView>
  </sheetViews>
  <sheetFormatPr defaultColWidth="9.125" defaultRowHeight="14.25"/>
  <cols>
    <col min="1" max="1" width="9.375" style="1" customWidth="1"/>
    <col min="2" max="2" width="28.75" style="1" customWidth="1"/>
    <col min="3" max="3" width="7.375" style="1" customWidth="1"/>
    <col min="4" max="4" width="9.75" style="1" customWidth="1"/>
    <col min="5" max="5" width="7.75" style="1" customWidth="1"/>
    <col min="6" max="6" width="12.125" style="62" customWidth="1"/>
    <col min="7" max="7" width="29.125" style="1" customWidth="1"/>
    <col min="8" max="8" width="7.125" style="1" customWidth="1"/>
    <col min="9" max="9" width="10" style="1" customWidth="1"/>
    <col min="10" max="10" width="7.375" style="63" customWidth="1"/>
    <col min="11" max="256" width="9.125" style="1"/>
    <col min="257" max="257" width="9.375" style="1" customWidth="1"/>
    <col min="258" max="258" width="28.75" style="1" customWidth="1"/>
    <col min="259" max="259" width="7.375" style="1" customWidth="1"/>
    <col min="260" max="260" width="9.75" style="1" customWidth="1"/>
    <col min="261" max="261" width="7.75" style="1" customWidth="1"/>
    <col min="262" max="262" width="12.125" style="1" customWidth="1"/>
    <col min="263" max="263" width="29.125" style="1" customWidth="1"/>
    <col min="264" max="264" width="7.125" style="1" customWidth="1"/>
    <col min="265" max="265" width="10" style="1" customWidth="1"/>
    <col min="266" max="266" width="7.375" style="1" customWidth="1"/>
    <col min="267" max="512" width="9.125" style="1"/>
    <col min="513" max="513" width="9.375" style="1" customWidth="1"/>
    <col min="514" max="514" width="28.75" style="1" customWidth="1"/>
    <col min="515" max="515" width="7.375" style="1" customWidth="1"/>
    <col min="516" max="516" width="9.75" style="1" customWidth="1"/>
    <col min="517" max="517" width="7.75" style="1" customWidth="1"/>
    <col min="518" max="518" width="12.125" style="1" customWidth="1"/>
    <col min="519" max="519" width="29.125" style="1" customWidth="1"/>
    <col min="520" max="520" width="7.125" style="1" customWidth="1"/>
    <col min="521" max="521" width="10" style="1" customWidth="1"/>
    <col min="522" max="522" width="7.375" style="1" customWidth="1"/>
    <col min="523" max="768" width="9.125" style="1"/>
    <col min="769" max="769" width="9.375" style="1" customWidth="1"/>
    <col min="770" max="770" width="28.75" style="1" customWidth="1"/>
    <col min="771" max="771" width="7.375" style="1" customWidth="1"/>
    <col min="772" max="772" width="9.75" style="1" customWidth="1"/>
    <col min="773" max="773" width="7.75" style="1" customWidth="1"/>
    <col min="774" max="774" width="12.125" style="1" customWidth="1"/>
    <col min="775" max="775" width="29.125" style="1" customWidth="1"/>
    <col min="776" max="776" width="7.125" style="1" customWidth="1"/>
    <col min="777" max="777" width="10" style="1" customWidth="1"/>
    <col min="778" max="778" width="7.375" style="1" customWidth="1"/>
    <col min="779" max="1024" width="9.125" style="1"/>
    <col min="1025" max="1025" width="9.375" style="1" customWidth="1"/>
    <col min="1026" max="1026" width="28.75" style="1" customWidth="1"/>
    <col min="1027" max="1027" width="7.375" style="1" customWidth="1"/>
    <col min="1028" max="1028" width="9.75" style="1" customWidth="1"/>
    <col min="1029" max="1029" width="7.75" style="1" customWidth="1"/>
    <col min="1030" max="1030" width="12.125" style="1" customWidth="1"/>
    <col min="1031" max="1031" width="29.125" style="1" customWidth="1"/>
    <col min="1032" max="1032" width="7.125" style="1" customWidth="1"/>
    <col min="1033" max="1033" width="10" style="1" customWidth="1"/>
    <col min="1034" max="1034" width="7.375" style="1" customWidth="1"/>
    <col min="1035" max="1280" width="9.125" style="1"/>
    <col min="1281" max="1281" width="9.375" style="1" customWidth="1"/>
    <col min="1282" max="1282" width="28.75" style="1" customWidth="1"/>
    <col min="1283" max="1283" width="7.375" style="1" customWidth="1"/>
    <col min="1284" max="1284" width="9.75" style="1" customWidth="1"/>
    <col min="1285" max="1285" width="7.75" style="1" customWidth="1"/>
    <col min="1286" max="1286" width="12.125" style="1" customWidth="1"/>
    <col min="1287" max="1287" width="29.125" style="1" customWidth="1"/>
    <col min="1288" max="1288" width="7.125" style="1" customWidth="1"/>
    <col min="1289" max="1289" width="10" style="1" customWidth="1"/>
    <col min="1290" max="1290" width="7.375" style="1" customWidth="1"/>
    <col min="1291" max="1536" width="9.125" style="1"/>
    <col min="1537" max="1537" width="9.375" style="1" customWidth="1"/>
    <col min="1538" max="1538" width="28.75" style="1" customWidth="1"/>
    <col min="1539" max="1539" width="7.375" style="1" customWidth="1"/>
    <col min="1540" max="1540" width="9.75" style="1" customWidth="1"/>
    <col min="1541" max="1541" width="7.75" style="1" customWidth="1"/>
    <col min="1542" max="1542" width="12.125" style="1" customWidth="1"/>
    <col min="1543" max="1543" width="29.125" style="1" customWidth="1"/>
    <col min="1544" max="1544" width="7.125" style="1" customWidth="1"/>
    <col min="1545" max="1545" width="10" style="1" customWidth="1"/>
    <col min="1546" max="1546" width="7.375" style="1" customWidth="1"/>
    <col min="1547" max="1792" width="9.125" style="1"/>
    <col min="1793" max="1793" width="9.375" style="1" customWidth="1"/>
    <col min="1794" max="1794" width="28.75" style="1" customWidth="1"/>
    <col min="1795" max="1795" width="7.375" style="1" customWidth="1"/>
    <col min="1796" max="1796" width="9.75" style="1" customWidth="1"/>
    <col min="1797" max="1797" width="7.75" style="1" customWidth="1"/>
    <col min="1798" max="1798" width="12.125" style="1" customWidth="1"/>
    <col min="1799" max="1799" width="29.125" style="1" customWidth="1"/>
    <col min="1800" max="1800" width="7.125" style="1" customWidth="1"/>
    <col min="1801" max="1801" width="10" style="1" customWidth="1"/>
    <col min="1802" max="1802" width="7.375" style="1" customWidth="1"/>
    <col min="1803" max="2048" width="9.125" style="1"/>
    <col min="2049" max="2049" width="9.375" style="1" customWidth="1"/>
    <col min="2050" max="2050" width="28.75" style="1" customWidth="1"/>
    <col min="2051" max="2051" width="7.375" style="1" customWidth="1"/>
    <col min="2052" max="2052" width="9.75" style="1" customWidth="1"/>
    <col min="2053" max="2053" width="7.75" style="1" customWidth="1"/>
    <col min="2054" max="2054" width="12.125" style="1" customWidth="1"/>
    <col min="2055" max="2055" width="29.125" style="1" customWidth="1"/>
    <col min="2056" max="2056" width="7.125" style="1" customWidth="1"/>
    <col min="2057" max="2057" width="10" style="1" customWidth="1"/>
    <col min="2058" max="2058" width="7.375" style="1" customWidth="1"/>
    <col min="2059" max="2304" width="9.125" style="1"/>
    <col min="2305" max="2305" width="9.375" style="1" customWidth="1"/>
    <col min="2306" max="2306" width="28.75" style="1" customWidth="1"/>
    <col min="2307" max="2307" width="7.375" style="1" customWidth="1"/>
    <col min="2308" max="2308" width="9.75" style="1" customWidth="1"/>
    <col min="2309" max="2309" width="7.75" style="1" customWidth="1"/>
    <col min="2310" max="2310" width="12.125" style="1" customWidth="1"/>
    <col min="2311" max="2311" width="29.125" style="1" customWidth="1"/>
    <col min="2312" max="2312" width="7.125" style="1" customWidth="1"/>
    <col min="2313" max="2313" width="10" style="1" customWidth="1"/>
    <col min="2314" max="2314" width="7.375" style="1" customWidth="1"/>
    <col min="2315" max="2560" width="9.125" style="1"/>
    <col min="2561" max="2561" width="9.375" style="1" customWidth="1"/>
    <col min="2562" max="2562" width="28.75" style="1" customWidth="1"/>
    <col min="2563" max="2563" width="7.375" style="1" customWidth="1"/>
    <col min="2564" max="2564" width="9.75" style="1" customWidth="1"/>
    <col min="2565" max="2565" width="7.75" style="1" customWidth="1"/>
    <col min="2566" max="2566" width="12.125" style="1" customWidth="1"/>
    <col min="2567" max="2567" width="29.125" style="1" customWidth="1"/>
    <col min="2568" max="2568" width="7.125" style="1" customWidth="1"/>
    <col min="2569" max="2569" width="10" style="1" customWidth="1"/>
    <col min="2570" max="2570" width="7.375" style="1" customWidth="1"/>
    <col min="2571" max="2816" width="9.125" style="1"/>
    <col min="2817" max="2817" width="9.375" style="1" customWidth="1"/>
    <col min="2818" max="2818" width="28.75" style="1" customWidth="1"/>
    <col min="2819" max="2819" width="7.375" style="1" customWidth="1"/>
    <col min="2820" max="2820" width="9.75" style="1" customWidth="1"/>
    <col min="2821" max="2821" width="7.75" style="1" customWidth="1"/>
    <col min="2822" max="2822" width="12.125" style="1" customWidth="1"/>
    <col min="2823" max="2823" width="29.125" style="1" customWidth="1"/>
    <col min="2824" max="2824" width="7.125" style="1" customWidth="1"/>
    <col min="2825" max="2825" width="10" style="1" customWidth="1"/>
    <col min="2826" max="2826" width="7.375" style="1" customWidth="1"/>
    <col min="2827" max="3072" width="9.125" style="1"/>
    <col min="3073" max="3073" width="9.375" style="1" customWidth="1"/>
    <col min="3074" max="3074" width="28.75" style="1" customWidth="1"/>
    <col min="3075" max="3075" width="7.375" style="1" customWidth="1"/>
    <col min="3076" max="3076" width="9.75" style="1" customWidth="1"/>
    <col min="3077" max="3077" width="7.75" style="1" customWidth="1"/>
    <col min="3078" max="3078" width="12.125" style="1" customWidth="1"/>
    <col min="3079" max="3079" width="29.125" style="1" customWidth="1"/>
    <col min="3080" max="3080" width="7.125" style="1" customWidth="1"/>
    <col min="3081" max="3081" width="10" style="1" customWidth="1"/>
    <col min="3082" max="3082" width="7.375" style="1" customWidth="1"/>
    <col min="3083" max="3328" width="9.125" style="1"/>
    <col min="3329" max="3329" width="9.375" style="1" customWidth="1"/>
    <col min="3330" max="3330" width="28.75" style="1" customWidth="1"/>
    <col min="3331" max="3331" width="7.375" style="1" customWidth="1"/>
    <col min="3332" max="3332" width="9.75" style="1" customWidth="1"/>
    <col min="3333" max="3333" width="7.75" style="1" customWidth="1"/>
    <col min="3334" max="3334" width="12.125" style="1" customWidth="1"/>
    <col min="3335" max="3335" width="29.125" style="1" customWidth="1"/>
    <col min="3336" max="3336" width="7.125" style="1" customWidth="1"/>
    <col min="3337" max="3337" width="10" style="1" customWidth="1"/>
    <col min="3338" max="3338" width="7.375" style="1" customWidth="1"/>
    <col min="3339" max="3584" width="9.125" style="1"/>
    <col min="3585" max="3585" width="9.375" style="1" customWidth="1"/>
    <col min="3586" max="3586" width="28.75" style="1" customWidth="1"/>
    <col min="3587" max="3587" width="7.375" style="1" customWidth="1"/>
    <col min="3588" max="3588" width="9.75" style="1" customWidth="1"/>
    <col min="3589" max="3589" width="7.75" style="1" customWidth="1"/>
    <col min="3590" max="3590" width="12.125" style="1" customWidth="1"/>
    <col min="3591" max="3591" width="29.125" style="1" customWidth="1"/>
    <col min="3592" max="3592" width="7.125" style="1" customWidth="1"/>
    <col min="3593" max="3593" width="10" style="1" customWidth="1"/>
    <col min="3594" max="3594" width="7.375" style="1" customWidth="1"/>
    <col min="3595" max="3840" width="9.125" style="1"/>
    <col min="3841" max="3841" width="9.375" style="1" customWidth="1"/>
    <col min="3842" max="3842" width="28.75" style="1" customWidth="1"/>
    <col min="3843" max="3843" width="7.375" style="1" customWidth="1"/>
    <col min="3844" max="3844" width="9.75" style="1" customWidth="1"/>
    <col min="3845" max="3845" width="7.75" style="1" customWidth="1"/>
    <col min="3846" max="3846" width="12.125" style="1" customWidth="1"/>
    <col min="3847" max="3847" width="29.125" style="1" customWidth="1"/>
    <col min="3848" max="3848" width="7.125" style="1" customWidth="1"/>
    <col min="3849" max="3849" width="10" style="1" customWidth="1"/>
    <col min="3850" max="3850" width="7.375" style="1" customWidth="1"/>
    <col min="3851" max="4096" width="9.125" style="1"/>
    <col min="4097" max="4097" width="9.375" style="1" customWidth="1"/>
    <col min="4098" max="4098" width="28.75" style="1" customWidth="1"/>
    <col min="4099" max="4099" width="7.375" style="1" customWidth="1"/>
    <col min="4100" max="4100" width="9.75" style="1" customWidth="1"/>
    <col min="4101" max="4101" width="7.75" style="1" customWidth="1"/>
    <col min="4102" max="4102" width="12.125" style="1" customWidth="1"/>
    <col min="4103" max="4103" width="29.125" style="1" customWidth="1"/>
    <col min="4104" max="4104" width="7.125" style="1" customWidth="1"/>
    <col min="4105" max="4105" width="10" style="1" customWidth="1"/>
    <col min="4106" max="4106" width="7.375" style="1" customWidth="1"/>
    <col min="4107" max="4352" width="9.125" style="1"/>
    <col min="4353" max="4353" width="9.375" style="1" customWidth="1"/>
    <col min="4354" max="4354" width="28.75" style="1" customWidth="1"/>
    <col min="4355" max="4355" width="7.375" style="1" customWidth="1"/>
    <col min="4356" max="4356" width="9.75" style="1" customWidth="1"/>
    <col min="4357" max="4357" width="7.75" style="1" customWidth="1"/>
    <col min="4358" max="4358" width="12.125" style="1" customWidth="1"/>
    <col min="4359" max="4359" width="29.125" style="1" customWidth="1"/>
    <col min="4360" max="4360" width="7.125" style="1" customWidth="1"/>
    <col min="4361" max="4361" width="10" style="1" customWidth="1"/>
    <col min="4362" max="4362" width="7.375" style="1" customWidth="1"/>
    <col min="4363" max="4608" width="9.125" style="1"/>
    <col min="4609" max="4609" width="9.375" style="1" customWidth="1"/>
    <col min="4610" max="4610" width="28.75" style="1" customWidth="1"/>
    <col min="4611" max="4611" width="7.375" style="1" customWidth="1"/>
    <col min="4612" max="4612" width="9.75" style="1" customWidth="1"/>
    <col min="4613" max="4613" width="7.75" style="1" customWidth="1"/>
    <col min="4614" max="4614" width="12.125" style="1" customWidth="1"/>
    <col min="4615" max="4615" width="29.125" style="1" customWidth="1"/>
    <col min="4616" max="4616" width="7.125" style="1" customWidth="1"/>
    <col min="4617" max="4617" width="10" style="1" customWidth="1"/>
    <col min="4618" max="4618" width="7.375" style="1" customWidth="1"/>
    <col min="4619" max="4864" width="9.125" style="1"/>
    <col min="4865" max="4865" width="9.375" style="1" customWidth="1"/>
    <col min="4866" max="4866" width="28.75" style="1" customWidth="1"/>
    <col min="4867" max="4867" width="7.375" style="1" customWidth="1"/>
    <col min="4868" max="4868" width="9.75" style="1" customWidth="1"/>
    <col min="4869" max="4869" width="7.75" style="1" customWidth="1"/>
    <col min="4870" max="4870" width="12.125" style="1" customWidth="1"/>
    <col min="4871" max="4871" width="29.125" style="1" customWidth="1"/>
    <col min="4872" max="4872" width="7.125" style="1" customWidth="1"/>
    <col min="4873" max="4873" width="10" style="1" customWidth="1"/>
    <col min="4874" max="4874" width="7.375" style="1" customWidth="1"/>
    <col min="4875" max="5120" width="9.125" style="1"/>
    <col min="5121" max="5121" width="9.375" style="1" customWidth="1"/>
    <col min="5122" max="5122" width="28.75" style="1" customWidth="1"/>
    <col min="5123" max="5123" width="7.375" style="1" customWidth="1"/>
    <col min="5124" max="5124" width="9.75" style="1" customWidth="1"/>
    <col min="5125" max="5125" width="7.75" style="1" customWidth="1"/>
    <col min="5126" max="5126" width="12.125" style="1" customWidth="1"/>
    <col min="5127" max="5127" width="29.125" style="1" customWidth="1"/>
    <col min="5128" max="5128" width="7.125" style="1" customWidth="1"/>
    <col min="5129" max="5129" width="10" style="1" customWidth="1"/>
    <col min="5130" max="5130" width="7.375" style="1" customWidth="1"/>
    <col min="5131" max="5376" width="9.125" style="1"/>
    <col min="5377" max="5377" width="9.375" style="1" customWidth="1"/>
    <col min="5378" max="5378" width="28.75" style="1" customWidth="1"/>
    <col min="5379" max="5379" width="7.375" style="1" customWidth="1"/>
    <col min="5380" max="5380" width="9.75" style="1" customWidth="1"/>
    <col min="5381" max="5381" width="7.75" style="1" customWidth="1"/>
    <col min="5382" max="5382" width="12.125" style="1" customWidth="1"/>
    <col min="5383" max="5383" width="29.125" style="1" customWidth="1"/>
    <col min="5384" max="5384" width="7.125" style="1" customWidth="1"/>
    <col min="5385" max="5385" width="10" style="1" customWidth="1"/>
    <col min="5386" max="5386" width="7.375" style="1" customWidth="1"/>
    <col min="5387" max="5632" width="9.125" style="1"/>
    <col min="5633" max="5633" width="9.375" style="1" customWidth="1"/>
    <col min="5634" max="5634" width="28.75" style="1" customWidth="1"/>
    <col min="5635" max="5635" width="7.375" style="1" customWidth="1"/>
    <col min="5636" max="5636" width="9.75" style="1" customWidth="1"/>
    <col min="5637" max="5637" width="7.75" style="1" customWidth="1"/>
    <col min="5638" max="5638" width="12.125" style="1" customWidth="1"/>
    <col min="5639" max="5639" width="29.125" style="1" customWidth="1"/>
    <col min="5640" max="5640" width="7.125" style="1" customWidth="1"/>
    <col min="5641" max="5641" width="10" style="1" customWidth="1"/>
    <col min="5642" max="5642" width="7.375" style="1" customWidth="1"/>
    <col min="5643" max="5888" width="9.125" style="1"/>
    <col min="5889" max="5889" width="9.375" style="1" customWidth="1"/>
    <col min="5890" max="5890" width="28.75" style="1" customWidth="1"/>
    <col min="5891" max="5891" width="7.375" style="1" customWidth="1"/>
    <col min="5892" max="5892" width="9.75" style="1" customWidth="1"/>
    <col min="5893" max="5893" width="7.75" style="1" customWidth="1"/>
    <col min="5894" max="5894" width="12.125" style="1" customWidth="1"/>
    <col min="5895" max="5895" width="29.125" style="1" customWidth="1"/>
    <col min="5896" max="5896" width="7.125" style="1" customWidth="1"/>
    <col min="5897" max="5897" width="10" style="1" customWidth="1"/>
    <col min="5898" max="5898" width="7.375" style="1" customWidth="1"/>
    <col min="5899" max="6144" width="9.125" style="1"/>
    <col min="6145" max="6145" width="9.375" style="1" customWidth="1"/>
    <col min="6146" max="6146" width="28.75" style="1" customWidth="1"/>
    <col min="6147" max="6147" width="7.375" style="1" customWidth="1"/>
    <col min="6148" max="6148" width="9.75" style="1" customWidth="1"/>
    <col min="6149" max="6149" width="7.75" style="1" customWidth="1"/>
    <col min="6150" max="6150" width="12.125" style="1" customWidth="1"/>
    <col min="6151" max="6151" width="29.125" style="1" customWidth="1"/>
    <col min="6152" max="6152" width="7.125" style="1" customWidth="1"/>
    <col min="6153" max="6153" width="10" style="1" customWidth="1"/>
    <col min="6154" max="6154" width="7.375" style="1" customWidth="1"/>
    <col min="6155" max="6400" width="9.125" style="1"/>
    <col min="6401" max="6401" width="9.375" style="1" customWidth="1"/>
    <col min="6402" max="6402" width="28.75" style="1" customWidth="1"/>
    <col min="6403" max="6403" width="7.375" style="1" customWidth="1"/>
    <col min="6404" max="6404" width="9.75" style="1" customWidth="1"/>
    <col min="6405" max="6405" width="7.75" style="1" customWidth="1"/>
    <col min="6406" max="6406" width="12.125" style="1" customWidth="1"/>
    <col min="6407" max="6407" width="29.125" style="1" customWidth="1"/>
    <col min="6408" max="6408" width="7.125" style="1" customWidth="1"/>
    <col min="6409" max="6409" width="10" style="1" customWidth="1"/>
    <col min="6410" max="6410" width="7.375" style="1" customWidth="1"/>
    <col min="6411" max="6656" width="9.125" style="1"/>
    <col min="6657" max="6657" width="9.375" style="1" customWidth="1"/>
    <col min="6658" max="6658" width="28.75" style="1" customWidth="1"/>
    <col min="6659" max="6659" width="7.375" style="1" customWidth="1"/>
    <col min="6660" max="6660" width="9.75" style="1" customWidth="1"/>
    <col min="6661" max="6661" width="7.75" style="1" customWidth="1"/>
    <col min="6662" max="6662" width="12.125" style="1" customWidth="1"/>
    <col min="6663" max="6663" width="29.125" style="1" customWidth="1"/>
    <col min="6664" max="6664" width="7.125" style="1" customWidth="1"/>
    <col min="6665" max="6665" width="10" style="1" customWidth="1"/>
    <col min="6666" max="6666" width="7.375" style="1" customWidth="1"/>
    <col min="6667" max="6912" width="9.125" style="1"/>
    <col min="6913" max="6913" width="9.375" style="1" customWidth="1"/>
    <col min="6914" max="6914" width="28.75" style="1" customWidth="1"/>
    <col min="6915" max="6915" width="7.375" style="1" customWidth="1"/>
    <col min="6916" max="6916" width="9.75" style="1" customWidth="1"/>
    <col min="6917" max="6917" width="7.75" style="1" customWidth="1"/>
    <col min="6918" max="6918" width="12.125" style="1" customWidth="1"/>
    <col min="6919" max="6919" width="29.125" style="1" customWidth="1"/>
    <col min="6920" max="6920" width="7.125" style="1" customWidth="1"/>
    <col min="6921" max="6921" width="10" style="1" customWidth="1"/>
    <col min="6922" max="6922" width="7.375" style="1" customWidth="1"/>
    <col min="6923" max="7168" width="9.125" style="1"/>
    <col min="7169" max="7169" width="9.375" style="1" customWidth="1"/>
    <col min="7170" max="7170" width="28.75" style="1" customWidth="1"/>
    <col min="7171" max="7171" width="7.375" style="1" customWidth="1"/>
    <col min="7172" max="7172" width="9.75" style="1" customWidth="1"/>
    <col min="7173" max="7173" width="7.75" style="1" customWidth="1"/>
    <col min="7174" max="7174" width="12.125" style="1" customWidth="1"/>
    <col min="7175" max="7175" width="29.125" style="1" customWidth="1"/>
    <col min="7176" max="7176" width="7.125" style="1" customWidth="1"/>
    <col min="7177" max="7177" width="10" style="1" customWidth="1"/>
    <col min="7178" max="7178" width="7.375" style="1" customWidth="1"/>
    <col min="7179" max="7424" width="9.125" style="1"/>
    <col min="7425" max="7425" width="9.375" style="1" customWidth="1"/>
    <col min="7426" max="7426" width="28.75" style="1" customWidth="1"/>
    <col min="7427" max="7427" width="7.375" style="1" customWidth="1"/>
    <col min="7428" max="7428" width="9.75" style="1" customWidth="1"/>
    <col min="7429" max="7429" width="7.75" style="1" customWidth="1"/>
    <col min="7430" max="7430" width="12.125" style="1" customWidth="1"/>
    <col min="7431" max="7431" width="29.125" style="1" customWidth="1"/>
    <col min="7432" max="7432" width="7.125" style="1" customWidth="1"/>
    <col min="7433" max="7433" width="10" style="1" customWidth="1"/>
    <col min="7434" max="7434" width="7.375" style="1" customWidth="1"/>
    <col min="7435" max="7680" width="9.125" style="1"/>
    <col min="7681" max="7681" width="9.375" style="1" customWidth="1"/>
    <col min="7682" max="7682" width="28.75" style="1" customWidth="1"/>
    <col min="7683" max="7683" width="7.375" style="1" customWidth="1"/>
    <col min="7684" max="7684" width="9.75" style="1" customWidth="1"/>
    <col min="7685" max="7685" width="7.75" style="1" customWidth="1"/>
    <col min="7686" max="7686" width="12.125" style="1" customWidth="1"/>
    <col min="7687" max="7687" width="29.125" style="1" customWidth="1"/>
    <col min="7688" max="7688" width="7.125" style="1" customWidth="1"/>
    <col min="7689" max="7689" width="10" style="1" customWidth="1"/>
    <col min="7690" max="7690" width="7.375" style="1" customWidth="1"/>
    <col min="7691" max="7936" width="9.125" style="1"/>
    <col min="7937" max="7937" width="9.375" style="1" customWidth="1"/>
    <col min="7938" max="7938" width="28.75" style="1" customWidth="1"/>
    <col min="7939" max="7939" width="7.375" style="1" customWidth="1"/>
    <col min="7940" max="7940" width="9.75" style="1" customWidth="1"/>
    <col min="7941" max="7941" width="7.75" style="1" customWidth="1"/>
    <col min="7942" max="7942" width="12.125" style="1" customWidth="1"/>
    <col min="7943" max="7943" width="29.125" style="1" customWidth="1"/>
    <col min="7944" max="7944" width="7.125" style="1" customWidth="1"/>
    <col min="7945" max="7945" width="10" style="1" customWidth="1"/>
    <col min="7946" max="7946" width="7.375" style="1" customWidth="1"/>
    <col min="7947" max="8192" width="9.125" style="1"/>
    <col min="8193" max="8193" width="9.375" style="1" customWidth="1"/>
    <col min="8194" max="8194" width="28.75" style="1" customWidth="1"/>
    <col min="8195" max="8195" width="7.375" style="1" customWidth="1"/>
    <col min="8196" max="8196" width="9.75" style="1" customWidth="1"/>
    <col min="8197" max="8197" width="7.75" style="1" customWidth="1"/>
    <col min="8198" max="8198" width="12.125" style="1" customWidth="1"/>
    <col min="8199" max="8199" width="29.125" style="1" customWidth="1"/>
    <col min="8200" max="8200" width="7.125" style="1" customWidth="1"/>
    <col min="8201" max="8201" width="10" style="1" customWidth="1"/>
    <col min="8202" max="8202" width="7.375" style="1" customWidth="1"/>
    <col min="8203" max="8448" width="9.125" style="1"/>
    <col min="8449" max="8449" width="9.375" style="1" customWidth="1"/>
    <col min="8450" max="8450" width="28.75" style="1" customWidth="1"/>
    <col min="8451" max="8451" width="7.375" style="1" customWidth="1"/>
    <col min="8452" max="8452" width="9.75" style="1" customWidth="1"/>
    <col min="8453" max="8453" width="7.75" style="1" customWidth="1"/>
    <col min="8454" max="8454" width="12.125" style="1" customWidth="1"/>
    <col min="8455" max="8455" width="29.125" style="1" customWidth="1"/>
    <col min="8456" max="8456" width="7.125" style="1" customWidth="1"/>
    <col min="8457" max="8457" width="10" style="1" customWidth="1"/>
    <col min="8458" max="8458" width="7.375" style="1" customWidth="1"/>
    <col min="8459" max="8704" width="9.125" style="1"/>
    <col min="8705" max="8705" width="9.375" style="1" customWidth="1"/>
    <col min="8706" max="8706" width="28.75" style="1" customWidth="1"/>
    <col min="8707" max="8707" width="7.375" style="1" customWidth="1"/>
    <col min="8708" max="8708" width="9.75" style="1" customWidth="1"/>
    <col min="8709" max="8709" width="7.75" style="1" customWidth="1"/>
    <col min="8710" max="8710" width="12.125" style="1" customWidth="1"/>
    <col min="8711" max="8711" width="29.125" style="1" customWidth="1"/>
    <col min="8712" max="8712" width="7.125" style="1" customWidth="1"/>
    <col min="8713" max="8713" width="10" style="1" customWidth="1"/>
    <col min="8714" max="8714" width="7.375" style="1" customWidth="1"/>
    <col min="8715" max="8960" width="9.125" style="1"/>
    <col min="8961" max="8961" width="9.375" style="1" customWidth="1"/>
    <col min="8962" max="8962" width="28.75" style="1" customWidth="1"/>
    <col min="8963" max="8963" width="7.375" style="1" customWidth="1"/>
    <col min="8964" max="8964" width="9.75" style="1" customWidth="1"/>
    <col min="8965" max="8965" width="7.75" style="1" customWidth="1"/>
    <col min="8966" max="8966" width="12.125" style="1" customWidth="1"/>
    <col min="8967" max="8967" width="29.125" style="1" customWidth="1"/>
    <col min="8968" max="8968" width="7.125" style="1" customWidth="1"/>
    <col min="8969" max="8969" width="10" style="1" customWidth="1"/>
    <col min="8970" max="8970" width="7.375" style="1" customWidth="1"/>
    <col min="8971" max="9216" width="9.125" style="1"/>
    <col min="9217" max="9217" width="9.375" style="1" customWidth="1"/>
    <col min="9218" max="9218" width="28.75" style="1" customWidth="1"/>
    <col min="9219" max="9219" width="7.375" style="1" customWidth="1"/>
    <col min="9220" max="9220" width="9.75" style="1" customWidth="1"/>
    <col min="9221" max="9221" width="7.75" style="1" customWidth="1"/>
    <col min="9222" max="9222" width="12.125" style="1" customWidth="1"/>
    <col min="9223" max="9223" width="29.125" style="1" customWidth="1"/>
    <col min="9224" max="9224" width="7.125" style="1" customWidth="1"/>
    <col min="9225" max="9225" width="10" style="1" customWidth="1"/>
    <col min="9226" max="9226" width="7.375" style="1" customWidth="1"/>
    <col min="9227" max="9472" width="9.125" style="1"/>
    <col min="9473" max="9473" width="9.375" style="1" customWidth="1"/>
    <col min="9474" max="9474" width="28.75" style="1" customWidth="1"/>
    <col min="9475" max="9475" width="7.375" style="1" customWidth="1"/>
    <col min="9476" max="9476" width="9.75" style="1" customWidth="1"/>
    <col min="9477" max="9477" width="7.75" style="1" customWidth="1"/>
    <col min="9478" max="9478" width="12.125" style="1" customWidth="1"/>
    <col min="9479" max="9479" width="29.125" style="1" customWidth="1"/>
    <col min="9480" max="9480" width="7.125" style="1" customWidth="1"/>
    <col min="9481" max="9481" width="10" style="1" customWidth="1"/>
    <col min="9482" max="9482" width="7.375" style="1" customWidth="1"/>
    <col min="9483" max="9728" width="9.125" style="1"/>
    <col min="9729" max="9729" width="9.375" style="1" customWidth="1"/>
    <col min="9730" max="9730" width="28.75" style="1" customWidth="1"/>
    <col min="9731" max="9731" width="7.375" style="1" customWidth="1"/>
    <col min="9732" max="9732" width="9.75" style="1" customWidth="1"/>
    <col min="9733" max="9733" width="7.75" style="1" customWidth="1"/>
    <col min="9734" max="9734" width="12.125" style="1" customWidth="1"/>
    <col min="9735" max="9735" width="29.125" style="1" customWidth="1"/>
    <col min="9736" max="9736" width="7.125" style="1" customWidth="1"/>
    <col min="9737" max="9737" width="10" style="1" customWidth="1"/>
    <col min="9738" max="9738" width="7.375" style="1" customWidth="1"/>
    <col min="9739" max="9984" width="9.125" style="1"/>
    <col min="9985" max="9985" width="9.375" style="1" customWidth="1"/>
    <col min="9986" max="9986" width="28.75" style="1" customWidth="1"/>
    <col min="9987" max="9987" width="7.375" style="1" customWidth="1"/>
    <col min="9988" max="9988" width="9.75" style="1" customWidth="1"/>
    <col min="9989" max="9989" width="7.75" style="1" customWidth="1"/>
    <col min="9990" max="9990" width="12.125" style="1" customWidth="1"/>
    <col min="9991" max="9991" width="29.125" style="1" customWidth="1"/>
    <col min="9992" max="9992" width="7.125" style="1" customWidth="1"/>
    <col min="9993" max="9993" width="10" style="1" customWidth="1"/>
    <col min="9994" max="9994" width="7.375" style="1" customWidth="1"/>
    <col min="9995" max="10240" width="9.125" style="1"/>
    <col min="10241" max="10241" width="9.375" style="1" customWidth="1"/>
    <col min="10242" max="10242" width="28.75" style="1" customWidth="1"/>
    <col min="10243" max="10243" width="7.375" style="1" customWidth="1"/>
    <col min="10244" max="10244" width="9.75" style="1" customWidth="1"/>
    <col min="10245" max="10245" width="7.75" style="1" customWidth="1"/>
    <col min="10246" max="10246" width="12.125" style="1" customWidth="1"/>
    <col min="10247" max="10247" width="29.125" style="1" customWidth="1"/>
    <col min="10248" max="10248" width="7.125" style="1" customWidth="1"/>
    <col min="10249" max="10249" width="10" style="1" customWidth="1"/>
    <col min="10250" max="10250" width="7.375" style="1" customWidth="1"/>
    <col min="10251" max="10496" width="9.125" style="1"/>
    <col min="10497" max="10497" width="9.375" style="1" customWidth="1"/>
    <col min="10498" max="10498" width="28.75" style="1" customWidth="1"/>
    <col min="10499" max="10499" width="7.375" style="1" customWidth="1"/>
    <col min="10500" max="10500" width="9.75" style="1" customWidth="1"/>
    <col min="10501" max="10501" width="7.75" style="1" customWidth="1"/>
    <col min="10502" max="10502" width="12.125" style="1" customWidth="1"/>
    <col min="10503" max="10503" width="29.125" style="1" customWidth="1"/>
    <col min="10504" max="10504" width="7.125" style="1" customWidth="1"/>
    <col min="10505" max="10505" width="10" style="1" customWidth="1"/>
    <col min="10506" max="10506" width="7.375" style="1" customWidth="1"/>
    <col min="10507" max="10752" width="9.125" style="1"/>
    <col min="10753" max="10753" width="9.375" style="1" customWidth="1"/>
    <col min="10754" max="10754" width="28.75" style="1" customWidth="1"/>
    <col min="10755" max="10755" width="7.375" style="1" customWidth="1"/>
    <col min="10756" max="10756" width="9.75" style="1" customWidth="1"/>
    <col min="10757" max="10757" width="7.75" style="1" customWidth="1"/>
    <col min="10758" max="10758" width="12.125" style="1" customWidth="1"/>
    <col min="10759" max="10759" width="29.125" style="1" customWidth="1"/>
    <col min="10760" max="10760" width="7.125" style="1" customWidth="1"/>
    <col min="10761" max="10761" width="10" style="1" customWidth="1"/>
    <col min="10762" max="10762" width="7.375" style="1" customWidth="1"/>
    <col min="10763" max="11008" width="9.125" style="1"/>
    <col min="11009" max="11009" width="9.375" style="1" customWidth="1"/>
    <col min="11010" max="11010" width="28.75" style="1" customWidth="1"/>
    <col min="11011" max="11011" width="7.375" style="1" customWidth="1"/>
    <col min="11012" max="11012" width="9.75" style="1" customWidth="1"/>
    <col min="11013" max="11013" width="7.75" style="1" customWidth="1"/>
    <col min="11014" max="11014" width="12.125" style="1" customWidth="1"/>
    <col min="11015" max="11015" width="29.125" style="1" customWidth="1"/>
    <col min="11016" max="11016" width="7.125" style="1" customWidth="1"/>
    <col min="11017" max="11017" width="10" style="1" customWidth="1"/>
    <col min="11018" max="11018" width="7.375" style="1" customWidth="1"/>
    <col min="11019" max="11264" width="9.125" style="1"/>
    <col min="11265" max="11265" width="9.375" style="1" customWidth="1"/>
    <col min="11266" max="11266" width="28.75" style="1" customWidth="1"/>
    <col min="11267" max="11267" width="7.375" style="1" customWidth="1"/>
    <col min="11268" max="11268" width="9.75" style="1" customWidth="1"/>
    <col min="11269" max="11269" width="7.75" style="1" customWidth="1"/>
    <col min="11270" max="11270" width="12.125" style="1" customWidth="1"/>
    <col min="11271" max="11271" width="29.125" style="1" customWidth="1"/>
    <col min="11272" max="11272" width="7.125" style="1" customWidth="1"/>
    <col min="11273" max="11273" width="10" style="1" customWidth="1"/>
    <col min="11274" max="11274" width="7.375" style="1" customWidth="1"/>
    <col min="11275" max="11520" width="9.125" style="1"/>
    <col min="11521" max="11521" width="9.375" style="1" customWidth="1"/>
    <col min="11522" max="11522" width="28.75" style="1" customWidth="1"/>
    <col min="11523" max="11523" width="7.375" style="1" customWidth="1"/>
    <col min="11524" max="11524" width="9.75" style="1" customWidth="1"/>
    <col min="11525" max="11525" width="7.75" style="1" customWidth="1"/>
    <col min="11526" max="11526" width="12.125" style="1" customWidth="1"/>
    <col min="11527" max="11527" width="29.125" style="1" customWidth="1"/>
    <col min="11528" max="11528" width="7.125" style="1" customWidth="1"/>
    <col min="11529" max="11529" width="10" style="1" customWidth="1"/>
    <col min="11530" max="11530" width="7.375" style="1" customWidth="1"/>
    <col min="11531" max="11776" width="9.125" style="1"/>
    <col min="11777" max="11777" width="9.375" style="1" customWidth="1"/>
    <col min="11778" max="11778" width="28.75" style="1" customWidth="1"/>
    <col min="11779" max="11779" width="7.375" style="1" customWidth="1"/>
    <col min="11780" max="11780" width="9.75" style="1" customWidth="1"/>
    <col min="11781" max="11781" width="7.75" style="1" customWidth="1"/>
    <col min="11782" max="11782" width="12.125" style="1" customWidth="1"/>
    <col min="11783" max="11783" width="29.125" style="1" customWidth="1"/>
    <col min="11784" max="11784" width="7.125" style="1" customWidth="1"/>
    <col min="11785" max="11785" width="10" style="1" customWidth="1"/>
    <col min="11786" max="11786" width="7.375" style="1" customWidth="1"/>
    <col min="11787" max="12032" width="9.125" style="1"/>
    <col min="12033" max="12033" width="9.375" style="1" customWidth="1"/>
    <col min="12034" max="12034" width="28.75" style="1" customWidth="1"/>
    <col min="12035" max="12035" width="7.375" style="1" customWidth="1"/>
    <col min="12036" max="12036" width="9.75" style="1" customWidth="1"/>
    <col min="12037" max="12037" width="7.75" style="1" customWidth="1"/>
    <col min="12038" max="12038" width="12.125" style="1" customWidth="1"/>
    <col min="12039" max="12039" width="29.125" style="1" customWidth="1"/>
    <col min="12040" max="12040" width="7.125" style="1" customWidth="1"/>
    <col min="12041" max="12041" width="10" style="1" customWidth="1"/>
    <col min="12042" max="12042" width="7.375" style="1" customWidth="1"/>
    <col min="12043" max="12288" width="9.125" style="1"/>
    <col min="12289" max="12289" width="9.375" style="1" customWidth="1"/>
    <col min="12290" max="12290" width="28.75" style="1" customWidth="1"/>
    <col min="12291" max="12291" width="7.375" style="1" customWidth="1"/>
    <col min="12292" max="12292" width="9.75" style="1" customWidth="1"/>
    <col min="12293" max="12293" width="7.75" style="1" customWidth="1"/>
    <col min="12294" max="12294" width="12.125" style="1" customWidth="1"/>
    <col min="12295" max="12295" width="29.125" style="1" customWidth="1"/>
    <col min="12296" max="12296" width="7.125" style="1" customWidth="1"/>
    <col min="12297" max="12297" width="10" style="1" customWidth="1"/>
    <col min="12298" max="12298" width="7.375" style="1" customWidth="1"/>
    <col min="12299" max="12544" width="9.125" style="1"/>
    <col min="12545" max="12545" width="9.375" style="1" customWidth="1"/>
    <col min="12546" max="12546" width="28.75" style="1" customWidth="1"/>
    <col min="12547" max="12547" width="7.375" style="1" customWidth="1"/>
    <col min="12548" max="12548" width="9.75" style="1" customWidth="1"/>
    <col min="12549" max="12549" width="7.75" style="1" customWidth="1"/>
    <col min="12550" max="12550" width="12.125" style="1" customWidth="1"/>
    <col min="12551" max="12551" width="29.125" style="1" customWidth="1"/>
    <col min="12552" max="12552" width="7.125" style="1" customWidth="1"/>
    <col min="12553" max="12553" width="10" style="1" customWidth="1"/>
    <col min="12554" max="12554" width="7.375" style="1" customWidth="1"/>
    <col min="12555" max="12800" width="9.125" style="1"/>
    <col min="12801" max="12801" width="9.375" style="1" customWidth="1"/>
    <col min="12802" max="12802" width="28.75" style="1" customWidth="1"/>
    <col min="12803" max="12803" width="7.375" style="1" customWidth="1"/>
    <col min="12804" max="12804" width="9.75" style="1" customWidth="1"/>
    <col min="12805" max="12805" width="7.75" style="1" customWidth="1"/>
    <col min="12806" max="12806" width="12.125" style="1" customWidth="1"/>
    <col min="12807" max="12807" width="29.125" style="1" customWidth="1"/>
    <col min="12808" max="12808" width="7.125" style="1" customWidth="1"/>
    <col min="12809" max="12809" width="10" style="1" customWidth="1"/>
    <col min="12810" max="12810" width="7.375" style="1" customWidth="1"/>
    <col min="12811" max="13056" width="9.125" style="1"/>
    <col min="13057" max="13057" width="9.375" style="1" customWidth="1"/>
    <col min="13058" max="13058" width="28.75" style="1" customWidth="1"/>
    <col min="13059" max="13059" width="7.375" style="1" customWidth="1"/>
    <col min="13060" max="13060" width="9.75" style="1" customWidth="1"/>
    <col min="13061" max="13061" width="7.75" style="1" customWidth="1"/>
    <col min="13062" max="13062" width="12.125" style="1" customWidth="1"/>
    <col min="13063" max="13063" width="29.125" style="1" customWidth="1"/>
    <col min="13064" max="13064" width="7.125" style="1" customWidth="1"/>
    <col min="13065" max="13065" width="10" style="1" customWidth="1"/>
    <col min="13066" max="13066" width="7.375" style="1" customWidth="1"/>
    <col min="13067" max="13312" width="9.125" style="1"/>
    <col min="13313" max="13313" width="9.375" style="1" customWidth="1"/>
    <col min="13314" max="13314" width="28.75" style="1" customWidth="1"/>
    <col min="13315" max="13315" width="7.375" style="1" customWidth="1"/>
    <col min="13316" max="13316" width="9.75" style="1" customWidth="1"/>
    <col min="13317" max="13317" width="7.75" style="1" customWidth="1"/>
    <col min="13318" max="13318" width="12.125" style="1" customWidth="1"/>
    <col min="13319" max="13319" width="29.125" style="1" customWidth="1"/>
    <col min="13320" max="13320" width="7.125" style="1" customWidth="1"/>
    <col min="13321" max="13321" width="10" style="1" customWidth="1"/>
    <col min="13322" max="13322" width="7.375" style="1" customWidth="1"/>
    <col min="13323" max="13568" width="9.125" style="1"/>
    <col min="13569" max="13569" width="9.375" style="1" customWidth="1"/>
    <col min="13570" max="13570" width="28.75" style="1" customWidth="1"/>
    <col min="13571" max="13571" width="7.375" style="1" customWidth="1"/>
    <col min="13572" max="13572" width="9.75" style="1" customWidth="1"/>
    <col min="13573" max="13573" width="7.75" style="1" customWidth="1"/>
    <col min="13574" max="13574" width="12.125" style="1" customWidth="1"/>
    <col min="13575" max="13575" width="29.125" style="1" customWidth="1"/>
    <col min="13576" max="13576" width="7.125" style="1" customWidth="1"/>
    <col min="13577" max="13577" width="10" style="1" customWidth="1"/>
    <col min="13578" max="13578" width="7.375" style="1" customWidth="1"/>
    <col min="13579" max="13824" width="9.125" style="1"/>
    <col min="13825" max="13825" width="9.375" style="1" customWidth="1"/>
    <col min="13826" max="13826" width="28.75" style="1" customWidth="1"/>
    <col min="13827" max="13827" width="7.375" style="1" customWidth="1"/>
    <col min="13828" max="13828" width="9.75" style="1" customWidth="1"/>
    <col min="13829" max="13829" width="7.75" style="1" customWidth="1"/>
    <col min="13830" max="13830" width="12.125" style="1" customWidth="1"/>
    <col min="13831" max="13831" width="29.125" style="1" customWidth="1"/>
    <col min="13832" max="13832" width="7.125" style="1" customWidth="1"/>
    <col min="13833" max="13833" width="10" style="1" customWidth="1"/>
    <col min="13834" max="13834" width="7.375" style="1" customWidth="1"/>
    <col min="13835" max="14080" width="9.125" style="1"/>
    <col min="14081" max="14081" width="9.375" style="1" customWidth="1"/>
    <col min="14082" max="14082" width="28.75" style="1" customWidth="1"/>
    <col min="14083" max="14083" width="7.375" style="1" customWidth="1"/>
    <col min="14084" max="14084" width="9.75" style="1" customWidth="1"/>
    <col min="14085" max="14085" width="7.75" style="1" customWidth="1"/>
    <col min="14086" max="14086" width="12.125" style="1" customWidth="1"/>
    <col min="14087" max="14087" width="29.125" style="1" customWidth="1"/>
    <col min="14088" max="14088" width="7.125" style="1" customWidth="1"/>
    <col min="14089" max="14089" width="10" style="1" customWidth="1"/>
    <col min="14090" max="14090" width="7.375" style="1" customWidth="1"/>
    <col min="14091" max="14336" width="9.125" style="1"/>
    <col min="14337" max="14337" width="9.375" style="1" customWidth="1"/>
    <col min="14338" max="14338" width="28.75" style="1" customWidth="1"/>
    <col min="14339" max="14339" width="7.375" style="1" customWidth="1"/>
    <col min="14340" max="14340" width="9.75" style="1" customWidth="1"/>
    <col min="14341" max="14341" width="7.75" style="1" customWidth="1"/>
    <col min="14342" max="14342" width="12.125" style="1" customWidth="1"/>
    <col min="14343" max="14343" width="29.125" style="1" customWidth="1"/>
    <col min="14344" max="14344" width="7.125" style="1" customWidth="1"/>
    <col min="14345" max="14345" width="10" style="1" customWidth="1"/>
    <col min="14346" max="14346" width="7.375" style="1" customWidth="1"/>
    <col min="14347" max="14592" width="9.125" style="1"/>
    <col min="14593" max="14593" width="9.375" style="1" customWidth="1"/>
    <col min="14594" max="14594" width="28.75" style="1" customWidth="1"/>
    <col min="14595" max="14595" width="7.375" style="1" customWidth="1"/>
    <col min="14596" max="14596" width="9.75" style="1" customWidth="1"/>
    <col min="14597" max="14597" width="7.75" style="1" customWidth="1"/>
    <col min="14598" max="14598" width="12.125" style="1" customWidth="1"/>
    <col min="14599" max="14599" width="29.125" style="1" customWidth="1"/>
    <col min="14600" max="14600" width="7.125" style="1" customWidth="1"/>
    <col min="14601" max="14601" width="10" style="1" customWidth="1"/>
    <col min="14602" max="14602" width="7.375" style="1" customWidth="1"/>
    <col min="14603" max="14848" width="9.125" style="1"/>
    <col min="14849" max="14849" width="9.375" style="1" customWidth="1"/>
    <col min="14850" max="14850" width="28.75" style="1" customWidth="1"/>
    <col min="14851" max="14851" width="7.375" style="1" customWidth="1"/>
    <col min="14852" max="14852" width="9.75" style="1" customWidth="1"/>
    <col min="14853" max="14853" width="7.75" style="1" customWidth="1"/>
    <col min="14854" max="14854" width="12.125" style="1" customWidth="1"/>
    <col min="14855" max="14855" width="29.125" style="1" customWidth="1"/>
    <col min="14856" max="14856" width="7.125" style="1" customWidth="1"/>
    <col min="14857" max="14857" width="10" style="1" customWidth="1"/>
    <col min="14858" max="14858" width="7.375" style="1" customWidth="1"/>
    <col min="14859" max="15104" width="9.125" style="1"/>
    <col min="15105" max="15105" width="9.375" style="1" customWidth="1"/>
    <col min="15106" max="15106" width="28.75" style="1" customWidth="1"/>
    <col min="15107" max="15107" width="7.375" style="1" customWidth="1"/>
    <col min="15108" max="15108" width="9.75" style="1" customWidth="1"/>
    <col min="15109" max="15109" width="7.75" style="1" customWidth="1"/>
    <col min="15110" max="15110" width="12.125" style="1" customWidth="1"/>
    <col min="15111" max="15111" width="29.125" style="1" customWidth="1"/>
    <col min="15112" max="15112" width="7.125" style="1" customWidth="1"/>
    <col min="15113" max="15113" width="10" style="1" customWidth="1"/>
    <col min="15114" max="15114" width="7.375" style="1" customWidth="1"/>
    <col min="15115" max="15360" width="9.125" style="1"/>
    <col min="15361" max="15361" width="9.375" style="1" customWidth="1"/>
    <col min="15362" max="15362" width="28.75" style="1" customWidth="1"/>
    <col min="15363" max="15363" width="7.375" style="1" customWidth="1"/>
    <col min="15364" max="15364" width="9.75" style="1" customWidth="1"/>
    <col min="15365" max="15365" width="7.75" style="1" customWidth="1"/>
    <col min="15366" max="15366" width="12.125" style="1" customWidth="1"/>
    <col min="15367" max="15367" width="29.125" style="1" customWidth="1"/>
    <col min="15368" max="15368" width="7.125" style="1" customWidth="1"/>
    <col min="15369" max="15369" width="10" style="1" customWidth="1"/>
    <col min="15370" max="15370" width="7.375" style="1" customWidth="1"/>
    <col min="15371" max="15616" width="9.125" style="1"/>
    <col min="15617" max="15617" width="9.375" style="1" customWidth="1"/>
    <col min="15618" max="15618" width="28.75" style="1" customWidth="1"/>
    <col min="15619" max="15619" width="7.375" style="1" customWidth="1"/>
    <col min="15620" max="15620" width="9.75" style="1" customWidth="1"/>
    <col min="15621" max="15621" width="7.75" style="1" customWidth="1"/>
    <col min="15622" max="15622" width="12.125" style="1" customWidth="1"/>
    <col min="15623" max="15623" width="29.125" style="1" customWidth="1"/>
    <col min="15624" max="15624" width="7.125" style="1" customWidth="1"/>
    <col min="15625" max="15625" width="10" style="1" customWidth="1"/>
    <col min="15626" max="15626" width="7.375" style="1" customWidth="1"/>
    <col min="15627" max="15872" width="9.125" style="1"/>
    <col min="15873" max="15873" width="9.375" style="1" customWidth="1"/>
    <col min="15874" max="15874" width="28.75" style="1" customWidth="1"/>
    <col min="15875" max="15875" width="7.375" style="1" customWidth="1"/>
    <col min="15876" max="15876" width="9.75" style="1" customWidth="1"/>
    <col min="15877" max="15877" width="7.75" style="1" customWidth="1"/>
    <col min="15878" max="15878" width="12.125" style="1" customWidth="1"/>
    <col min="15879" max="15879" width="29.125" style="1" customWidth="1"/>
    <col min="15880" max="15880" width="7.125" style="1" customWidth="1"/>
    <col min="15881" max="15881" width="10" style="1" customWidth="1"/>
    <col min="15882" max="15882" width="7.375" style="1" customWidth="1"/>
    <col min="15883" max="16128" width="9.125" style="1"/>
    <col min="16129" max="16129" width="9.375" style="1" customWidth="1"/>
    <col min="16130" max="16130" width="28.75" style="1" customWidth="1"/>
    <col min="16131" max="16131" width="7.375" style="1" customWidth="1"/>
    <col min="16132" max="16132" width="9.75" style="1" customWidth="1"/>
    <col min="16133" max="16133" width="7.75" style="1" customWidth="1"/>
    <col min="16134" max="16134" width="12.125" style="1" customWidth="1"/>
    <col min="16135" max="16135" width="29.125" style="1" customWidth="1"/>
    <col min="16136" max="16136" width="7.125" style="1" customWidth="1"/>
    <col min="16137" max="16137" width="10" style="1" customWidth="1"/>
    <col min="16138" max="16138" width="7.375" style="1" customWidth="1"/>
    <col min="16139" max="16384" width="9.125" style="1"/>
  </cols>
  <sheetData>
    <row r="1" spans="1:10" ht="33.950000000000003" customHeight="1">
      <c r="A1" s="75" t="s">
        <v>2355</v>
      </c>
      <c r="B1" s="75"/>
      <c r="C1" s="75"/>
      <c r="D1" s="75"/>
      <c r="E1" s="75"/>
      <c r="F1" s="75"/>
      <c r="G1" s="75"/>
      <c r="H1" s="75"/>
      <c r="I1" s="75"/>
      <c r="J1" s="75"/>
    </row>
    <row r="2" spans="1:10" ht="17.100000000000001" customHeight="1">
      <c r="A2" s="76" t="s">
        <v>2255</v>
      </c>
      <c r="B2" s="76"/>
      <c r="C2" s="76"/>
      <c r="D2" s="76"/>
      <c r="E2" s="76"/>
      <c r="F2" s="76"/>
      <c r="G2" s="76"/>
      <c r="H2" s="76"/>
      <c r="I2" s="76"/>
      <c r="J2" s="76"/>
    </row>
    <row r="3" spans="1:10" ht="17.100000000000001" customHeight="1">
      <c r="A3" s="76" t="s">
        <v>801</v>
      </c>
      <c r="B3" s="76"/>
      <c r="C3" s="76"/>
      <c r="D3" s="76"/>
      <c r="E3" s="76"/>
      <c r="F3" s="76"/>
      <c r="G3" s="76"/>
      <c r="H3" s="76"/>
      <c r="I3" s="76"/>
      <c r="J3" s="76"/>
    </row>
    <row r="4" spans="1:10" ht="16.899999999999999" customHeight="1">
      <c r="A4" s="33" t="s">
        <v>797</v>
      </c>
      <c r="B4" s="50" t="s">
        <v>2256</v>
      </c>
      <c r="C4" s="33" t="s">
        <v>2257</v>
      </c>
      <c r="D4" s="33" t="s">
        <v>2258</v>
      </c>
      <c r="E4" s="33" t="s">
        <v>795</v>
      </c>
      <c r="F4" s="33" t="s">
        <v>797</v>
      </c>
      <c r="G4" s="33" t="s">
        <v>2256</v>
      </c>
      <c r="H4" s="33" t="s">
        <v>2257</v>
      </c>
      <c r="I4" s="33" t="s">
        <v>2258</v>
      </c>
      <c r="J4" s="33" t="s">
        <v>795</v>
      </c>
    </row>
    <row r="5" spans="1:10" ht="16.899999999999999" customHeight="1">
      <c r="A5" s="51"/>
      <c r="B5" s="33" t="s">
        <v>2259</v>
      </c>
      <c r="C5" s="52">
        <f t="shared" ref="C5:E6" si="0">C6</f>
        <v>0</v>
      </c>
      <c r="D5" s="52">
        <f t="shared" si="0"/>
        <v>0</v>
      </c>
      <c r="E5" s="52">
        <f t="shared" si="0"/>
        <v>0</v>
      </c>
      <c r="F5" s="38" t="s">
        <v>1</v>
      </c>
      <c r="G5" s="53" t="s">
        <v>2260</v>
      </c>
      <c r="H5" s="52">
        <f>H6+H9</f>
        <v>0</v>
      </c>
      <c r="I5" s="52">
        <f>I6+I9</f>
        <v>0</v>
      </c>
      <c r="J5" s="52">
        <f>J6+J9</f>
        <v>0</v>
      </c>
    </row>
    <row r="6" spans="1:10" ht="17.100000000000001" customHeight="1">
      <c r="A6" s="54">
        <v>103</v>
      </c>
      <c r="B6" s="55" t="s">
        <v>461</v>
      </c>
      <c r="C6" s="52">
        <f t="shared" si="0"/>
        <v>0</v>
      </c>
      <c r="D6" s="52">
        <f t="shared" si="0"/>
        <v>0</v>
      </c>
      <c r="E6" s="52">
        <f t="shared" si="0"/>
        <v>0</v>
      </c>
      <c r="F6" s="38">
        <v>208</v>
      </c>
      <c r="G6" s="56" t="s">
        <v>1220</v>
      </c>
      <c r="H6" s="52">
        <f t="shared" ref="H6:J7" si="1">H7</f>
        <v>0</v>
      </c>
      <c r="I6" s="52">
        <f t="shared" si="1"/>
        <v>0</v>
      </c>
      <c r="J6" s="52">
        <f t="shared" si="1"/>
        <v>0</v>
      </c>
    </row>
    <row r="7" spans="1:10" ht="17.100000000000001" customHeight="1">
      <c r="A7" s="54">
        <v>10306</v>
      </c>
      <c r="B7" s="55" t="s">
        <v>113</v>
      </c>
      <c r="C7" s="52">
        <f>C8+C40+C45+C51+C55</f>
        <v>0</v>
      </c>
      <c r="D7" s="52">
        <f>D8+D40+D45+D51+D55</f>
        <v>0</v>
      </c>
      <c r="E7" s="52">
        <f>E8+E40+E45+E51+E55</f>
        <v>0</v>
      </c>
      <c r="F7" s="38">
        <v>20804</v>
      </c>
      <c r="G7" s="56" t="s">
        <v>1247</v>
      </c>
      <c r="H7" s="52">
        <f t="shared" si="1"/>
        <v>0</v>
      </c>
      <c r="I7" s="52">
        <f t="shared" si="1"/>
        <v>0</v>
      </c>
      <c r="J7" s="52">
        <f t="shared" si="1"/>
        <v>0</v>
      </c>
    </row>
    <row r="8" spans="1:10" ht="17.100000000000001" customHeight="1">
      <c r="A8" s="54">
        <v>1030601</v>
      </c>
      <c r="B8" s="55" t="s">
        <v>112</v>
      </c>
      <c r="C8" s="52">
        <f>SUM(C9:C39)</f>
        <v>0</v>
      </c>
      <c r="D8" s="52">
        <f>SUM(D9:D39)</f>
        <v>0</v>
      </c>
      <c r="E8" s="52">
        <f>SUM(E9:E39)</f>
        <v>0</v>
      </c>
      <c r="F8" s="38">
        <v>2080451</v>
      </c>
      <c r="G8" s="57" t="s">
        <v>2261</v>
      </c>
      <c r="H8" s="58">
        <v>0</v>
      </c>
      <c r="I8" s="58">
        <v>0</v>
      </c>
      <c r="J8" s="52">
        <v>0</v>
      </c>
    </row>
    <row r="9" spans="1:10" ht="17.100000000000001" customHeight="1">
      <c r="A9" s="54">
        <v>103060103</v>
      </c>
      <c r="B9" s="59" t="s">
        <v>2262</v>
      </c>
      <c r="C9" s="58">
        <v>0</v>
      </c>
      <c r="D9" s="58">
        <v>0</v>
      </c>
      <c r="E9" s="52">
        <v>0</v>
      </c>
      <c r="F9" s="38">
        <v>223</v>
      </c>
      <c r="G9" s="56" t="s">
        <v>2263</v>
      </c>
      <c r="H9" s="52">
        <f>H10+H20+H29+H31+H35</f>
        <v>0</v>
      </c>
      <c r="I9" s="52">
        <f>I10+I20+I29+I31+I35</f>
        <v>0</v>
      </c>
      <c r="J9" s="52">
        <f>J10+J20+J29+J31+J35</f>
        <v>0</v>
      </c>
    </row>
    <row r="10" spans="1:10" ht="17.100000000000001" customHeight="1">
      <c r="A10" s="54">
        <v>103060104</v>
      </c>
      <c r="B10" s="59" t="s">
        <v>2264</v>
      </c>
      <c r="C10" s="58">
        <v>0</v>
      </c>
      <c r="D10" s="58">
        <v>0</v>
      </c>
      <c r="E10" s="52">
        <v>0</v>
      </c>
      <c r="F10" s="38">
        <v>22301</v>
      </c>
      <c r="G10" s="56" t="s">
        <v>2265</v>
      </c>
      <c r="H10" s="52">
        <f>SUM(H11:H19)</f>
        <v>0</v>
      </c>
      <c r="I10" s="52">
        <f>SUM(I11:I19)</f>
        <v>0</v>
      </c>
      <c r="J10" s="52">
        <f>SUM(J11:J19)</f>
        <v>0</v>
      </c>
    </row>
    <row r="11" spans="1:10" ht="17.100000000000001" customHeight="1">
      <c r="A11" s="54">
        <v>103060105</v>
      </c>
      <c r="B11" s="59" t="s">
        <v>2266</v>
      </c>
      <c r="C11" s="58">
        <v>0</v>
      </c>
      <c r="D11" s="58">
        <v>0</v>
      </c>
      <c r="E11" s="52">
        <v>0</v>
      </c>
      <c r="F11" s="38">
        <v>2230101</v>
      </c>
      <c r="G11" s="57" t="s">
        <v>2267</v>
      </c>
      <c r="H11" s="58">
        <v>0</v>
      </c>
      <c r="I11" s="58">
        <v>0</v>
      </c>
      <c r="J11" s="52">
        <v>0</v>
      </c>
    </row>
    <row r="12" spans="1:10" ht="17.100000000000001" customHeight="1">
      <c r="A12" s="54">
        <v>103060106</v>
      </c>
      <c r="B12" s="59" t="s">
        <v>2268</v>
      </c>
      <c r="C12" s="58">
        <v>0</v>
      </c>
      <c r="D12" s="58">
        <v>0</v>
      </c>
      <c r="E12" s="52">
        <v>0</v>
      </c>
      <c r="F12" s="38">
        <v>2230102</v>
      </c>
      <c r="G12" s="57" t="s">
        <v>2269</v>
      </c>
      <c r="H12" s="58">
        <v>0</v>
      </c>
      <c r="I12" s="58">
        <v>0</v>
      </c>
      <c r="J12" s="52">
        <v>0</v>
      </c>
    </row>
    <row r="13" spans="1:10" ht="17.100000000000001" customHeight="1">
      <c r="A13" s="54">
        <v>103060107</v>
      </c>
      <c r="B13" s="59" t="s">
        <v>2270</v>
      </c>
      <c r="C13" s="58">
        <v>0</v>
      </c>
      <c r="D13" s="58">
        <v>0</v>
      </c>
      <c r="E13" s="52">
        <v>0</v>
      </c>
      <c r="F13" s="38">
        <v>2230103</v>
      </c>
      <c r="G13" s="57" t="s">
        <v>2271</v>
      </c>
      <c r="H13" s="58">
        <v>0</v>
      </c>
      <c r="I13" s="58">
        <v>0</v>
      </c>
      <c r="J13" s="52">
        <v>0</v>
      </c>
    </row>
    <row r="14" spans="1:10" ht="17.100000000000001" customHeight="1">
      <c r="A14" s="54">
        <v>103060108</v>
      </c>
      <c r="B14" s="59" t="s">
        <v>2272</v>
      </c>
      <c r="C14" s="58">
        <v>0</v>
      </c>
      <c r="D14" s="58">
        <v>0</v>
      </c>
      <c r="E14" s="52">
        <v>0</v>
      </c>
      <c r="F14" s="38">
        <v>2230104</v>
      </c>
      <c r="G14" s="57" t="s">
        <v>2273</v>
      </c>
      <c r="H14" s="58">
        <v>0</v>
      </c>
      <c r="I14" s="58">
        <v>0</v>
      </c>
      <c r="J14" s="52">
        <v>0</v>
      </c>
    </row>
    <row r="15" spans="1:10" ht="17.100000000000001" customHeight="1">
      <c r="A15" s="54">
        <v>103060109</v>
      </c>
      <c r="B15" s="59" t="s">
        <v>2274</v>
      </c>
      <c r="C15" s="58">
        <v>0</v>
      </c>
      <c r="D15" s="58">
        <v>0</v>
      </c>
      <c r="E15" s="52">
        <v>0</v>
      </c>
      <c r="F15" s="38">
        <v>2230105</v>
      </c>
      <c r="G15" s="57" t="s">
        <v>2275</v>
      </c>
      <c r="H15" s="58">
        <v>0</v>
      </c>
      <c r="I15" s="58">
        <v>0</v>
      </c>
      <c r="J15" s="52">
        <v>0</v>
      </c>
    </row>
    <row r="16" spans="1:10" ht="17.100000000000001" customHeight="1">
      <c r="A16" s="54">
        <v>103060112</v>
      </c>
      <c r="B16" s="59" t="s">
        <v>2276</v>
      </c>
      <c r="C16" s="58">
        <v>0</v>
      </c>
      <c r="D16" s="58">
        <v>0</v>
      </c>
      <c r="E16" s="52">
        <v>0</v>
      </c>
      <c r="F16" s="38">
        <v>2230106</v>
      </c>
      <c r="G16" s="57" t="s">
        <v>2277</v>
      </c>
      <c r="H16" s="58">
        <v>0</v>
      </c>
      <c r="I16" s="58">
        <v>0</v>
      </c>
      <c r="J16" s="52">
        <v>0</v>
      </c>
    </row>
    <row r="17" spans="1:10" ht="17.100000000000001" customHeight="1">
      <c r="A17" s="54">
        <v>103060113</v>
      </c>
      <c r="B17" s="59" t="s">
        <v>2278</v>
      </c>
      <c r="C17" s="58">
        <v>0</v>
      </c>
      <c r="D17" s="58">
        <v>0</v>
      </c>
      <c r="E17" s="52">
        <v>0</v>
      </c>
      <c r="F17" s="38">
        <v>2230107</v>
      </c>
      <c r="G17" s="57" t="s">
        <v>2279</v>
      </c>
      <c r="H17" s="58">
        <v>0</v>
      </c>
      <c r="I17" s="58">
        <v>0</v>
      </c>
      <c r="J17" s="52">
        <v>0</v>
      </c>
    </row>
    <row r="18" spans="1:10" ht="17.100000000000001" customHeight="1">
      <c r="A18" s="54">
        <v>103060114</v>
      </c>
      <c r="B18" s="59" t="s">
        <v>2280</v>
      </c>
      <c r="C18" s="58">
        <v>0</v>
      </c>
      <c r="D18" s="58">
        <v>0</v>
      </c>
      <c r="E18" s="52">
        <v>0</v>
      </c>
      <c r="F18" s="38">
        <v>2230108</v>
      </c>
      <c r="G18" s="57" t="s">
        <v>2281</v>
      </c>
      <c r="H18" s="58">
        <v>0</v>
      </c>
      <c r="I18" s="58">
        <v>0</v>
      </c>
      <c r="J18" s="52">
        <v>0</v>
      </c>
    </row>
    <row r="19" spans="1:10" ht="17.100000000000001" customHeight="1">
      <c r="A19" s="54">
        <v>103060115</v>
      </c>
      <c r="B19" s="59" t="s">
        <v>2282</v>
      </c>
      <c r="C19" s="58">
        <v>0</v>
      </c>
      <c r="D19" s="58">
        <v>0</v>
      </c>
      <c r="E19" s="52">
        <v>0</v>
      </c>
      <c r="F19" s="38">
        <v>2230199</v>
      </c>
      <c r="G19" s="57" t="s">
        <v>2283</v>
      </c>
      <c r="H19" s="58">
        <v>0</v>
      </c>
      <c r="I19" s="58">
        <v>0</v>
      </c>
      <c r="J19" s="52">
        <v>0</v>
      </c>
    </row>
    <row r="20" spans="1:10" ht="17.100000000000001" customHeight="1">
      <c r="A20" s="54">
        <v>103060116</v>
      </c>
      <c r="B20" s="59" t="s">
        <v>2284</v>
      </c>
      <c r="C20" s="58">
        <v>0</v>
      </c>
      <c r="D20" s="58">
        <v>0</v>
      </c>
      <c r="E20" s="52">
        <v>0</v>
      </c>
      <c r="F20" s="38">
        <v>22302</v>
      </c>
      <c r="G20" s="56" t="s">
        <v>2285</v>
      </c>
      <c r="H20" s="52">
        <f>SUM(H21:H28)</f>
        <v>0</v>
      </c>
      <c r="I20" s="52">
        <f>SUM(I21:I28)</f>
        <v>0</v>
      </c>
      <c r="J20" s="52">
        <f>SUM(J21:J28)</f>
        <v>0</v>
      </c>
    </row>
    <row r="21" spans="1:10" ht="16.899999999999999" customHeight="1">
      <c r="A21" s="54">
        <v>103060117</v>
      </c>
      <c r="B21" s="59" t="s">
        <v>2286</v>
      </c>
      <c r="C21" s="58">
        <v>0</v>
      </c>
      <c r="D21" s="58">
        <v>0</v>
      </c>
      <c r="E21" s="52">
        <v>0</v>
      </c>
      <c r="F21" s="38">
        <v>2230201</v>
      </c>
      <c r="G21" s="57" t="s">
        <v>2287</v>
      </c>
      <c r="H21" s="58">
        <v>0</v>
      </c>
      <c r="I21" s="58">
        <v>0</v>
      </c>
      <c r="J21" s="52">
        <v>0</v>
      </c>
    </row>
    <row r="22" spans="1:10" ht="16.899999999999999" customHeight="1">
      <c r="A22" s="54">
        <v>103060118</v>
      </c>
      <c r="B22" s="59" t="s">
        <v>2288</v>
      </c>
      <c r="C22" s="58">
        <v>0</v>
      </c>
      <c r="D22" s="58">
        <v>0</v>
      </c>
      <c r="E22" s="52">
        <v>0</v>
      </c>
      <c r="F22" s="38">
        <v>2230202</v>
      </c>
      <c r="G22" s="57" t="s">
        <v>2289</v>
      </c>
      <c r="H22" s="58">
        <v>0</v>
      </c>
      <c r="I22" s="58">
        <v>0</v>
      </c>
      <c r="J22" s="52">
        <v>0</v>
      </c>
    </row>
    <row r="23" spans="1:10" ht="16.899999999999999" customHeight="1">
      <c r="A23" s="54">
        <v>103060119</v>
      </c>
      <c r="B23" s="59" t="s">
        <v>2290</v>
      </c>
      <c r="C23" s="58">
        <v>0</v>
      </c>
      <c r="D23" s="58">
        <v>0</v>
      </c>
      <c r="E23" s="52">
        <v>0</v>
      </c>
      <c r="F23" s="38">
        <v>2230203</v>
      </c>
      <c r="G23" s="57" t="s">
        <v>2291</v>
      </c>
      <c r="H23" s="58">
        <v>0</v>
      </c>
      <c r="I23" s="58">
        <v>0</v>
      </c>
      <c r="J23" s="52">
        <v>0</v>
      </c>
    </row>
    <row r="24" spans="1:10" ht="17.100000000000001" customHeight="1">
      <c r="A24" s="54">
        <v>103060120</v>
      </c>
      <c r="B24" s="59" t="s">
        <v>2292</v>
      </c>
      <c r="C24" s="58">
        <v>0</v>
      </c>
      <c r="D24" s="58">
        <v>0</v>
      </c>
      <c r="E24" s="52">
        <v>0</v>
      </c>
      <c r="F24" s="38">
        <v>2230204</v>
      </c>
      <c r="G24" s="57" t="s">
        <v>2293</v>
      </c>
      <c r="H24" s="58">
        <v>0</v>
      </c>
      <c r="I24" s="58">
        <v>0</v>
      </c>
      <c r="J24" s="52">
        <v>0</v>
      </c>
    </row>
    <row r="25" spans="1:10" ht="17.100000000000001" customHeight="1">
      <c r="A25" s="54">
        <v>103060121</v>
      </c>
      <c r="B25" s="59" t="s">
        <v>2294</v>
      </c>
      <c r="C25" s="58">
        <v>0</v>
      </c>
      <c r="D25" s="58">
        <v>0</v>
      </c>
      <c r="E25" s="52">
        <v>0</v>
      </c>
      <c r="F25" s="38">
        <v>2230205</v>
      </c>
      <c r="G25" s="57" t="s">
        <v>2295</v>
      </c>
      <c r="H25" s="58">
        <v>0</v>
      </c>
      <c r="I25" s="58">
        <v>0</v>
      </c>
      <c r="J25" s="52">
        <v>0</v>
      </c>
    </row>
    <row r="26" spans="1:10" ht="17.100000000000001" customHeight="1">
      <c r="A26" s="54">
        <v>103060122</v>
      </c>
      <c r="B26" s="59" t="s">
        <v>2296</v>
      </c>
      <c r="C26" s="58">
        <v>0</v>
      </c>
      <c r="D26" s="58">
        <v>0</v>
      </c>
      <c r="E26" s="52">
        <v>0</v>
      </c>
      <c r="F26" s="38">
        <v>2230206</v>
      </c>
      <c r="G26" s="57" t="s">
        <v>2297</v>
      </c>
      <c r="H26" s="58">
        <v>0</v>
      </c>
      <c r="I26" s="58">
        <v>0</v>
      </c>
      <c r="J26" s="52">
        <v>0</v>
      </c>
    </row>
    <row r="27" spans="1:10" ht="17.100000000000001" customHeight="1">
      <c r="A27" s="54">
        <v>103060123</v>
      </c>
      <c r="B27" s="59" t="s">
        <v>2298</v>
      </c>
      <c r="C27" s="58">
        <v>0</v>
      </c>
      <c r="D27" s="58">
        <v>0</v>
      </c>
      <c r="E27" s="52">
        <v>0</v>
      </c>
      <c r="F27" s="38">
        <v>2230207</v>
      </c>
      <c r="G27" s="57" t="s">
        <v>2299</v>
      </c>
      <c r="H27" s="58">
        <v>0</v>
      </c>
      <c r="I27" s="58">
        <v>0</v>
      </c>
      <c r="J27" s="52">
        <v>0</v>
      </c>
    </row>
    <row r="28" spans="1:10" ht="17.100000000000001" customHeight="1">
      <c r="A28" s="54">
        <v>103060124</v>
      </c>
      <c r="B28" s="59" t="s">
        <v>2300</v>
      </c>
      <c r="C28" s="58">
        <v>0</v>
      </c>
      <c r="D28" s="58">
        <v>0</v>
      </c>
      <c r="E28" s="52">
        <v>0</v>
      </c>
      <c r="F28" s="38">
        <v>2230299</v>
      </c>
      <c r="G28" s="57" t="s">
        <v>2301</v>
      </c>
      <c r="H28" s="58">
        <v>0</v>
      </c>
      <c r="I28" s="58">
        <v>0</v>
      </c>
      <c r="J28" s="52">
        <v>0</v>
      </c>
    </row>
    <row r="29" spans="1:10" ht="17.100000000000001" customHeight="1">
      <c r="A29" s="54">
        <v>103060125</v>
      </c>
      <c r="B29" s="59" t="s">
        <v>2302</v>
      </c>
      <c r="C29" s="58">
        <v>0</v>
      </c>
      <c r="D29" s="58">
        <v>0</v>
      </c>
      <c r="E29" s="52">
        <v>0</v>
      </c>
      <c r="F29" s="38">
        <v>22303</v>
      </c>
      <c r="G29" s="56" t="s">
        <v>2303</v>
      </c>
      <c r="H29" s="52">
        <f>H30</f>
        <v>0</v>
      </c>
      <c r="I29" s="52">
        <f>I30</f>
        <v>0</v>
      </c>
      <c r="J29" s="52">
        <f>J30</f>
        <v>0</v>
      </c>
    </row>
    <row r="30" spans="1:10" ht="17.100000000000001" customHeight="1">
      <c r="A30" s="54">
        <v>103060126</v>
      </c>
      <c r="B30" s="59" t="s">
        <v>2304</v>
      </c>
      <c r="C30" s="58">
        <v>0</v>
      </c>
      <c r="D30" s="58">
        <v>0</v>
      </c>
      <c r="E30" s="52">
        <v>0</v>
      </c>
      <c r="F30" s="38">
        <v>2230301</v>
      </c>
      <c r="G30" s="57" t="s">
        <v>2305</v>
      </c>
      <c r="H30" s="58">
        <v>0</v>
      </c>
      <c r="I30" s="58">
        <v>0</v>
      </c>
      <c r="J30" s="52">
        <v>0</v>
      </c>
    </row>
    <row r="31" spans="1:10" ht="17.100000000000001" customHeight="1">
      <c r="A31" s="54">
        <v>103060127</v>
      </c>
      <c r="B31" s="59" t="s">
        <v>2306</v>
      </c>
      <c r="C31" s="58">
        <v>0</v>
      </c>
      <c r="D31" s="58">
        <v>0</v>
      </c>
      <c r="E31" s="52">
        <v>0</v>
      </c>
      <c r="F31" s="38">
        <v>22304</v>
      </c>
      <c r="G31" s="60" t="s">
        <v>2307</v>
      </c>
      <c r="H31" s="52">
        <f>H32+H33+H34</f>
        <v>0</v>
      </c>
      <c r="I31" s="52">
        <f>I32+I33+I34</f>
        <v>0</v>
      </c>
      <c r="J31" s="52">
        <f>J32+J33+J34</f>
        <v>0</v>
      </c>
    </row>
    <row r="32" spans="1:10" ht="17.100000000000001" customHeight="1">
      <c r="A32" s="54">
        <v>103060128</v>
      </c>
      <c r="B32" s="59" t="s">
        <v>2308</v>
      </c>
      <c r="C32" s="58">
        <v>0</v>
      </c>
      <c r="D32" s="58">
        <v>0</v>
      </c>
      <c r="E32" s="52">
        <v>0</v>
      </c>
      <c r="F32" s="38">
        <v>2230401</v>
      </c>
      <c r="G32" s="61" t="s">
        <v>2309</v>
      </c>
      <c r="H32" s="58">
        <v>0</v>
      </c>
      <c r="I32" s="58">
        <v>0</v>
      </c>
      <c r="J32" s="52">
        <v>0</v>
      </c>
    </row>
    <row r="33" spans="1:10" ht="17.100000000000001" customHeight="1">
      <c r="A33" s="54">
        <v>103060129</v>
      </c>
      <c r="B33" s="59" t="s">
        <v>2310</v>
      </c>
      <c r="C33" s="58">
        <v>0</v>
      </c>
      <c r="D33" s="58">
        <v>0</v>
      </c>
      <c r="E33" s="52">
        <v>0</v>
      </c>
      <c r="F33" s="38">
        <v>2230402</v>
      </c>
      <c r="G33" s="61" t="s">
        <v>2311</v>
      </c>
      <c r="H33" s="58">
        <v>0</v>
      </c>
      <c r="I33" s="58">
        <v>0</v>
      </c>
      <c r="J33" s="52">
        <v>0</v>
      </c>
    </row>
    <row r="34" spans="1:10" ht="17.100000000000001" customHeight="1">
      <c r="A34" s="54">
        <v>103060130</v>
      </c>
      <c r="B34" s="59" t="s">
        <v>2312</v>
      </c>
      <c r="C34" s="58">
        <v>0</v>
      </c>
      <c r="D34" s="58">
        <v>0</v>
      </c>
      <c r="E34" s="52">
        <v>0</v>
      </c>
      <c r="F34" s="38">
        <v>2230499</v>
      </c>
      <c r="G34" s="61" t="s">
        <v>2313</v>
      </c>
      <c r="H34" s="58">
        <v>0</v>
      </c>
      <c r="I34" s="58">
        <v>0</v>
      </c>
      <c r="J34" s="52">
        <v>0</v>
      </c>
    </row>
    <row r="35" spans="1:10" ht="17.100000000000001" customHeight="1">
      <c r="A35" s="54">
        <v>103060131</v>
      </c>
      <c r="B35" s="59" t="s">
        <v>2314</v>
      </c>
      <c r="C35" s="58">
        <v>0</v>
      </c>
      <c r="D35" s="58">
        <v>0</v>
      </c>
      <c r="E35" s="52">
        <v>0</v>
      </c>
      <c r="F35" s="38">
        <v>22399</v>
      </c>
      <c r="G35" s="60" t="s">
        <v>2315</v>
      </c>
      <c r="H35" s="52">
        <f>H36</f>
        <v>0</v>
      </c>
      <c r="I35" s="52">
        <f>I36</f>
        <v>0</v>
      </c>
      <c r="J35" s="52">
        <f>J36</f>
        <v>0</v>
      </c>
    </row>
    <row r="36" spans="1:10" ht="17.100000000000001" customHeight="1">
      <c r="A36" s="54">
        <v>103060132</v>
      </c>
      <c r="B36" s="59" t="s">
        <v>2316</v>
      </c>
      <c r="C36" s="58">
        <v>0</v>
      </c>
      <c r="D36" s="58">
        <v>0</v>
      </c>
      <c r="E36" s="52">
        <v>0</v>
      </c>
      <c r="F36" s="38">
        <v>2239901</v>
      </c>
      <c r="G36" s="61" t="s">
        <v>2317</v>
      </c>
      <c r="H36" s="58">
        <v>0</v>
      </c>
      <c r="I36" s="58">
        <v>0</v>
      </c>
      <c r="J36" s="52">
        <v>0</v>
      </c>
    </row>
    <row r="37" spans="1:10" ht="16.899999999999999" customHeight="1">
      <c r="A37" s="54">
        <v>103060133</v>
      </c>
      <c r="B37" s="59" t="s">
        <v>2318</v>
      </c>
      <c r="C37" s="58">
        <v>0</v>
      </c>
      <c r="D37" s="58">
        <v>0</v>
      </c>
      <c r="E37" s="52">
        <v>0</v>
      </c>
      <c r="F37" s="38"/>
      <c r="G37" s="57"/>
      <c r="H37" s="44"/>
      <c r="I37" s="44"/>
      <c r="J37" s="44"/>
    </row>
    <row r="38" spans="1:10" ht="16.899999999999999" customHeight="1">
      <c r="A38" s="54">
        <v>103060134</v>
      </c>
      <c r="B38" s="59" t="s">
        <v>110</v>
      </c>
      <c r="C38" s="58">
        <v>0</v>
      </c>
      <c r="D38" s="58">
        <v>0</v>
      </c>
      <c r="E38" s="52">
        <v>0</v>
      </c>
      <c r="F38" s="38"/>
      <c r="G38" s="61"/>
      <c r="H38" s="44"/>
      <c r="I38" s="44"/>
      <c r="J38" s="44"/>
    </row>
    <row r="39" spans="1:10" ht="16.899999999999999" customHeight="1">
      <c r="A39" s="54">
        <v>103060198</v>
      </c>
      <c r="B39" s="59" t="s">
        <v>2319</v>
      </c>
      <c r="C39" s="58">
        <v>0</v>
      </c>
      <c r="D39" s="58">
        <v>0</v>
      </c>
      <c r="E39" s="52">
        <v>0</v>
      </c>
      <c r="F39" s="38"/>
      <c r="G39" s="61"/>
      <c r="H39" s="44"/>
      <c r="I39" s="44"/>
      <c r="J39" s="44"/>
    </row>
    <row r="40" spans="1:10" ht="16.899999999999999" customHeight="1">
      <c r="A40" s="54">
        <v>1030602</v>
      </c>
      <c r="B40" s="55" t="s">
        <v>108</v>
      </c>
      <c r="C40" s="52">
        <f>SUM(C41:C44)</f>
        <v>0</v>
      </c>
      <c r="D40" s="52">
        <f>SUM(D41:D44)</f>
        <v>0</v>
      </c>
      <c r="E40" s="52">
        <f>SUM(E41:E44)</f>
        <v>0</v>
      </c>
      <c r="F40" s="38"/>
      <c r="G40" s="61"/>
      <c r="H40" s="44"/>
      <c r="I40" s="44"/>
      <c r="J40" s="44"/>
    </row>
    <row r="41" spans="1:10" ht="16.899999999999999" customHeight="1">
      <c r="A41" s="54">
        <v>103060202</v>
      </c>
      <c r="B41" s="59" t="s">
        <v>2320</v>
      </c>
      <c r="C41" s="58">
        <v>0</v>
      </c>
      <c r="D41" s="58">
        <v>0</v>
      </c>
      <c r="E41" s="52">
        <v>0</v>
      </c>
      <c r="F41" s="38"/>
      <c r="G41" s="61"/>
      <c r="H41" s="44"/>
      <c r="I41" s="44"/>
      <c r="J41" s="44"/>
    </row>
    <row r="42" spans="1:10" ht="16.899999999999999" customHeight="1">
      <c r="A42" s="54">
        <v>103060203</v>
      </c>
      <c r="B42" s="59" t="s">
        <v>2321</v>
      </c>
      <c r="C42" s="58">
        <v>0</v>
      </c>
      <c r="D42" s="58">
        <v>0</v>
      </c>
      <c r="E42" s="52">
        <v>0</v>
      </c>
      <c r="F42" s="38"/>
      <c r="G42" s="60"/>
      <c r="H42" s="44"/>
      <c r="I42" s="44"/>
      <c r="J42" s="44"/>
    </row>
    <row r="43" spans="1:10" ht="16.899999999999999" customHeight="1">
      <c r="A43" s="54">
        <v>103060204</v>
      </c>
      <c r="B43" s="59" t="s">
        <v>2322</v>
      </c>
      <c r="C43" s="58">
        <v>0</v>
      </c>
      <c r="D43" s="58">
        <v>0</v>
      </c>
      <c r="E43" s="52">
        <v>0</v>
      </c>
      <c r="F43" s="38"/>
      <c r="G43" s="61"/>
      <c r="H43" s="44"/>
      <c r="I43" s="44"/>
      <c r="J43" s="44"/>
    </row>
    <row r="44" spans="1:10" ht="16.899999999999999" customHeight="1">
      <c r="A44" s="54">
        <v>103060298</v>
      </c>
      <c r="B44" s="59" t="s">
        <v>2323</v>
      </c>
      <c r="C44" s="58">
        <v>0</v>
      </c>
      <c r="D44" s="58">
        <v>0</v>
      </c>
      <c r="E44" s="52">
        <v>0</v>
      </c>
      <c r="F44" s="38"/>
      <c r="G44" s="61"/>
      <c r="H44" s="44"/>
      <c r="I44" s="44"/>
      <c r="J44" s="44"/>
    </row>
    <row r="45" spans="1:10" ht="16.899999999999999" customHeight="1">
      <c r="A45" s="54">
        <v>1030603</v>
      </c>
      <c r="B45" s="55" t="s">
        <v>105</v>
      </c>
      <c r="C45" s="52">
        <f>SUM(C46:C50)</f>
        <v>0</v>
      </c>
      <c r="D45" s="52">
        <f>SUM(D46:D50)</f>
        <v>0</v>
      </c>
      <c r="E45" s="52">
        <f>SUM(E46:E50)</f>
        <v>0</v>
      </c>
      <c r="F45" s="38"/>
      <c r="G45" s="61"/>
      <c r="H45" s="44"/>
      <c r="I45" s="44"/>
      <c r="J45" s="44"/>
    </row>
    <row r="46" spans="1:10" ht="16.899999999999999" customHeight="1">
      <c r="A46" s="54">
        <v>103060301</v>
      </c>
      <c r="B46" s="59" t="s">
        <v>2324</v>
      </c>
      <c r="C46" s="58">
        <v>0</v>
      </c>
      <c r="D46" s="58">
        <v>0</v>
      </c>
      <c r="E46" s="52">
        <v>0</v>
      </c>
      <c r="F46" s="38"/>
      <c r="G46" s="61"/>
      <c r="H46" s="44"/>
      <c r="I46" s="44"/>
      <c r="J46" s="44"/>
    </row>
    <row r="47" spans="1:10" ht="17.100000000000001" customHeight="1">
      <c r="A47" s="54">
        <v>103060304</v>
      </c>
      <c r="B47" s="59" t="s">
        <v>2325</v>
      </c>
      <c r="C47" s="58">
        <v>0</v>
      </c>
      <c r="D47" s="58">
        <v>0</v>
      </c>
      <c r="E47" s="52">
        <v>0</v>
      </c>
      <c r="F47" s="38"/>
      <c r="G47" s="61"/>
      <c r="H47" s="44"/>
      <c r="I47" s="44"/>
      <c r="J47" s="44"/>
    </row>
    <row r="48" spans="1:10" ht="17.100000000000001" customHeight="1">
      <c r="A48" s="54">
        <v>103060305</v>
      </c>
      <c r="B48" s="59" t="s">
        <v>2326</v>
      </c>
      <c r="C48" s="58">
        <v>0</v>
      </c>
      <c r="D48" s="58">
        <v>0</v>
      </c>
      <c r="E48" s="52">
        <v>0</v>
      </c>
      <c r="F48" s="38"/>
      <c r="G48" s="57"/>
      <c r="H48" s="44"/>
      <c r="I48" s="44"/>
      <c r="J48" s="44"/>
    </row>
    <row r="49" spans="1:10" ht="16.899999999999999" customHeight="1">
      <c r="A49" s="54">
        <v>103060307</v>
      </c>
      <c r="B49" s="59" t="s">
        <v>2327</v>
      </c>
      <c r="C49" s="58">
        <v>0</v>
      </c>
      <c r="D49" s="58">
        <v>0</v>
      </c>
      <c r="E49" s="52">
        <v>0</v>
      </c>
      <c r="F49" s="38"/>
      <c r="G49" s="61"/>
      <c r="H49" s="44"/>
      <c r="I49" s="44"/>
      <c r="J49" s="44"/>
    </row>
    <row r="50" spans="1:10" ht="16.899999999999999" customHeight="1">
      <c r="A50" s="54">
        <v>103060398</v>
      </c>
      <c r="B50" s="59" t="s">
        <v>2328</v>
      </c>
      <c r="C50" s="58">
        <v>0</v>
      </c>
      <c r="D50" s="58">
        <v>0</v>
      </c>
      <c r="E50" s="52">
        <v>0</v>
      </c>
      <c r="F50" s="38"/>
      <c r="G50" s="61"/>
      <c r="H50" s="44"/>
      <c r="I50" s="44"/>
      <c r="J50" s="44"/>
    </row>
    <row r="51" spans="1:10" ht="17.100000000000001" customHeight="1">
      <c r="A51" s="54">
        <v>1030604</v>
      </c>
      <c r="B51" s="55" t="s">
        <v>103</v>
      </c>
      <c r="C51" s="52">
        <f>SUM(C52:C54)</f>
        <v>0</v>
      </c>
      <c r="D51" s="52">
        <f>SUM(D52:D54)</f>
        <v>0</v>
      </c>
      <c r="E51" s="52">
        <f>SUM(E52:E54)</f>
        <v>0</v>
      </c>
      <c r="F51" s="38"/>
      <c r="G51" s="61"/>
      <c r="H51" s="44"/>
      <c r="I51" s="44"/>
      <c r="J51" s="44"/>
    </row>
    <row r="52" spans="1:10" ht="17.100000000000001" customHeight="1">
      <c r="A52" s="54">
        <v>103060401</v>
      </c>
      <c r="B52" s="59" t="s">
        <v>2329</v>
      </c>
      <c r="C52" s="58">
        <v>0</v>
      </c>
      <c r="D52" s="58">
        <v>0</v>
      </c>
      <c r="E52" s="52">
        <v>0</v>
      </c>
      <c r="F52" s="38"/>
      <c r="G52" s="61"/>
      <c r="H52" s="44"/>
      <c r="I52" s="44"/>
      <c r="J52" s="44"/>
    </row>
    <row r="53" spans="1:10" ht="17.100000000000001" customHeight="1">
      <c r="A53" s="54">
        <v>103060402</v>
      </c>
      <c r="B53" s="59" t="s">
        <v>2330</v>
      </c>
      <c r="C53" s="58">
        <v>0</v>
      </c>
      <c r="D53" s="58">
        <v>0</v>
      </c>
      <c r="E53" s="52">
        <v>0</v>
      </c>
      <c r="F53" s="38"/>
      <c r="G53" s="60"/>
      <c r="H53" s="44"/>
      <c r="I53" s="44"/>
      <c r="J53" s="44"/>
    </row>
    <row r="54" spans="1:10" ht="17.100000000000001" customHeight="1">
      <c r="A54" s="54">
        <v>103060498</v>
      </c>
      <c r="B54" s="59" t="s">
        <v>2331</v>
      </c>
      <c r="C54" s="58">
        <v>0</v>
      </c>
      <c r="D54" s="58">
        <v>0</v>
      </c>
      <c r="E54" s="52">
        <v>0</v>
      </c>
      <c r="F54" s="38"/>
      <c r="G54" s="61"/>
      <c r="H54" s="44"/>
      <c r="I54" s="44"/>
      <c r="J54" s="44"/>
    </row>
    <row r="55" spans="1:10" ht="16.899999999999999" customHeight="1">
      <c r="A55" s="54">
        <v>1030698</v>
      </c>
      <c r="B55" s="55" t="s">
        <v>2332</v>
      </c>
      <c r="C55" s="58">
        <v>0</v>
      </c>
      <c r="D55" s="58">
        <v>0</v>
      </c>
      <c r="E55" s="52">
        <v>0</v>
      </c>
      <c r="F55" s="38"/>
      <c r="G55" s="61"/>
      <c r="H55" s="44"/>
      <c r="I55" s="44"/>
      <c r="J55" s="44"/>
    </row>
  </sheetData>
  <mergeCells count="3">
    <mergeCell ref="A1:J1"/>
    <mergeCell ref="A2:J2"/>
    <mergeCell ref="A3:J3"/>
  </mergeCells>
  <phoneticPr fontId="1" type="noConversion"/>
  <printOptions horizontalCentered="1" verticalCentered="1" gridLines="1"/>
  <pageMargins left="0.62992125984251968" right="0.62992125984251968" top="0.98425196850393704" bottom="0.98425196850393704" header="0" footer="0"/>
  <pageSetup paperSize="9" scale="95" fitToWidth="3" orientation="landscape" blackAndWhite="1" r:id="rId1"/>
  <headerFooter alignWithMargins="0">
    <oddHeader>@$</oddHeader>
    <oddFooter>@&amp;- &amp;P&amp;-$</oddFooter>
  </headerFooter>
</worksheet>
</file>

<file path=xl/worksheets/sheet5.xml><?xml version="1.0" encoding="utf-8"?>
<worksheet xmlns="http://schemas.openxmlformats.org/spreadsheetml/2006/main" xmlns:r="http://schemas.openxmlformats.org/officeDocument/2006/relationships">
  <dimension ref="A1:J16"/>
  <sheetViews>
    <sheetView showGridLines="0" showZeros="0" tabSelected="1" workbookViewId="0">
      <selection activeCell="M11" sqref="M11"/>
    </sheetView>
  </sheetViews>
  <sheetFormatPr defaultColWidth="9.125" defaultRowHeight="14.25"/>
  <cols>
    <col min="1" max="1" width="24.375" style="1" customWidth="1"/>
    <col min="2" max="10" width="11.875" style="1" customWidth="1"/>
    <col min="11" max="256" width="9.125" style="1"/>
    <col min="257" max="257" width="24.375" style="1" customWidth="1"/>
    <col min="258" max="266" width="11.875" style="1" customWidth="1"/>
    <col min="267" max="512" width="9.125" style="1"/>
    <col min="513" max="513" width="24.375" style="1" customWidth="1"/>
    <col min="514" max="522" width="11.875" style="1" customWidth="1"/>
    <col min="523" max="768" width="9.125" style="1"/>
    <col min="769" max="769" width="24.375" style="1" customWidth="1"/>
    <col min="770" max="778" width="11.875" style="1" customWidth="1"/>
    <col min="779" max="1024" width="9.125" style="1"/>
    <col min="1025" max="1025" width="24.375" style="1" customWidth="1"/>
    <col min="1026" max="1034" width="11.875" style="1" customWidth="1"/>
    <col min="1035" max="1280" width="9.125" style="1"/>
    <col min="1281" max="1281" width="24.375" style="1" customWidth="1"/>
    <col min="1282" max="1290" width="11.875" style="1" customWidth="1"/>
    <col min="1291" max="1536" width="9.125" style="1"/>
    <col min="1537" max="1537" width="24.375" style="1" customWidth="1"/>
    <col min="1538" max="1546" width="11.875" style="1" customWidth="1"/>
    <col min="1547" max="1792" width="9.125" style="1"/>
    <col min="1793" max="1793" width="24.375" style="1" customWidth="1"/>
    <col min="1794" max="1802" width="11.875" style="1" customWidth="1"/>
    <col min="1803" max="2048" width="9.125" style="1"/>
    <col min="2049" max="2049" width="24.375" style="1" customWidth="1"/>
    <col min="2050" max="2058" width="11.875" style="1" customWidth="1"/>
    <col min="2059" max="2304" width="9.125" style="1"/>
    <col min="2305" max="2305" width="24.375" style="1" customWidth="1"/>
    <col min="2306" max="2314" width="11.875" style="1" customWidth="1"/>
    <col min="2315" max="2560" width="9.125" style="1"/>
    <col min="2561" max="2561" width="24.375" style="1" customWidth="1"/>
    <col min="2562" max="2570" width="11.875" style="1" customWidth="1"/>
    <col min="2571" max="2816" width="9.125" style="1"/>
    <col min="2817" max="2817" width="24.375" style="1" customWidth="1"/>
    <col min="2818" max="2826" width="11.875" style="1" customWidth="1"/>
    <col min="2827" max="3072" width="9.125" style="1"/>
    <col min="3073" max="3073" width="24.375" style="1" customWidth="1"/>
    <col min="3074" max="3082" width="11.875" style="1" customWidth="1"/>
    <col min="3083" max="3328" width="9.125" style="1"/>
    <col min="3329" max="3329" width="24.375" style="1" customWidth="1"/>
    <col min="3330" max="3338" width="11.875" style="1" customWidth="1"/>
    <col min="3339" max="3584" width="9.125" style="1"/>
    <col min="3585" max="3585" width="24.375" style="1" customWidth="1"/>
    <col min="3586" max="3594" width="11.875" style="1" customWidth="1"/>
    <col min="3595" max="3840" width="9.125" style="1"/>
    <col min="3841" max="3841" width="24.375" style="1" customWidth="1"/>
    <col min="3842" max="3850" width="11.875" style="1" customWidth="1"/>
    <col min="3851" max="4096" width="9.125" style="1"/>
    <col min="4097" max="4097" width="24.375" style="1" customWidth="1"/>
    <col min="4098" max="4106" width="11.875" style="1" customWidth="1"/>
    <col min="4107" max="4352" width="9.125" style="1"/>
    <col min="4353" max="4353" width="24.375" style="1" customWidth="1"/>
    <col min="4354" max="4362" width="11.875" style="1" customWidth="1"/>
    <col min="4363" max="4608" width="9.125" style="1"/>
    <col min="4609" max="4609" width="24.375" style="1" customWidth="1"/>
    <col min="4610" max="4618" width="11.875" style="1" customWidth="1"/>
    <col min="4619" max="4864" width="9.125" style="1"/>
    <col min="4865" max="4865" width="24.375" style="1" customWidth="1"/>
    <col min="4866" max="4874" width="11.875" style="1" customWidth="1"/>
    <col min="4875" max="5120" width="9.125" style="1"/>
    <col min="5121" max="5121" width="24.375" style="1" customWidth="1"/>
    <col min="5122" max="5130" width="11.875" style="1" customWidth="1"/>
    <col min="5131" max="5376" width="9.125" style="1"/>
    <col min="5377" max="5377" width="24.375" style="1" customWidth="1"/>
    <col min="5378" max="5386" width="11.875" style="1" customWidth="1"/>
    <col min="5387" max="5632" width="9.125" style="1"/>
    <col min="5633" max="5633" width="24.375" style="1" customWidth="1"/>
    <col min="5634" max="5642" width="11.875" style="1" customWidth="1"/>
    <col min="5643" max="5888" width="9.125" style="1"/>
    <col min="5889" max="5889" width="24.375" style="1" customWidth="1"/>
    <col min="5890" max="5898" width="11.875" style="1" customWidth="1"/>
    <col min="5899" max="6144" width="9.125" style="1"/>
    <col min="6145" max="6145" width="24.375" style="1" customWidth="1"/>
    <col min="6146" max="6154" width="11.875" style="1" customWidth="1"/>
    <col min="6155" max="6400" width="9.125" style="1"/>
    <col min="6401" max="6401" width="24.375" style="1" customWidth="1"/>
    <col min="6402" max="6410" width="11.875" style="1" customWidth="1"/>
    <col min="6411" max="6656" width="9.125" style="1"/>
    <col min="6657" max="6657" width="24.375" style="1" customWidth="1"/>
    <col min="6658" max="6666" width="11.875" style="1" customWidth="1"/>
    <col min="6667" max="6912" width="9.125" style="1"/>
    <col min="6913" max="6913" width="24.375" style="1" customWidth="1"/>
    <col min="6914" max="6922" width="11.875" style="1" customWidth="1"/>
    <col min="6923" max="7168" width="9.125" style="1"/>
    <col min="7169" max="7169" width="24.375" style="1" customWidth="1"/>
    <col min="7170" max="7178" width="11.875" style="1" customWidth="1"/>
    <col min="7179" max="7424" width="9.125" style="1"/>
    <col min="7425" max="7425" width="24.375" style="1" customWidth="1"/>
    <col min="7426" max="7434" width="11.875" style="1" customWidth="1"/>
    <col min="7435" max="7680" width="9.125" style="1"/>
    <col min="7681" max="7681" width="24.375" style="1" customWidth="1"/>
    <col min="7682" max="7690" width="11.875" style="1" customWidth="1"/>
    <col min="7691" max="7936" width="9.125" style="1"/>
    <col min="7937" max="7937" width="24.375" style="1" customWidth="1"/>
    <col min="7938" max="7946" width="11.875" style="1" customWidth="1"/>
    <col min="7947" max="8192" width="9.125" style="1"/>
    <col min="8193" max="8193" width="24.375" style="1" customWidth="1"/>
    <col min="8194" max="8202" width="11.875" style="1" customWidth="1"/>
    <col min="8203" max="8448" width="9.125" style="1"/>
    <col min="8449" max="8449" width="24.375" style="1" customWidth="1"/>
    <col min="8450" max="8458" width="11.875" style="1" customWidth="1"/>
    <col min="8459" max="8704" width="9.125" style="1"/>
    <col min="8705" max="8705" width="24.375" style="1" customWidth="1"/>
    <col min="8706" max="8714" width="11.875" style="1" customWidth="1"/>
    <col min="8715" max="8960" width="9.125" style="1"/>
    <col min="8961" max="8961" width="24.375" style="1" customWidth="1"/>
    <col min="8962" max="8970" width="11.875" style="1" customWidth="1"/>
    <col min="8971" max="9216" width="9.125" style="1"/>
    <col min="9217" max="9217" width="24.375" style="1" customWidth="1"/>
    <col min="9218" max="9226" width="11.875" style="1" customWidth="1"/>
    <col min="9227" max="9472" width="9.125" style="1"/>
    <col min="9473" max="9473" width="24.375" style="1" customWidth="1"/>
    <col min="9474" max="9482" width="11.875" style="1" customWidth="1"/>
    <col min="9483" max="9728" width="9.125" style="1"/>
    <col min="9729" max="9729" width="24.375" style="1" customWidth="1"/>
    <col min="9730" max="9738" width="11.875" style="1" customWidth="1"/>
    <col min="9739" max="9984" width="9.125" style="1"/>
    <col min="9985" max="9985" width="24.375" style="1" customWidth="1"/>
    <col min="9986" max="9994" width="11.875" style="1" customWidth="1"/>
    <col min="9995" max="10240" width="9.125" style="1"/>
    <col min="10241" max="10241" width="24.375" style="1" customWidth="1"/>
    <col min="10242" max="10250" width="11.875" style="1" customWidth="1"/>
    <col min="10251" max="10496" width="9.125" style="1"/>
    <col min="10497" max="10497" width="24.375" style="1" customWidth="1"/>
    <col min="10498" max="10506" width="11.875" style="1" customWidth="1"/>
    <col min="10507" max="10752" width="9.125" style="1"/>
    <col min="10753" max="10753" width="24.375" style="1" customWidth="1"/>
    <col min="10754" max="10762" width="11.875" style="1" customWidth="1"/>
    <col min="10763" max="11008" width="9.125" style="1"/>
    <col min="11009" max="11009" width="24.375" style="1" customWidth="1"/>
    <col min="11010" max="11018" width="11.875" style="1" customWidth="1"/>
    <col min="11019" max="11264" width="9.125" style="1"/>
    <col min="11265" max="11265" width="24.375" style="1" customWidth="1"/>
    <col min="11266" max="11274" width="11.875" style="1" customWidth="1"/>
    <col min="11275" max="11520" width="9.125" style="1"/>
    <col min="11521" max="11521" width="24.375" style="1" customWidth="1"/>
    <col min="11522" max="11530" width="11.875" style="1" customWidth="1"/>
    <col min="11531" max="11776" width="9.125" style="1"/>
    <col min="11777" max="11777" width="24.375" style="1" customWidth="1"/>
    <col min="11778" max="11786" width="11.875" style="1" customWidth="1"/>
    <col min="11787" max="12032" width="9.125" style="1"/>
    <col min="12033" max="12033" width="24.375" style="1" customWidth="1"/>
    <col min="12034" max="12042" width="11.875" style="1" customWidth="1"/>
    <col min="12043" max="12288" width="9.125" style="1"/>
    <col min="12289" max="12289" width="24.375" style="1" customWidth="1"/>
    <col min="12290" max="12298" width="11.875" style="1" customWidth="1"/>
    <col min="12299" max="12544" width="9.125" style="1"/>
    <col min="12545" max="12545" width="24.375" style="1" customWidth="1"/>
    <col min="12546" max="12554" width="11.875" style="1" customWidth="1"/>
    <col min="12555" max="12800" width="9.125" style="1"/>
    <col min="12801" max="12801" width="24.375" style="1" customWidth="1"/>
    <col min="12802" max="12810" width="11.875" style="1" customWidth="1"/>
    <col min="12811" max="13056" width="9.125" style="1"/>
    <col min="13057" max="13057" width="24.375" style="1" customWidth="1"/>
    <col min="13058" max="13066" width="11.875" style="1" customWidth="1"/>
    <col min="13067" max="13312" width="9.125" style="1"/>
    <col min="13313" max="13313" width="24.375" style="1" customWidth="1"/>
    <col min="13314" max="13322" width="11.875" style="1" customWidth="1"/>
    <col min="13323" max="13568" width="9.125" style="1"/>
    <col min="13569" max="13569" width="24.375" style="1" customWidth="1"/>
    <col min="13570" max="13578" width="11.875" style="1" customWidth="1"/>
    <col min="13579" max="13824" width="9.125" style="1"/>
    <col min="13825" max="13825" width="24.375" style="1" customWidth="1"/>
    <col min="13826" max="13834" width="11.875" style="1" customWidth="1"/>
    <col min="13835" max="14080" width="9.125" style="1"/>
    <col min="14081" max="14081" width="24.375" style="1" customWidth="1"/>
    <col min="14082" max="14090" width="11.875" style="1" customWidth="1"/>
    <col min="14091" max="14336" width="9.125" style="1"/>
    <col min="14337" max="14337" width="24.375" style="1" customWidth="1"/>
    <col min="14338" max="14346" width="11.875" style="1" customWidth="1"/>
    <col min="14347" max="14592" width="9.125" style="1"/>
    <col min="14593" max="14593" width="24.375" style="1" customWidth="1"/>
    <col min="14594" max="14602" width="11.875" style="1" customWidth="1"/>
    <col min="14603" max="14848" width="9.125" style="1"/>
    <col min="14849" max="14849" width="24.375" style="1" customWidth="1"/>
    <col min="14850" max="14858" width="11.875" style="1" customWidth="1"/>
    <col min="14859" max="15104" width="9.125" style="1"/>
    <col min="15105" max="15105" width="24.375" style="1" customWidth="1"/>
    <col min="15106" max="15114" width="11.875" style="1" customWidth="1"/>
    <col min="15115" max="15360" width="9.125" style="1"/>
    <col min="15361" max="15361" width="24.375" style="1" customWidth="1"/>
    <col min="15362" max="15370" width="11.875" style="1" customWidth="1"/>
    <col min="15371" max="15616" width="9.125" style="1"/>
    <col min="15617" max="15617" width="24.375" style="1" customWidth="1"/>
    <col min="15618" max="15626" width="11.875" style="1" customWidth="1"/>
    <col min="15627" max="15872" width="9.125" style="1"/>
    <col min="15873" max="15873" width="24.375" style="1" customWidth="1"/>
    <col min="15874" max="15882" width="11.875" style="1" customWidth="1"/>
    <col min="15883" max="16128" width="9.125" style="1"/>
    <col min="16129" max="16129" width="24.375" style="1" customWidth="1"/>
    <col min="16130" max="16138" width="11.875" style="1" customWidth="1"/>
    <col min="16139" max="16384" width="9.125" style="1"/>
  </cols>
  <sheetData>
    <row r="1" spans="1:10" ht="33.950000000000003" customHeight="1">
      <c r="A1" s="73" t="s">
        <v>2356</v>
      </c>
      <c r="B1" s="73"/>
      <c r="C1" s="73"/>
      <c r="D1" s="73"/>
      <c r="E1" s="73"/>
      <c r="F1" s="73"/>
      <c r="G1" s="73"/>
      <c r="H1" s="73"/>
      <c r="I1" s="73"/>
      <c r="J1" s="73"/>
    </row>
    <row r="2" spans="1:10" ht="16.899999999999999" customHeight="1">
      <c r="A2" s="74" t="s">
        <v>2333</v>
      </c>
      <c r="B2" s="74"/>
      <c r="C2" s="74"/>
      <c r="D2" s="74"/>
      <c r="E2" s="74"/>
      <c r="F2" s="74"/>
      <c r="G2" s="74"/>
      <c r="H2" s="74"/>
      <c r="I2" s="74"/>
      <c r="J2" s="74"/>
    </row>
    <row r="3" spans="1:10" ht="16.899999999999999" customHeight="1">
      <c r="A3" s="74" t="s">
        <v>801</v>
      </c>
      <c r="B3" s="74"/>
      <c r="C3" s="74"/>
      <c r="D3" s="74"/>
      <c r="E3" s="74"/>
      <c r="F3" s="74"/>
      <c r="G3" s="74"/>
      <c r="H3" s="74"/>
      <c r="I3" s="74"/>
      <c r="J3" s="74"/>
    </row>
    <row r="4" spans="1:10" ht="34.5" customHeight="1">
      <c r="A4" s="64" t="s">
        <v>1912</v>
      </c>
      <c r="B4" s="64" t="s">
        <v>2334</v>
      </c>
      <c r="C4" s="65" t="s">
        <v>2335</v>
      </c>
      <c r="D4" s="66" t="s">
        <v>2336</v>
      </c>
      <c r="E4" s="66" t="s">
        <v>2337</v>
      </c>
      <c r="F4" s="66" t="s">
        <v>2338</v>
      </c>
      <c r="G4" s="66" t="s">
        <v>2339</v>
      </c>
      <c r="H4" s="66" t="s">
        <v>2340</v>
      </c>
      <c r="I4" s="66" t="s">
        <v>2341</v>
      </c>
      <c r="J4" s="66" t="s">
        <v>2342</v>
      </c>
    </row>
    <row r="5" spans="1:10" ht="27" customHeight="1">
      <c r="A5" s="67" t="s">
        <v>2343</v>
      </c>
      <c r="B5" s="68">
        <f t="shared" ref="B5:B16" si="0">SUM(C5:J5)</f>
        <v>79633</v>
      </c>
      <c r="C5" s="40">
        <v>26134</v>
      </c>
      <c r="D5" s="69">
        <v>15386</v>
      </c>
      <c r="E5" s="40">
        <v>21516</v>
      </c>
      <c r="F5" s="40">
        <v>12203</v>
      </c>
      <c r="G5" s="40">
        <v>1337</v>
      </c>
      <c r="H5" s="40">
        <v>1277</v>
      </c>
      <c r="I5" s="40">
        <v>1409</v>
      </c>
      <c r="J5" s="40">
        <v>371</v>
      </c>
    </row>
    <row r="6" spans="1:10" ht="27" customHeight="1">
      <c r="A6" s="70" t="s">
        <v>2344</v>
      </c>
      <c r="B6" s="34">
        <f t="shared" si="0"/>
        <v>48518</v>
      </c>
      <c r="C6" s="71">
        <v>10489</v>
      </c>
      <c r="D6" s="40">
        <v>3091</v>
      </c>
      <c r="E6" s="40">
        <v>21480</v>
      </c>
      <c r="F6" s="40">
        <v>11005</v>
      </c>
      <c r="G6" s="40">
        <v>12</v>
      </c>
      <c r="H6" s="40">
        <v>1277</v>
      </c>
      <c r="I6" s="40">
        <v>802</v>
      </c>
      <c r="J6" s="40">
        <v>362</v>
      </c>
    </row>
    <row r="7" spans="1:10" ht="27" customHeight="1">
      <c r="A7" s="70" t="s">
        <v>2345</v>
      </c>
      <c r="B7" s="34">
        <f t="shared" si="0"/>
        <v>246</v>
      </c>
      <c r="C7" s="40">
        <v>32</v>
      </c>
      <c r="D7" s="40">
        <v>76</v>
      </c>
      <c r="E7" s="40">
        <v>36</v>
      </c>
      <c r="F7" s="40">
        <v>52</v>
      </c>
      <c r="G7" s="40">
        <v>34</v>
      </c>
      <c r="H7" s="40">
        <v>0</v>
      </c>
      <c r="I7" s="40">
        <v>7</v>
      </c>
      <c r="J7" s="40">
        <v>9</v>
      </c>
    </row>
    <row r="8" spans="1:10" ht="27" customHeight="1">
      <c r="A8" s="70" t="s">
        <v>2346</v>
      </c>
      <c r="B8" s="34">
        <f t="shared" si="0"/>
        <v>30570</v>
      </c>
      <c r="C8" s="40">
        <v>15314</v>
      </c>
      <c r="D8" s="40">
        <v>12219</v>
      </c>
      <c r="E8" s="40">
        <v>0</v>
      </c>
      <c r="F8" s="40">
        <v>1146</v>
      </c>
      <c r="G8" s="40">
        <v>1291</v>
      </c>
      <c r="H8" s="40">
        <v>0</v>
      </c>
      <c r="I8" s="40">
        <v>600</v>
      </c>
      <c r="J8" s="40">
        <v>0</v>
      </c>
    </row>
    <row r="9" spans="1:10" ht="27" customHeight="1">
      <c r="A9" s="70" t="s">
        <v>2347</v>
      </c>
      <c r="B9" s="34">
        <f t="shared" si="0"/>
        <v>299</v>
      </c>
      <c r="C9" s="40">
        <v>299</v>
      </c>
      <c r="D9" s="40">
        <v>0</v>
      </c>
      <c r="E9" s="40">
        <v>0</v>
      </c>
      <c r="F9" s="40">
        <v>0</v>
      </c>
      <c r="G9" s="40">
        <v>0</v>
      </c>
      <c r="H9" s="40">
        <v>0</v>
      </c>
      <c r="I9" s="40">
        <v>0</v>
      </c>
      <c r="J9" s="40">
        <v>0</v>
      </c>
    </row>
    <row r="10" spans="1:10" ht="27" customHeight="1">
      <c r="A10" s="70" t="s">
        <v>2348</v>
      </c>
      <c r="B10" s="34">
        <f t="shared" si="0"/>
        <v>0</v>
      </c>
      <c r="C10" s="40">
        <v>0</v>
      </c>
      <c r="D10" s="40">
        <v>0</v>
      </c>
      <c r="E10" s="40">
        <v>0</v>
      </c>
      <c r="F10" s="40">
        <v>0</v>
      </c>
      <c r="G10" s="40">
        <v>0</v>
      </c>
      <c r="H10" s="40">
        <v>0</v>
      </c>
      <c r="I10" s="40">
        <v>0</v>
      </c>
      <c r="J10" s="40">
        <v>0</v>
      </c>
    </row>
    <row r="11" spans="1:10" ht="27" customHeight="1">
      <c r="A11" s="67" t="s">
        <v>2349</v>
      </c>
      <c r="B11" s="34">
        <f t="shared" si="0"/>
        <v>74808</v>
      </c>
      <c r="C11" s="40">
        <v>30086</v>
      </c>
      <c r="D11" s="40">
        <v>11300</v>
      </c>
      <c r="E11" s="40">
        <v>19742</v>
      </c>
      <c r="F11" s="40">
        <v>9000</v>
      </c>
      <c r="G11" s="40">
        <v>1700</v>
      </c>
      <c r="H11" s="40">
        <v>1170</v>
      </c>
      <c r="I11" s="40">
        <v>1480</v>
      </c>
      <c r="J11" s="40">
        <v>330</v>
      </c>
    </row>
    <row r="12" spans="1:10" ht="27" customHeight="1">
      <c r="A12" s="70" t="s">
        <v>2350</v>
      </c>
      <c r="B12" s="34">
        <f t="shared" si="0"/>
        <v>74808</v>
      </c>
      <c r="C12" s="40">
        <v>30086</v>
      </c>
      <c r="D12" s="40">
        <v>11300</v>
      </c>
      <c r="E12" s="40">
        <v>19742</v>
      </c>
      <c r="F12" s="40">
        <v>9000</v>
      </c>
      <c r="G12" s="40">
        <v>1700</v>
      </c>
      <c r="H12" s="40">
        <v>1170</v>
      </c>
      <c r="I12" s="40">
        <v>1480</v>
      </c>
      <c r="J12" s="40">
        <v>330</v>
      </c>
    </row>
    <row r="13" spans="1:10" ht="27" customHeight="1">
      <c r="A13" s="70" t="s">
        <v>2351</v>
      </c>
      <c r="B13" s="34">
        <f t="shared" si="0"/>
        <v>0</v>
      </c>
      <c r="C13" s="40">
        <v>0</v>
      </c>
      <c r="D13" s="40">
        <v>0</v>
      </c>
      <c r="E13" s="40">
        <v>0</v>
      </c>
      <c r="F13" s="40">
        <v>0</v>
      </c>
      <c r="G13" s="40">
        <v>0</v>
      </c>
      <c r="H13" s="40">
        <v>0</v>
      </c>
      <c r="I13" s="40">
        <v>0</v>
      </c>
      <c r="J13" s="40">
        <v>0</v>
      </c>
    </row>
    <row r="14" spans="1:10" ht="27" customHeight="1">
      <c r="A14" s="70" t="s">
        <v>2352</v>
      </c>
      <c r="B14" s="34">
        <f t="shared" si="0"/>
        <v>0</v>
      </c>
      <c r="C14" s="40">
        <v>0</v>
      </c>
      <c r="D14" s="40">
        <v>0</v>
      </c>
      <c r="E14" s="40">
        <v>0</v>
      </c>
      <c r="F14" s="40">
        <v>0</v>
      </c>
      <c r="G14" s="40">
        <v>0</v>
      </c>
      <c r="H14" s="40">
        <v>0</v>
      </c>
      <c r="I14" s="40">
        <v>0</v>
      </c>
      <c r="J14" s="40">
        <v>0</v>
      </c>
    </row>
    <row r="15" spans="1:10" ht="27" customHeight="1">
      <c r="A15" s="67" t="s">
        <v>2353</v>
      </c>
      <c r="B15" s="34">
        <f t="shared" si="0"/>
        <v>4825</v>
      </c>
      <c r="C15" s="34">
        <f t="shared" ref="C15:J15" si="1">SUM(C5)-SUM(C11)</f>
        <v>-3952</v>
      </c>
      <c r="D15" s="34">
        <f t="shared" si="1"/>
        <v>4086</v>
      </c>
      <c r="E15" s="34">
        <f t="shared" si="1"/>
        <v>1774</v>
      </c>
      <c r="F15" s="34">
        <f t="shared" si="1"/>
        <v>3203</v>
      </c>
      <c r="G15" s="34">
        <f t="shared" si="1"/>
        <v>-363</v>
      </c>
      <c r="H15" s="34">
        <f t="shared" si="1"/>
        <v>107</v>
      </c>
      <c r="I15" s="34">
        <f t="shared" si="1"/>
        <v>-71</v>
      </c>
      <c r="J15" s="34">
        <f t="shared" si="1"/>
        <v>41</v>
      </c>
    </row>
    <row r="16" spans="1:10" ht="27" customHeight="1">
      <c r="A16" s="72" t="s">
        <v>2354</v>
      </c>
      <c r="B16" s="34">
        <f t="shared" si="0"/>
        <v>49458</v>
      </c>
      <c r="C16" s="40">
        <v>5805</v>
      </c>
      <c r="D16" s="40">
        <v>29606</v>
      </c>
      <c r="E16" s="40">
        <v>4108</v>
      </c>
      <c r="F16" s="40">
        <v>6759</v>
      </c>
      <c r="G16" s="40">
        <v>2363</v>
      </c>
      <c r="H16" s="40">
        <v>150</v>
      </c>
      <c r="I16" s="40">
        <v>36</v>
      </c>
      <c r="J16" s="40">
        <v>631</v>
      </c>
    </row>
  </sheetData>
  <mergeCells count="3">
    <mergeCell ref="A1:J1"/>
    <mergeCell ref="A2:J2"/>
    <mergeCell ref="A3:J3"/>
  </mergeCells>
  <phoneticPr fontId="1" type="noConversion"/>
  <printOptions horizontalCentered="1" gridLines="1"/>
  <pageMargins left="0.82677165354330717" right="0.82677165354330717" top="0.98425196850393704" bottom="0.98425196850393704" header="0" footer="0"/>
  <pageSetup paperSize="9" scale="90" fitToHeight="2" orientation="landscape" blackAndWhite="1" r:id="rId1"/>
  <headerFooter alignWithMargins="0">
    <oddHeader>@$</oddHeader>
    <oddFooter>@&amp;- &amp;P&amp;-$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4</vt:i4>
      </vt:variant>
    </vt:vector>
  </HeadingPairs>
  <TitlesOfParts>
    <vt:vector size="9" baseType="lpstr">
      <vt:lpstr>2016年度新邵县一般公共预算收入决算</vt:lpstr>
      <vt:lpstr>2016年度新邵县一般公共预算支出决算</vt:lpstr>
      <vt:lpstr>2016年度新邵县政府性基金收支决算</vt:lpstr>
      <vt:lpstr>2016年度新邵县国有资本经营收支决算</vt:lpstr>
      <vt:lpstr>2016年度新邵县社会保险基金收支决算</vt:lpstr>
      <vt:lpstr>'2016年度新邵县国有资本经营收支决算'!Print_Titles</vt:lpstr>
      <vt:lpstr>'2016年度新邵县一般公共预算收入决算'!Print_Titles</vt:lpstr>
      <vt:lpstr>'2016年度新邵县一般公共预算支出决算'!Print_Titles</vt:lpstr>
      <vt:lpstr>'2016年度新邵县政府性基金收支决算'!Print_Titles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2017-05-10T03:35:50Z</dcterms:modified>
</cp:coreProperties>
</file>