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tabRatio="856" firstSheet="7" activeTab="13"/>
  </bookViews>
  <sheets>
    <sheet name="目录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情况表" sheetId="5" r:id="rId5"/>
    <sheet name="一般公共预算支出表" sheetId="6" r:id="rId6"/>
    <sheet name="一般公共预算基本支出表" sheetId="7" r:id="rId7"/>
    <sheet name="一般公共预算“三公”经费支出表" sheetId="8" r:id="rId8"/>
    <sheet name="政府性基金预算支出情况表" sheetId="9" r:id="rId9"/>
    <sheet name="项目支出预算表" sheetId="10" r:id="rId10"/>
    <sheet name="政府采购预算表" sheetId="11" r:id="rId11"/>
    <sheet name="政府购买服务支出预算表" sheetId="12" r:id="rId12"/>
    <sheet name="项目支出绩效目标表" sheetId="13" r:id="rId13"/>
    <sheet name="部门(单位)整体绩效目标申报表" sheetId="14" r:id="rId14"/>
  </sheets>
  <externalReferences>
    <externalReference r:id="rId15"/>
  </externalReferences>
  <definedNames>
    <definedName name="_xlnm._FilterDatabase" localSheetId="5" hidden="1">一般公共预算支出表!$A$5:$G$33</definedName>
    <definedName name="_xlnm._FilterDatabase" localSheetId="3" hidden="1">部门支出总体情况表!$A$7:$K$37</definedName>
    <definedName name="_xlnm._FilterDatabase" localSheetId="6" hidden="1">一般公共预算基本支出表!$A$5:$E$45</definedName>
    <definedName name="_xlnm.Print_Titles" localSheetId="13">'部门(单位)整体绩效目标申报表'!$2:$6</definedName>
    <definedName name="_xlnm.Print_Titles" localSheetId="1">部门收支总体情况表!$2:$5</definedName>
    <definedName name="_xlnm.Print_Titles" localSheetId="4">财政拨款收支情况表!$2:$5</definedName>
    <definedName name="_xlnm.Print_Titles" localSheetId="6">一般公共预算基本支出表!$2:$5</definedName>
    <definedName name="_xlnm.Print_Titles" localSheetId="5">一般公共预算支出表!$2:$5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<sst xmlns="http://schemas.openxmlformats.org/spreadsheetml/2006/main" count="827" uniqueCount="422">
  <si>
    <t>2024年部门预算表目录</t>
  </si>
  <si>
    <t>序号</t>
  </si>
  <si>
    <t>名称</t>
  </si>
  <si>
    <t>备注</t>
  </si>
  <si>
    <t>部门收支总体情况表</t>
  </si>
  <si>
    <t>部门收入总体情况表</t>
  </si>
  <si>
    <t>部门支出总体情况表</t>
  </si>
  <si>
    <t>财政拨款收支情况表</t>
  </si>
  <si>
    <t>一般公共预算支出表</t>
  </si>
  <si>
    <t>一般公共预算基本支出表</t>
  </si>
  <si>
    <t>一般公共预算“三公”经费支出表</t>
  </si>
  <si>
    <t>政府性基金预算支出情况表</t>
  </si>
  <si>
    <t>项目支出预算表</t>
  </si>
  <si>
    <t>政府采购预算表</t>
  </si>
  <si>
    <t>政府购买服务支出预算表</t>
  </si>
  <si>
    <t>项目支出绩效目标表</t>
  </si>
  <si>
    <t>部门(单位)整体绩效目标申报表</t>
  </si>
  <si>
    <t>单位：303001_新邵县雀塘镇人民政府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</si>
  <si>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</si>
  <si>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</si>
  <si>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</si>
  <si>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</si>
  <si>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</si>
  <si>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</si>
  <si>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</si>
  <si>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</si>
  <si>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</si>
  <si>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</si>
  <si>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</si>
  <si>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</si>
  <si>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</si>
  <si>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</si>
  <si>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</si>
  <si>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</si>
  <si>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</si>
  <si>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</si>
  <si>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</si>
  <si>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</si>
  <si>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</si>
  <si>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</si>
  <si>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</si>
  <si>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</si>
  <si>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</si>
  <si>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</si>
  <si>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</si>
  <si>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</si>
  <si>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</si>
  <si>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</si>
  <si>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</si>
  <si>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</si>
  <si>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</si>
  <si>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</si>
  <si>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</si>
  <si>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</si>
  <si>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</si>
  <si>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</si>
  <si>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</si>
  <si>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</si>
  <si>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</si>
  <si>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</si>
  <si>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</si>
  <si>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</si>
  <si>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</si>
  <si>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</si>
  <si>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</si>
  <si>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</si>
  <si>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</si>
  <si>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</si>
  <si>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</si>
  <si>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</si>
  <si>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单位</t>
  </si>
  <si>
    <t>科目</t>
  </si>
  <si>
    <t>总计</t>
  </si>
  <si>
    <t>本年收入</t>
  </si>
  <si>
    <t>上年结转</t>
  </si>
  <si>
    <t>编码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</si>
  <si>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</si>
  <si>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</si>
  <si>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</si>
  <si>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</si>
  <si>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</si>
  <si>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</si>
  <si>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</si>
  <si>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</si>
  <si>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</si>
  <si>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</si>
  <si>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</si>
  <si>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</si>
  <si>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</si>
  <si>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>303001_新邵县雀塘镇人民政府</t>
  </si>
  <si>
    <t>303001</t>
  </si>
  <si>
    <t>新邵县雀塘镇人民政府</t>
  </si>
  <si>
    <t>2010101</t>
  </si>
  <si>
    <t>行政运行</t>
  </si>
  <si>
    <t>2010104</t>
  </si>
  <si>
    <t>人大会议</t>
  </si>
  <si>
    <t>2010301</t>
  </si>
  <si>
    <t>2080505</t>
  </si>
  <si>
    <t>机关事业单位基本养老保险缴费支出</t>
  </si>
  <si>
    <t>2082701</t>
  </si>
  <si>
    <t>财政对失业保险基金的补助</t>
  </si>
  <si>
    <t>2082702</t>
  </si>
  <si>
    <t>财政对工伤保险基金的补助</t>
  </si>
  <si>
    <t>2101101</t>
  </si>
  <si>
    <t>行政单位医疗</t>
  </si>
  <si>
    <t>2120501</t>
  </si>
  <si>
    <t>城乡社区环境卫生</t>
  </si>
  <si>
    <t>2130305</t>
  </si>
  <si>
    <t>水利工程建设</t>
  </si>
  <si>
    <t>2210201</t>
  </si>
  <si>
    <t>住房公积金</t>
  </si>
  <si>
    <t>2299999</t>
  </si>
  <si>
    <t>其他支出</t>
  </si>
  <si>
    <t>基本支出</t>
  </si>
  <si>
    <t>项目支出</t>
  </si>
  <si>
    <t>人员类</t>
  </si>
  <si>
    <t>公用经费</t>
  </si>
  <si>
    <t>其他运转类</t>
  </si>
  <si>
    <t>特定目标类</t>
  </si>
  <si>
    <t xml:space="preserve">  303001</t>
  </si>
  <si>
    <t xml:space="preserve">  新邵县雀塘镇人民政府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</si>
  <si>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</si>
  <si>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</si>
  <si>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</si>
  <si>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</si>
  <si>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</si>
  <si>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</si>
  <si>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</si>
  <si>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</si>
  <si>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科目编码</t>
  </si>
  <si>
    <t>科目名称</t>
  </si>
  <si>
    <t>人员经费</t>
  </si>
  <si>
    <t>201</t>
  </si>
  <si>
    <t>一般公共服务支出</t>
  </si>
  <si>
    <t>20101</t>
  </si>
  <si>
    <t>人大事务</t>
  </si>
  <si>
    <t>20103</t>
  </si>
  <si>
    <t>政府办公厅（室）及相关机构事务</t>
  </si>
  <si>
    <t>208</t>
  </si>
  <si>
    <t>社会保障和就业支出</t>
  </si>
  <si>
    <t>20805</t>
  </si>
  <si>
    <t>行政事业单位养老支出</t>
  </si>
  <si>
    <t>20827</t>
  </si>
  <si>
    <t>财政对其他社会保险基金的补助</t>
  </si>
  <si>
    <t>210</t>
  </si>
  <si>
    <t>卫生健康支出</t>
  </si>
  <si>
    <t>21011</t>
  </si>
  <si>
    <t>行政事业单位医疗</t>
  </si>
  <si>
    <t>212</t>
  </si>
  <si>
    <t>城乡社区支出</t>
  </si>
  <si>
    <t>21205</t>
  </si>
  <si>
    <t>农林水支出</t>
  </si>
  <si>
    <t>21303</t>
  </si>
  <si>
    <t>水利</t>
  </si>
  <si>
    <t>221</t>
  </si>
  <si>
    <t>住房保障支出</t>
  </si>
  <si>
    <t>22102</t>
  </si>
  <si>
    <t>住房改革支出</t>
  </si>
  <si>
    <t>229</t>
  </si>
  <si>
    <t>22999</t>
  </si>
  <si>
    <t>合计：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</si>
  <si>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</si>
  <si>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</si>
  <si>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</si>
  <si>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</si>
  <si>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</si>
  <si>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</si>
  <si>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</si>
  <si>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</si>
  <si>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</si>
  <si>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</si>
  <si>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</si>
  <si>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</si>
  <si>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</si>
  <si>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</si>
  <si>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</si>
  <si>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</si>
  <si>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</si>
  <si>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</si>
  <si>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</si>
  <si>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</si>
  <si>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</si>
  <si>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303</t>
  </si>
  <si>
    <t>对个人和家庭的补助</t>
  </si>
  <si>
    <t>30305</t>
  </si>
  <si>
    <t>生活补助</t>
  </si>
  <si>
    <t>抚恤金</t>
  </si>
  <si>
    <t>30399</t>
  </si>
  <si>
    <t>其他对个人和家庭的补助支出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</si>
  <si>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</si>
  <si>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</si>
  <si>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</si>
  <si>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</si>
  <si>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</si>
  <si>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</si>
  <si>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</si>
  <si>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</si>
  <si>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</si>
  <si>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</si>
  <si>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</si>
  <si>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</si>
  <si>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</si>
  <si>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</si>
  <si>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</si>
  <si>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</si>
  <si>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</si>
  <si>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</si>
  <si>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</si>
  <si>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</si>
  <si>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</si>
  <si>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</si>
  <si>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</si>
  <si>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</si>
  <si>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</si>
  <si>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</si>
  <si>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</si>
  <si>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</si>
  <si>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</si>
  <si>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</si>
  <si>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</si>
  <si>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</si>
  <si>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</si>
  <si>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</si>
  <si>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</si>
  <si>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</si>
  <si>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</si>
  <si>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</si>
  <si>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305</t>
  </si>
  <si>
    <t>转移性支出</t>
  </si>
  <si>
    <t>30501</t>
  </si>
  <si>
    <t>不同级政府间转移性支出</t>
  </si>
  <si>
    <t>资本性支出</t>
  </si>
  <si>
    <t>31002</t>
  </si>
  <si>
    <t>办公设备购置</t>
  </si>
  <si>
    <t>399</t>
  </si>
  <si>
    <t>39999</t>
  </si>
  <si>
    <t>合  计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</si>
  <si>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</si>
  <si>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</si>
  <si>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</si>
  <si>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</si>
  <si>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</si>
  <si>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</si>
  <si>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</si>
  <si>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</si>
  <si>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303_新邵县雀塘镇人民政府</t>
  </si>
  <si>
    <t>本年政府性基金预算支出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</si>
  <si>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</si>
  <si>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</si>
  <si>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</si>
  <si>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</si>
  <si>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</si>
  <si>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</si>
  <si>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</si>
  <si>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</si>
  <si>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</si>
  <si>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</si>
  <si>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</si>
  <si>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</si>
  <si>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 xml:space="preserve">  303001_新邵县雀塘镇人民政府</t>
  </si>
  <si>
    <t xml:space="preserve">   人员类</t>
  </si>
  <si>
    <t>工资性支出</t>
  </si>
  <si>
    <t>对个人和家庭补助</t>
  </si>
  <si>
    <t>社会保险缴费</t>
  </si>
  <si>
    <t xml:space="preserve">   公用经费</t>
  </si>
  <si>
    <t xml:space="preserve"> </t>
  </si>
  <si>
    <t>金额单位：万元</t>
  </si>
  <si>
    <t>功能科目</t>
  </si>
  <si>
    <t>单位代码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</si>
  <si>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</si>
  <si>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</si>
  <si>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</si>
  <si>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</si>
  <si>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</si>
  <si>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</si>
  <si>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</si>
  <si>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</si>
  <si>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</si>
  <si>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类</t>
  </si>
  <si>
    <t>款</t>
  </si>
  <si>
    <t>项</t>
  </si>
  <si>
    <t>一般公共预算拨款</t>
  </si>
  <si>
    <t>政府性基金拨款</t>
  </si>
  <si>
    <t xml:space="preserve">上级财政补助收入		 </t>
  </si>
  <si>
    <t>上级单位补助收入</t>
  </si>
  <si>
    <t>上年结转结余</t>
  </si>
  <si>
    <t>一般公共预算拨款小计</t>
  </si>
  <si>
    <t>一般公共预算补助</t>
  </si>
  <si>
    <t>政府性基金补助</t>
  </si>
  <si>
    <t>国有资本经营预算补助</t>
  </si>
  <si>
    <t>03</t>
  </si>
  <si>
    <t>01</t>
  </si>
  <si>
    <t>家居建材</t>
  </si>
  <si>
    <t>批</t>
  </si>
  <si>
    <t>办公设备/耗材</t>
  </si>
  <si>
    <t>日用百货</t>
  </si>
  <si>
    <t>文化用品</t>
  </si>
  <si>
    <t>3C数码</t>
  </si>
  <si>
    <t>农副产品</t>
  </si>
  <si>
    <t>家用电器</t>
  </si>
  <si>
    <t>个</t>
  </si>
  <si>
    <t>劳动保护用品</t>
  </si>
  <si>
    <t>批发和零售服务</t>
  </si>
  <si>
    <t>工程</t>
  </si>
  <si>
    <t>次</t>
  </si>
  <si>
    <t>商务中介</t>
  </si>
  <si>
    <t>维修保养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</si>
  <si>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</si>
  <si>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</si>
  <si>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</si>
  <si>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</si>
  <si>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</si>
  <si>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</si>
  <si>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</si>
  <si>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</si>
  <si>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</si>
  <si>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</si>
  <si>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</si>
  <si>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</si>
  <si>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</si>
  <si>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</si>
  <si>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政府性基金</t>
  </si>
  <si>
    <t>财政专户管理资金</t>
  </si>
  <si>
    <t>公共项目规划、设计、可行性研究等专家评审服务</t>
  </si>
  <si>
    <t>政府项目可行性研究</t>
  </si>
  <si>
    <t>法律援助类</t>
  </si>
  <si>
    <t>政府法律顾问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</si>
  <si>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</si>
  <si>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</si>
  <si>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</si>
  <si>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</si>
  <si>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</si>
  <si>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</si>
  <si>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</si>
  <si>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</si>
  <si>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</si>
  <si>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</si>
  <si>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</si>
  <si>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</si>
  <si>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无</t>
  </si>
  <si>
    <t>单位：301001_新邵县雀塘镇人民政府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</si>
  <si>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</si>
  <si>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</si>
  <si>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</si>
  <si>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</si>
  <si>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</si>
  <si>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</si>
  <si>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</si>
  <si>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</si>
  <si>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1、党委工作职责：
（1）保证党的路线、方针、政策的坚决贯彻执行。
（2）保证监督职能。
（3）教育和管理职能。
（4）服从和服务于经济建设的职能。
（5）负责抓好本镇党建工作、群团工作、精神文明建设工作、新闻宣传工作、防疫常态化工作。
（6）完成县委、县政府交给的其他工作任务。
2、政府职能
（1）制定和组织实施经济、科技和社会发展计划，制定资源开发技术改造和产业结构调整方案，组织指导好各业生产，搞好商品流通，协调好本镇与外地区的经济交流与合作，抓好招商引资，助力产业园建设，大力培植镇管辖区企业，不断培育市场体系，组织经济运行，促进经济发展。
（2）制定并组织实施村镇建设规划，部署重点工程建设，地方道路建设及公共设施，水利设施的管理，负责土地、林木、水等自然资源和生态环境的保护，做好护林防火工作。
（3）负责本行政区域内的民政、计划生育、文化教育、卫生、体育等社会公益事业的综合性工作，维护一切经济单位和个人的正当经济权益，取缔非法经济活动，调解和处理民事纠纷，打击刑事犯罪维护社会稳定。
（4）按计划组织税收，完成国家财政计划，不断培植税源，管好财政资金，增强财政实力。
（5）抓好精神文明建设，丰富群众文化生活，提倡移风易俗，反对封建迷信，破除陈规陋习，树立社会主义新风尚。
（6）完成上级政府交办的其它事项。</t>
  </si>
  <si>
    <t>产出指标</t>
  </si>
  <si>
    <t>数量指标</t>
  </si>
  <si>
    <t>组织联合执法检查</t>
  </si>
  <si>
    <t>≥</t>
  </si>
  <si>
    <t>组织联合执法检查次数</t>
  </si>
  <si>
    <t>未达标准扣4分</t>
  </si>
  <si>
    <t>中高风险人员毛发检测率</t>
  </si>
  <si>
    <t>%</t>
  </si>
  <si>
    <t>中高风险人员毛发检测合格率</t>
  </si>
  <si>
    <t>宣传政策文件次数</t>
  </si>
  <si>
    <t>开展星期一夜校</t>
  </si>
  <si>
    <t>期</t>
  </si>
  <si>
    <t>开展星期一夜校期数</t>
  </si>
  <si>
    <t>开展廉政谈话人数</t>
  </si>
  <si>
    <t>人</t>
  </si>
  <si>
    <t>开展纪律督查</t>
  </si>
  <si>
    <t>镇纪委开展纪律督查次数</t>
  </si>
  <si>
    <t>开展党委理论中心组学习</t>
  </si>
  <si>
    <t>全年开展党委理论中心组学习次数</t>
  </si>
  <si>
    <t>环境卫生志愿服务队开展活动数</t>
  </si>
  <si>
    <t>环境卫生志愿服务队开展活动次数</t>
  </si>
  <si>
    <t>发展党员数量</t>
  </si>
  <si>
    <t>名</t>
  </si>
  <si>
    <t>安全生产专项整治行动</t>
  </si>
  <si>
    <t>安全生产专项整治行动开展次数</t>
  </si>
  <si>
    <t>违法用地整治行动</t>
  </si>
  <si>
    <t>下村开展违法用地整治行动</t>
  </si>
  <si>
    <t>交通顽瘴痼疾整治</t>
  </si>
  <si>
    <t>交通顽瘴痼疾整治次数</t>
  </si>
  <si>
    <t>质量指标</t>
  </si>
  <si>
    <t>年生活垃圾定点存放清运率</t>
  </si>
  <si>
    <t>=</t>
  </si>
  <si>
    <t>年生活垃圾定点存放清运比率</t>
  </si>
  <si>
    <t>矛盾纠纷调处率</t>
  </si>
  <si>
    <t>矛盾纠纷调处完成率</t>
  </si>
  <si>
    <t>预算执行率</t>
  </si>
  <si>
    <t>公共文化设施建设达标率</t>
  </si>
  <si>
    <t>时效指标</t>
  </si>
  <si>
    <t>验收工作及时率</t>
  </si>
  <si>
    <t>在规定时效内验收工作比率</t>
  </si>
  <si>
    <t>矛盾纠纷调处及时率</t>
  </si>
  <si>
    <t>效益指标</t>
  </si>
  <si>
    <t>经济效益指标</t>
  </si>
  <si>
    <t>行政成本控制</t>
  </si>
  <si>
    <t>定性</t>
  </si>
  <si>
    <t>三公经费同比下降或持平</t>
  </si>
  <si>
    <t>社会效益指标</t>
  </si>
  <si>
    <t>新型农村合作医疗参保率</t>
  </si>
  <si>
    <t>未达标准扣3分</t>
  </si>
  <si>
    <t>城乡基础设施</t>
  </si>
  <si>
    <t>改善</t>
  </si>
  <si>
    <t>城乡基础设施满足居民基本需要</t>
  </si>
  <si>
    <t>生态效益指标</t>
  </si>
  <si>
    <t>乡村沿路环境</t>
  </si>
  <si>
    <t>乡村沿路环境逐渐改善</t>
  </si>
  <si>
    <t>农村生活垃圾污染</t>
  </si>
  <si>
    <t>减少</t>
  </si>
  <si>
    <t>农村生活垃圾减少</t>
  </si>
  <si>
    <t>可持续影响指标</t>
  </si>
  <si>
    <t>河长制工作常态化</t>
  </si>
  <si>
    <t>长期保持</t>
  </si>
  <si>
    <t>社区（村）网格化管理</t>
  </si>
  <si>
    <t>社区（村）实行网格化管理</t>
  </si>
  <si>
    <t>满意度指标</t>
  </si>
  <si>
    <t>服务对象满意度指标</t>
  </si>
  <si>
    <t>本镇群众满意率</t>
  </si>
  <si>
    <t>成本指标</t>
  </si>
  <si>
    <t>经济成本指标</t>
  </si>
  <si>
    <t>万元</t>
  </si>
  <si>
    <t>年发放工资福利支出</t>
  </si>
  <si>
    <t>社会成本指标</t>
  </si>
  <si>
    <t>生态环境成本指标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</si>
</sst>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sz val="7"/>
      <name val="宋体"/>
      <charset val="134"/>
    </font>
    <font>
      <b/>
      <sz val="19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sz val="10"/>
      <name val="宋体"/>
      <charset val="134"/>
    </font>
    <font>
      <sz val="11"/>
      <name val="SimSun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5" fillId="0" borderId="0"/>
  </cellStyleXfs>
  <cellXfs count="8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 shrinkToFit="1"/>
    </xf>
    <xf numFmtId="4" fontId="10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10" fontId="0" fillId="0" borderId="0" xfId="0" applyNumberFormat="1" applyFont="1">
      <alignment vertical="center"/>
    </xf>
    <xf numFmtId="4" fontId="1" fillId="3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 quotePrefix="1">
      <alignment horizontal="left" vertical="center" wrapText="1"/>
    </xf>
    <xf numFmtId="0" fontId="1" fillId="0" borderId="1" xfId="0" applyFont="1" applyBorder="1" applyAlignment="1" quotePrefix="1">
      <alignment vertical="center" wrapText="1"/>
    </xf>
    <xf numFmtId="0" fontId="1" fillId="2" borderId="1" xfId="0" applyFont="1" applyFill="1" applyBorder="1" applyAlignment="1" quotePrefix="1">
      <alignment vertical="center" wrapText="1"/>
    </xf>
    <xf numFmtId="0" fontId="1" fillId="3" borderId="1" xfId="0" applyFont="1" applyFill="1" applyBorder="1" applyAlignment="1" quotePrefix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-&#36130;&#25919;&#25152;\2024&#24180;&#24230;\3-2024&#24180;&#39044;&#31639;&#20844;&#24320;&#65288;4.24+20=5.14&#21069;&#65289;\&#21442;&#32771;&#25991;&#20214;\2024-02-26&#35746;&#21333;&#23548;&#20986;&#25968;&#25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-02-26订单导出数据.xlsx"/>
      <sheetName val="2024-02-26订单导出数据.xlsx (2)"/>
      <sheetName val="2024-02-26订单导出数据.xlsx (3)"/>
      <sheetName val="Sheet1"/>
      <sheetName val="Sheet2"/>
    </sheetNames>
    <sheetDataSet>
      <sheetData sheetId="0"/>
      <sheetData sheetId="1"/>
      <sheetData sheetId="2"/>
      <sheetData sheetId="3">
        <row r="2">
          <cell r="E2" t="str">
            <v>家居建材</v>
          </cell>
          <cell r="F2">
            <v>396640.2</v>
          </cell>
          <cell r="G2">
            <v>39.66</v>
          </cell>
        </row>
        <row r="3">
          <cell r="E3" t="str">
            <v>商务中介</v>
          </cell>
          <cell r="F3">
            <v>338638.99</v>
          </cell>
          <cell r="G3">
            <v>33.86</v>
          </cell>
        </row>
        <row r="4">
          <cell r="E4" t="str">
            <v>专用设备</v>
          </cell>
          <cell r="F4">
            <v>276550</v>
          </cell>
          <cell r="G4">
            <v>27.66</v>
          </cell>
        </row>
        <row r="5">
          <cell r="E5" t="str">
            <v>劳动保护用品</v>
          </cell>
          <cell r="F5">
            <v>191496</v>
          </cell>
          <cell r="G5">
            <v>19.15</v>
          </cell>
        </row>
        <row r="6">
          <cell r="E6" t="str">
            <v>食品酒水</v>
          </cell>
          <cell r="F6">
            <v>175480</v>
          </cell>
          <cell r="G6">
            <v>17.55</v>
          </cell>
        </row>
        <row r="7">
          <cell r="E7" t="str">
            <v>批发和零售服务</v>
          </cell>
          <cell r="F7">
            <v>174675</v>
          </cell>
          <cell r="G7">
            <v>17.47</v>
          </cell>
        </row>
        <row r="8">
          <cell r="E8" t="str">
            <v>日用百货</v>
          </cell>
          <cell r="F8">
            <v>152670</v>
          </cell>
          <cell r="G8">
            <v>15.27</v>
          </cell>
        </row>
        <row r="9">
          <cell r="E9" t="str">
            <v>文化用品</v>
          </cell>
          <cell r="F9">
            <v>132498</v>
          </cell>
          <cell r="G9">
            <v>13.25</v>
          </cell>
        </row>
        <row r="10">
          <cell r="E10" t="str">
            <v>工程咨询</v>
          </cell>
          <cell r="F10">
            <v>129420</v>
          </cell>
          <cell r="G10">
            <v>12.94</v>
          </cell>
        </row>
        <row r="11">
          <cell r="E11" t="str">
            <v>办公设备/耗材</v>
          </cell>
          <cell r="F11">
            <v>111770</v>
          </cell>
          <cell r="G11">
            <v>11.18</v>
          </cell>
        </row>
        <row r="12">
          <cell r="E12" t="str">
            <v>维修保养</v>
          </cell>
          <cell r="F12">
            <v>82256</v>
          </cell>
          <cell r="G12">
            <v>8.23</v>
          </cell>
        </row>
        <row r="13">
          <cell r="E13" t="str">
            <v>工程</v>
          </cell>
          <cell r="F13">
            <v>60000</v>
          </cell>
          <cell r="G13">
            <v>6</v>
          </cell>
        </row>
        <row r="14">
          <cell r="E14" t="str">
            <v>家用电器</v>
          </cell>
          <cell r="F14">
            <v>59167</v>
          </cell>
          <cell r="G14">
            <v>5.92</v>
          </cell>
        </row>
        <row r="15">
          <cell r="E15" t="str">
            <v>3C数码</v>
          </cell>
          <cell r="F15">
            <v>26665</v>
          </cell>
          <cell r="G15">
            <v>2.67</v>
          </cell>
        </row>
        <row r="16">
          <cell r="E16" t="str">
            <v>农林牧副渔服务</v>
          </cell>
          <cell r="F16">
            <v>17264</v>
          </cell>
          <cell r="G16">
            <v>1.73</v>
          </cell>
        </row>
        <row r="17">
          <cell r="E17" t="str">
            <v>五金/工具</v>
          </cell>
          <cell r="F17">
            <v>10321</v>
          </cell>
          <cell r="G17">
            <v>1.03</v>
          </cell>
        </row>
        <row r="18">
          <cell r="E18" t="str">
            <v>运动户外</v>
          </cell>
          <cell r="F18">
            <v>8750</v>
          </cell>
          <cell r="G18">
            <v>0.88</v>
          </cell>
        </row>
        <row r="19">
          <cell r="E19" t="str">
            <v>农副产品</v>
          </cell>
          <cell r="F19">
            <v>8360</v>
          </cell>
          <cell r="G19">
            <v>0.84</v>
          </cell>
        </row>
        <row r="20">
          <cell r="E20" t="str">
            <v>电工电气</v>
          </cell>
          <cell r="F20">
            <v>7563</v>
          </cell>
          <cell r="G20">
            <v>0.76</v>
          </cell>
        </row>
        <row r="21">
          <cell r="E21" t="str">
            <v>图书和档案</v>
          </cell>
          <cell r="F21">
            <v>5600</v>
          </cell>
          <cell r="G21">
            <v>0.56</v>
          </cell>
        </row>
        <row r="22">
          <cell r="E22" t="str">
            <v>环境服务</v>
          </cell>
          <cell r="F22">
            <v>3949.99</v>
          </cell>
          <cell r="G22">
            <v>0.39</v>
          </cell>
        </row>
        <row r="23">
          <cell r="E23" t="str">
            <v>体育相关用品和设备</v>
          </cell>
          <cell r="F23">
            <v>1500</v>
          </cell>
          <cell r="G23">
            <v>0.15</v>
          </cell>
        </row>
        <row r="24">
          <cell r="E24" t="str">
            <v>文艺设备</v>
          </cell>
          <cell r="F24">
            <v>1200</v>
          </cell>
          <cell r="G24">
            <v>0.12</v>
          </cell>
        </row>
        <row r="25">
          <cell r="E25" t="str">
            <v>信息技术</v>
          </cell>
          <cell r="F25">
            <v>800</v>
          </cell>
          <cell r="G25">
            <v>0.08</v>
          </cell>
        </row>
        <row r="26">
          <cell r="E26" t="str">
            <v>汽车配件</v>
          </cell>
          <cell r="F26">
            <v>580</v>
          </cell>
          <cell r="G26">
            <v>0.06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workbookViewId="0">
      <selection activeCell="B2" sqref="B2:D2"/>
    </sheetView>
  </sheetViews>
  <sheetFormatPr defaultColWidth="10" defaultRowHeight="13.5" outlineLevelCol="4"/>
  <cols>
    <col min="1" max="1" width="5" customWidth="1"/>
    <col min="2" max="2" width="9.875" customWidth="1"/>
    <col min="3" max="3" width="39.5" customWidth="1"/>
    <col min="4" max="4" width="40.125" customWidth="1"/>
    <col min="5" max="6" width="9.75" customWidth="1"/>
  </cols>
  <sheetData>
    <row r="1" ht="40.5" customHeight="1" spans="1:4">
      <c r="A1" s="20"/>
      <c r="B1" s="22"/>
      <c r="D1" s="20"/>
    </row>
    <row r="2" ht="44.85" customHeight="1" spans="2:5">
      <c r="B2" s="21" t="s">
        <v>0</v>
      </c>
      <c r="C2" s="21"/>
      <c r="D2" s="21"/>
      <c r="E2" s="20"/>
    </row>
    <row r="3" ht="33.6" customHeight="1" spans="1:4">
      <c r="A3" s="78"/>
      <c r="B3" s="75" t="s">
        <v>1</v>
      </c>
      <c r="C3" s="75" t="s">
        <v>2</v>
      </c>
      <c r="D3" s="75" t="s">
        <v>3</v>
      </c>
    </row>
    <row r="4" ht="32.65" customHeight="1" spans="1:4">
      <c r="A4" s="31"/>
      <c r="B4" s="71">
        <v>1</v>
      </c>
      <c r="C4" s="79" t="s">
        <v>4</v>
      </c>
      <c r="D4" s="79"/>
    </row>
    <row r="5" ht="32.65" customHeight="1" spans="1:4">
      <c r="A5" s="31"/>
      <c r="B5" s="71">
        <v>2</v>
      </c>
      <c r="C5" s="79" t="s">
        <v>5</v>
      </c>
      <c r="D5" s="79"/>
    </row>
    <row r="6" ht="32.65" customHeight="1" spans="1:4">
      <c r="A6" s="31"/>
      <c r="B6" s="71">
        <v>3</v>
      </c>
      <c r="C6" s="79" t="s">
        <v>6</v>
      </c>
      <c r="D6" s="79"/>
    </row>
    <row r="7" ht="32.65" customHeight="1" spans="1:4">
      <c r="A7" s="31"/>
      <c r="B7" s="71">
        <v>4</v>
      </c>
      <c r="C7" s="79" t="s">
        <v>7</v>
      </c>
      <c r="D7" s="79"/>
    </row>
    <row r="8" ht="32.65" customHeight="1" spans="1:4">
      <c r="A8" s="31"/>
      <c r="B8" s="71">
        <v>5</v>
      </c>
      <c r="C8" s="79" t="s">
        <v>8</v>
      </c>
      <c r="D8" s="79"/>
    </row>
    <row r="9" ht="32.65" customHeight="1" spans="1:4">
      <c r="A9" s="31"/>
      <c r="B9" s="71">
        <v>6</v>
      </c>
      <c r="C9" s="79" t="s">
        <v>9</v>
      </c>
      <c r="D9" s="79"/>
    </row>
    <row r="10" ht="32.65" customHeight="1" spans="1:4">
      <c r="A10" s="31"/>
      <c r="B10" s="71">
        <v>7</v>
      </c>
      <c r="C10" s="79" t="s">
        <v>10</v>
      </c>
      <c r="D10" s="79"/>
    </row>
    <row r="11" ht="32.65" customHeight="1" spans="1:4">
      <c r="A11" s="31"/>
      <c r="B11" s="71">
        <v>8</v>
      </c>
      <c r="C11" s="79" t="s">
        <v>11</v>
      </c>
      <c r="D11" s="79"/>
    </row>
    <row r="12" ht="32.65" customHeight="1" spans="1:4">
      <c r="A12" s="31"/>
      <c r="B12" s="71">
        <v>9</v>
      </c>
      <c r="C12" s="79" t="s">
        <v>12</v>
      </c>
      <c r="D12" s="79"/>
    </row>
    <row r="13" ht="32.65" customHeight="1" spans="2:4">
      <c r="B13" s="71">
        <v>10</v>
      </c>
      <c r="C13" s="79" t="s">
        <v>13</v>
      </c>
      <c r="D13" s="79"/>
    </row>
    <row r="14" ht="32.65" customHeight="1" spans="2:4">
      <c r="B14" s="71">
        <v>11</v>
      </c>
      <c r="C14" s="79" t="s">
        <v>14</v>
      </c>
      <c r="D14" s="79"/>
    </row>
    <row r="15" ht="32.65" customHeight="1" spans="2:4">
      <c r="B15" s="71">
        <v>12</v>
      </c>
      <c r="C15" s="79" t="s">
        <v>15</v>
      </c>
      <c r="D15" s="79"/>
    </row>
    <row r="16" ht="32.65" customHeight="1" spans="2:4">
      <c r="B16" s="71">
        <v>13</v>
      </c>
      <c r="C16" s="79" t="s">
        <v>16</v>
      </c>
      <c r="D16" s="79"/>
    </row>
  </sheetData>
  <mergeCells count="1">
    <mergeCell ref="B2:D2"/>
  </mergeCells>
  <printOptions horizontalCentered="1"/>
  <pageMargins left="0.472222222222222" right="0.472222222222222" top="0.708333333333333" bottom="0.708333333333333" header="0" footer="0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workbookViewId="0">
      <selection activeCell="D28" sqref="D28"/>
    </sheetView>
  </sheetViews>
  <sheetFormatPr defaultColWidth="10" defaultRowHeight="13.5" outlineLevelCol="3"/>
  <cols>
    <col min="1" max="1" width="22.375" customWidth="1"/>
    <col min="2" max="2" width="17.5" customWidth="1"/>
    <col min="3" max="3" width="31" customWidth="1"/>
    <col min="4" max="4" width="31.125" customWidth="1"/>
    <col min="5" max="5" width="9.75" customWidth="1"/>
  </cols>
  <sheetData>
    <row r="1" ht="12.95" customHeight="1" spans="1:4">
      <c r="A1" s="20"/>
      <c r="B1" s="20"/>
      <c r="C1" s="20"/>
      <c r="D1" s="20"/>
    </row>
    <row r="2" ht="32.85" customHeight="1" spans="1:4">
      <c r="A2" s="21" t="s">
        <v>4</v>
      </c>
      <c r="B2" s="21"/>
      <c r="C2" s="21"/>
      <c r="D2" s="21"/>
    </row>
    <row r="3" ht="33.6" customHeight="1" spans="1:4">
      <c r="A3" s="74" t="s">
        <v>17</v>
      </c>
      <c r="B3" s="74"/>
      <c r="C3" s="74"/>
      <c r="D3" s="49" t="s">
        <v>18</v>
      </c>
    </row>
    <row r="4" ht="28.5" customHeight="1" spans="1:4">
      <c r="A4" s="75" t="s">
        <v>19</v>
      </c>
      <c r="B4" s="75"/>
      <c r="C4" s="75" t="s">
        <v>20</v>
      </c>
      <c r="D4" s="75"/>
    </row>
    <row r="5" ht="31.15" customHeight="1" spans="1:4">
      <c r="A5" s="71" t="s">
        <v>21</v>
      </c>
      <c r="B5" s="71" t="s">
        <v>22</v>
      </c>
      <c r="C5" s="71" t="s">
        <v>21</v>
      </c>
      <c r="D5" s="71" t="s">
        <v>22</v>
      </c>
    </row>
    <row r="6" ht="22.9" customHeight="1" spans="1:4">
      <c r="A6" s="36" t="s">
        <v>23</v>
      </c>
      <c r="B6" s="57">
        <v>2866</v>
      </c>
      <c r="C6" s="36" t="s">
        <v>24</v>
      </c>
      <c r="D6" s="54">
        <f>财政拨款收支情况表!D7</f>
        <v>2273</v>
      </c>
    </row>
    <row r="7" ht="22.9" customHeight="1" spans="1:4">
      <c r="A7" s="36" t="s">
        <v>25</v>
      </c>
      <c r="B7" s="54">
        <v>0</v>
      </c>
      <c r="C7" s="36" t="s">
        <v>26</v>
      </c>
      <c r="D7" s="54">
        <f>财政拨款收支情况表!D8</f>
        <v>0</v>
      </c>
    </row>
    <row r="8" ht="22.9" customHeight="1" spans="1:4">
      <c r="A8" s="36" t="s">
        <v>27</v>
      </c>
      <c r="B8" s="54">
        <v>0</v>
      </c>
      <c r="C8" s="36" t="s">
        <v>28</v>
      </c>
      <c r="D8" s="54">
        <f>财政拨款收支情况表!D9</f>
        <v>0</v>
      </c>
    </row>
    <row r="9" ht="22.9" customHeight="1" spans="1:4">
      <c r="A9" s="36" t="s">
        <v>29</v>
      </c>
      <c r="B9" s="54">
        <v>0</v>
      </c>
      <c r="C9" s="36" t="s">
        <v>30</v>
      </c>
      <c r="D9" s="54">
        <f>财政拨款收支情况表!D10</f>
        <v>0</v>
      </c>
    </row>
    <row r="10" ht="22.9" customHeight="1" spans="1:4">
      <c r="A10" s="36" t="s">
        <v>31</v>
      </c>
      <c r="B10" s="54">
        <v>0</v>
      </c>
      <c r="C10" s="36" t="s">
        <v>32</v>
      </c>
      <c r="D10" s="54">
        <f>财政拨款收支情况表!D11</f>
        <v>0</v>
      </c>
    </row>
    <row r="11" ht="22.9" customHeight="1" spans="1:4">
      <c r="A11" s="36" t="s">
        <v>33</v>
      </c>
      <c r="B11" s="54">
        <v>0</v>
      </c>
      <c r="C11" s="36" t="s">
        <v>34</v>
      </c>
      <c r="D11" s="54">
        <f>财政拨款收支情况表!D12</f>
        <v>0</v>
      </c>
    </row>
    <row r="12" ht="22.9" customHeight="1" spans="1:4">
      <c r="A12" s="36" t="s">
        <v>35</v>
      </c>
      <c r="B12" s="54">
        <v>0</v>
      </c>
      <c r="C12" s="36" t="s">
        <v>36</v>
      </c>
      <c r="D12" s="54">
        <f>财政拨款收支情况表!D13</f>
        <v>0</v>
      </c>
    </row>
    <row r="13" ht="22.9" customHeight="1" spans="1:4">
      <c r="A13" s="36"/>
      <c r="B13" s="36"/>
      <c r="C13" s="36" t="s">
        <v>37</v>
      </c>
      <c r="D13" s="54">
        <f>财政拨款收支情况表!D14</f>
        <v>157.45</v>
      </c>
    </row>
    <row r="14" ht="22.9" customHeight="1" spans="1:4">
      <c r="A14" s="36"/>
      <c r="B14" s="36"/>
      <c r="C14" s="36" t="s">
        <v>38</v>
      </c>
      <c r="D14" s="54">
        <f>财政拨款收支情况表!D15</f>
        <v>0</v>
      </c>
    </row>
    <row r="15" ht="22.9" customHeight="1" spans="1:4">
      <c r="A15" s="36"/>
      <c r="B15" s="36"/>
      <c r="C15" s="36" t="s">
        <v>39</v>
      </c>
      <c r="D15" s="54">
        <f>财政拨款收支情况表!D16</f>
        <v>62.55</v>
      </c>
    </row>
    <row r="16" ht="22.9" customHeight="1" spans="1:4">
      <c r="A16" s="36"/>
      <c r="B16" s="36"/>
      <c r="C16" s="36" t="s">
        <v>40</v>
      </c>
      <c r="D16" s="54">
        <f>财政拨款收支情况表!D17</f>
        <v>0</v>
      </c>
    </row>
    <row r="17" ht="22.9" customHeight="1" spans="1:4">
      <c r="A17" s="36"/>
      <c r="B17" s="36"/>
      <c r="C17" s="36" t="s">
        <v>41</v>
      </c>
      <c r="D17" s="54">
        <f>财政拨款收支情况表!D18</f>
        <v>140</v>
      </c>
    </row>
    <row r="18" ht="22.9" customHeight="1" spans="1:4">
      <c r="A18" s="36"/>
      <c r="B18" s="36"/>
      <c r="C18" s="36" t="s">
        <v>42</v>
      </c>
      <c r="D18" s="54">
        <f>财政拨款收支情况表!D19</f>
        <v>21</v>
      </c>
    </row>
    <row r="19" ht="22.9" customHeight="1" spans="1:4">
      <c r="A19" s="36"/>
      <c r="B19" s="36"/>
      <c r="C19" s="36" t="s">
        <v>43</v>
      </c>
      <c r="D19" s="54">
        <f>财政拨款收支情况表!D20</f>
        <v>0</v>
      </c>
    </row>
    <row r="20" ht="22.9" customHeight="1" spans="1:4">
      <c r="A20" s="36"/>
      <c r="B20" s="36"/>
      <c r="C20" s="36" t="s">
        <v>44</v>
      </c>
      <c r="D20" s="54">
        <f>财政拨款收支情况表!D21</f>
        <v>0</v>
      </c>
    </row>
    <row r="21" ht="22.9" customHeight="1" spans="1:4">
      <c r="A21" s="36"/>
      <c r="B21" s="36"/>
      <c r="C21" s="36" t="s">
        <v>45</v>
      </c>
      <c r="D21" s="54">
        <f>财政拨款收支情况表!D22</f>
        <v>0</v>
      </c>
    </row>
    <row r="22" ht="22.9" customHeight="1" spans="1:4">
      <c r="A22" s="36"/>
      <c r="B22" s="36"/>
      <c r="C22" s="36" t="s">
        <v>46</v>
      </c>
      <c r="D22" s="54">
        <f>财政拨款收支情况表!D23</f>
        <v>0</v>
      </c>
    </row>
    <row r="23" ht="22.9" customHeight="1" spans="1:4">
      <c r="A23" s="36"/>
      <c r="B23" s="36"/>
      <c r="C23" s="36" t="s">
        <v>47</v>
      </c>
      <c r="D23" s="54">
        <f>财政拨款收支情况表!D24</f>
        <v>0</v>
      </c>
    </row>
    <row r="24" ht="22.9" customHeight="1" spans="1:4">
      <c r="A24" s="36"/>
      <c r="B24" s="36"/>
      <c r="C24" s="36" t="s">
        <v>48</v>
      </c>
      <c r="D24" s="54">
        <f>财政拨款收支情况表!D25</f>
        <v>0</v>
      </c>
    </row>
    <row r="25" ht="22.9" customHeight="1" spans="1:4">
      <c r="A25" s="36"/>
      <c r="B25" s="36"/>
      <c r="C25" s="36" t="s">
        <v>49</v>
      </c>
      <c r="D25" s="54">
        <f>财政拨款收支情况表!D26</f>
        <v>112</v>
      </c>
    </row>
    <row r="26" ht="22.9" customHeight="1" spans="1:4">
      <c r="A26" s="36"/>
      <c r="B26" s="36"/>
      <c r="C26" s="36" t="s">
        <v>50</v>
      </c>
      <c r="D26" s="54">
        <f>财政拨款收支情况表!D27</f>
        <v>0</v>
      </c>
    </row>
    <row r="27" ht="22.9" customHeight="1" spans="1:4">
      <c r="A27" s="36"/>
      <c r="B27" s="36"/>
      <c r="C27" s="36" t="s">
        <v>51</v>
      </c>
      <c r="D27" s="54">
        <f>财政拨款收支情况表!D28</f>
        <v>0</v>
      </c>
    </row>
    <row r="28" ht="22.9" customHeight="1" spans="1:4">
      <c r="A28" s="36"/>
      <c r="B28" s="36"/>
      <c r="C28" s="36" t="s">
        <v>52</v>
      </c>
      <c r="D28" s="54">
        <f>财政拨款收支情况表!D29</f>
        <v>0</v>
      </c>
    </row>
    <row r="29" ht="22.9" customHeight="1" spans="1:4">
      <c r="A29" s="36"/>
      <c r="B29" s="36"/>
      <c r="C29" s="36" t="s">
        <v>53</v>
      </c>
      <c r="D29" s="54">
        <f>财政拨款收支情况表!D30</f>
        <v>0</v>
      </c>
    </row>
    <row r="30" ht="22.9" customHeight="1" spans="1:4">
      <c r="A30" s="36"/>
      <c r="B30" s="36"/>
      <c r="C30" s="36" t="s">
        <v>54</v>
      </c>
      <c r="D30" s="54">
        <f>财政拨款收支情况表!D31</f>
        <v>100</v>
      </c>
    </row>
    <row r="31" ht="22.9" customHeight="1" spans="1:4">
      <c r="A31" s="36"/>
      <c r="B31" s="36"/>
      <c r="C31" s="36" t="s">
        <v>55</v>
      </c>
      <c r="D31" s="54">
        <f>财政拨款收支情况表!D32</f>
        <v>0</v>
      </c>
    </row>
    <row r="32" ht="22.9" customHeight="1" spans="1:4">
      <c r="A32" s="36"/>
      <c r="B32" s="36"/>
      <c r="C32" s="36" t="s">
        <v>56</v>
      </c>
      <c r="D32" s="54">
        <f>财政拨款收支情况表!D33</f>
        <v>0</v>
      </c>
    </row>
    <row r="33" ht="22.9" customHeight="1" spans="1:4">
      <c r="A33" s="36"/>
      <c r="B33" s="36"/>
      <c r="C33" s="36" t="s">
        <v>57</v>
      </c>
      <c r="D33" s="54">
        <f>财政拨款收支情况表!D34</f>
        <v>0</v>
      </c>
    </row>
    <row r="34" ht="22.9" customHeight="1" spans="1:4">
      <c r="A34" s="36"/>
      <c r="B34" s="36"/>
      <c r="C34" s="36" t="s">
        <v>58</v>
      </c>
      <c r="D34" s="54">
        <f>财政拨款收支情况表!D35</f>
        <v>0</v>
      </c>
    </row>
    <row r="35" ht="22.9" customHeight="1" spans="1:4">
      <c r="A35" s="36"/>
      <c r="B35" s="36"/>
      <c r="C35" s="36" t="s">
        <v>59</v>
      </c>
      <c r="D35" s="54">
        <f>财政拨款收支情况表!D36</f>
        <v>0</v>
      </c>
    </row>
    <row r="36" ht="21.2" customHeight="1" spans="1:4">
      <c r="A36" s="36"/>
      <c r="B36" s="36"/>
      <c r="C36" s="36"/>
      <c r="D36" s="54"/>
    </row>
    <row r="37" ht="21.2" customHeight="1" spans="1:4">
      <c r="A37" s="61" t="s">
        <v>60</v>
      </c>
      <c r="B37" s="76">
        <f>SUM(B6:B13)</f>
        <v>2866</v>
      </c>
      <c r="C37" s="61" t="s">
        <v>61</v>
      </c>
      <c r="D37" s="76">
        <f>SUM(D6:D36)</f>
        <v>2866</v>
      </c>
    </row>
    <row r="38" ht="21.2" customHeight="1" spans="1:4">
      <c r="A38" s="39" t="s">
        <v>62</v>
      </c>
      <c r="B38" s="54">
        <v>0</v>
      </c>
      <c r="C38" s="32" t="s">
        <v>63</v>
      </c>
      <c r="D38" s="60">
        <v>0</v>
      </c>
    </row>
    <row r="39" ht="24.2" customHeight="1" spans="1:4">
      <c r="A39" s="39" t="s">
        <v>64</v>
      </c>
      <c r="B39" s="54">
        <v>0</v>
      </c>
      <c r="C39" s="44"/>
      <c r="D39" s="54"/>
    </row>
    <row r="40" ht="18.95" customHeight="1" spans="1:4">
      <c r="A40" s="39" t="s">
        <v>65</v>
      </c>
      <c r="B40" s="54">
        <v>0</v>
      </c>
      <c r="C40" s="44"/>
      <c r="D40" s="54"/>
    </row>
    <row r="41" ht="20.65" customHeight="1" spans="1:4">
      <c r="A41" s="39" t="s">
        <v>66</v>
      </c>
      <c r="B41" s="54">
        <v>0</v>
      </c>
      <c r="C41" s="36"/>
      <c r="D41" s="54"/>
    </row>
    <row r="42" ht="25.9" customHeight="1" spans="1:4">
      <c r="A42" s="39" t="s">
        <v>67</v>
      </c>
      <c r="B42" s="54">
        <v>0</v>
      </c>
      <c r="C42" s="36"/>
      <c r="D42" s="36"/>
    </row>
    <row r="43" ht="32.85" customHeight="1" spans="1:4">
      <c r="A43" s="75" t="s">
        <v>68</v>
      </c>
      <c r="B43" s="77">
        <f>SUM(B37:B42)</f>
        <v>2866</v>
      </c>
      <c r="C43" s="75" t="s">
        <v>69</v>
      </c>
      <c r="D43" s="77">
        <f>SUM(D37:D42)</f>
        <v>2866</v>
      </c>
    </row>
  </sheetData>
  <mergeCells count="4">
    <mergeCell ref="A2:D2"/>
    <mergeCell ref="A3:C3"/>
    <mergeCell ref="A4:B4"/>
    <mergeCell ref="C4:D4"/>
  </mergeCells>
  <printOptions horizontalCentered="1"/>
  <pageMargins left="0.472222222222222" right="0.472222222222222" top="0.708333333333333" bottom="0.708333333333333" header="0" footer="0"/>
  <pageSetup paperSize="9" scale="93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topLeftCell="A4" workbookViewId="0">
      <selection activeCell="F9" sqref="F9"/>
    </sheetView>
  </sheetViews>
  <sheetFormatPr defaultColWidth="10" defaultRowHeight="13.5"/>
  <cols>
    <col min="1" max="1" width="5.125" customWidth="1"/>
    <col min="2" max="2" width="15.625" customWidth="1"/>
    <col min="3" max="3" width="5.875" customWidth="1"/>
    <col min="4" max="4" width="24.625" customWidth="1"/>
    <col min="5" max="7" width="8.375" customWidth="1"/>
    <col min="8" max="8" width="8.75" customWidth="1"/>
    <col min="9" max="9" width="7.125" customWidth="1"/>
    <col min="10" max="12" width="8.75" customWidth="1"/>
    <col min="13" max="13" width="7.125" customWidth="1"/>
    <col min="14" max="15" width="4.875" customWidth="1"/>
    <col min="16" max="16" width="9.625" customWidth="1"/>
    <col min="17" max="19" width="8.75" customWidth="1"/>
    <col min="20" max="20" width="9.75" customWidth="1"/>
  </cols>
  <sheetData>
    <row r="1" ht="22.9" customHeight="1" spans="1:19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ht="35.85" customHeight="1" spans="1:19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ht="31.15" customHeight="1" spans="1:19">
      <c r="A3" s="31" t="s">
        <v>17</v>
      </c>
      <c r="B3" s="31"/>
      <c r="C3" s="31"/>
      <c r="D3" s="31"/>
      <c r="E3" s="31"/>
      <c r="F3" s="31"/>
      <c r="G3" s="31"/>
      <c r="H3" s="31"/>
      <c r="I3" s="31"/>
      <c r="J3" s="20"/>
      <c r="K3" s="20"/>
      <c r="L3" s="20"/>
      <c r="M3" s="20"/>
      <c r="N3" s="20"/>
      <c r="O3" s="20"/>
      <c r="P3" s="20"/>
      <c r="Q3" s="22" t="s">
        <v>18</v>
      </c>
      <c r="R3" s="22"/>
      <c r="S3" s="22"/>
    </row>
    <row r="4" ht="34.5" customHeight="1" spans="1:19">
      <c r="A4" s="32" t="s">
        <v>70</v>
      </c>
      <c r="B4" s="32"/>
      <c r="C4" s="32" t="s">
        <v>71</v>
      </c>
      <c r="D4" s="32"/>
      <c r="E4" s="32" t="s">
        <v>72</v>
      </c>
      <c r="F4" s="32" t="s">
        <v>73</v>
      </c>
      <c r="G4" s="32"/>
      <c r="H4" s="32"/>
      <c r="I4" s="32"/>
      <c r="J4" s="32"/>
      <c r="K4" s="32"/>
      <c r="L4" s="32"/>
      <c r="M4" s="32"/>
      <c r="N4" s="32" t="s">
        <v>74</v>
      </c>
      <c r="O4" s="32"/>
      <c r="P4" s="32"/>
      <c r="Q4" s="32"/>
      <c r="R4" s="32"/>
      <c r="S4" s="32"/>
    </row>
    <row r="5" ht="24.95" customHeight="1" spans="1:19">
      <c r="A5" s="32" t="s">
        <v>75</v>
      </c>
      <c r="B5" s="32" t="s">
        <v>2</v>
      </c>
      <c r="C5" s="32" t="s">
        <v>75</v>
      </c>
      <c r="D5" s="32" t="s">
        <v>2</v>
      </c>
      <c r="E5" s="32"/>
      <c r="F5" s="32" t="s">
        <v>76</v>
      </c>
      <c r="G5" s="32" t="s">
        <v>77</v>
      </c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83</v>
      </c>
      <c r="N5" s="32" t="s">
        <v>76</v>
      </c>
      <c r="O5" s="32" t="s">
        <v>62</v>
      </c>
      <c r="P5" s="32"/>
      <c r="Q5" s="32"/>
      <c r="R5" s="32" t="s">
        <v>84</v>
      </c>
      <c r="S5" s="32" t="s">
        <v>67</v>
      </c>
    </row>
    <row r="6" ht="31.15" customHeight="1" spans="1:19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 t="s">
        <v>85</v>
      </c>
      <c r="P6" s="32" t="s">
        <v>86</v>
      </c>
      <c r="Q6" s="32" t="s">
        <v>87</v>
      </c>
      <c r="R6" s="32"/>
      <c r="S6" s="32"/>
    </row>
    <row r="7" ht="30" customHeight="1" spans="1:19">
      <c r="A7" s="32" t="s">
        <v>88</v>
      </c>
      <c r="B7" s="32"/>
      <c r="C7" s="36"/>
      <c r="D7" s="36"/>
      <c r="E7" s="60">
        <f>E8</f>
        <v>2866</v>
      </c>
      <c r="F7" s="60">
        <f>F8</f>
        <v>2866</v>
      </c>
      <c r="G7" s="60">
        <f>G8</f>
        <v>2866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60">
        <v>0</v>
      </c>
      <c r="Q7" s="60">
        <v>0</v>
      </c>
      <c r="R7" s="60">
        <v>0</v>
      </c>
      <c r="S7" s="60">
        <v>0</v>
      </c>
    </row>
    <row r="8" ht="30" customHeight="1" spans="1:19">
      <c r="A8" s="32" t="s">
        <v>89</v>
      </c>
      <c r="B8" s="32"/>
      <c r="C8" s="36"/>
      <c r="D8" s="36"/>
      <c r="E8" s="60">
        <f>SUM(E9:E19)</f>
        <v>2866</v>
      </c>
      <c r="F8" s="60">
        <f>SUM(F9:F19)</f>
        <v>2866</v>
      </c>
      <c r="G8" s="60">
        <f>SUM(G9:G19)</f>
        <v>2866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</row>
    <row r="9" ht="30" customHeight="1" spans="1:19">
      <c r="A9" s="39" t="s">
        <v>90</v>
      </c>
      <c r="B9" s="39" t="s">
        <v>91</v>
      </c>
      <c r="C9" s="39" t="s">
        <v>92</v>
      </c>
      <c r="D9" s="39" t="s">
        <v>93</v>
      </c>
      <c r="E9" s="54">
        <v>2</v>
      </c>
      <c r="F9" s="54">
        <v>2</v>
      </c>
      <c r="G9" s="54">
        <v>2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</row>
    <row r="10" ht="30" customHeight="1" spans="1:19">
      <c r="A10" s="39" t="s">
        <v>90</v>
      </c>
      <c r="B10" s="39" t="s">
        <v>91</v>
      </c>
      <c r="C10" s="39" t="s">
        <v>94</v>
      </c>
      <c r="D10" s="39" t="s">
        <v>95</v>
      </c>
      <c r="E10" s="54">
        <v>10</v>
      </c>
      <c r="F10" s="54">
        <v>10</v>
      </c>
      <c r="G10" s="54">
        <v>10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</row>
    <row r="11" ht="30" customHeight="1" spans="1:19">
      <c r="A11" s="39" t="s">
        <v>90</v>
      </c>
      <c r="B11" s="39" t="s">
        <v>91</v>
      </c>
      <c r="C11" s="39" t="s">
        <v>96</v>
      </c>
      <c r="D11" s="39" t="s">
        <v>93</v>
      </c>
      <c r="E11" s="54">
        <v>2261</v>
      </c>
      <c r="F11" s="54">
        <v>2261</v>
      </c>
      <c r="G11" s="54">
        <v>2261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</row>
    <row r="12" ht="30" customHeight="1" spans="1:19">
      <c r="A12" s="39" t="s">
        <v>90</v>
      </c>
      <c r="B12" s="39" t="s">
        <v>91</v>
      </c>
      <c r="C12" s="39" t="s">
        <v>97</v>
      </c>
      <c r="D12" s="39" t="s">
        <v>98</v>
      </c>
      <c r="E12" s="54">
        <v>150</v>
      </c>
      <c r="F12" s="54">
        <v>150</v>
      </c>
      <c r="G12" s="54">
        <v>150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</row>
    <row r="13" ht="30" customHeight="1" spans="1:19">
      <c r="A13" s="39" t="s">
        <v>90</v>
      </c>
      <c r="B13" s="39" t="s">
        <v>91</v>
      </c>
      <c r="C13" s="39" t="s">
        <v>99</v>
      </c>
      <c r="D13" s="39" t="s">
        <v>100</v>
      </c>
      <c r="E13" s="54">
        <v>3.05</v>
      </c>
      <c r="F13" s="54">
        <v>3.05</v>
      </c>
      <c r="G13" s="54">
        <v>3.05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</row>
    <row r="14" ht="30" customHeight="1" spans="1:19">
      <c r="A14" s="39" t="s">
        <v>90</v>
      </c>
      <c r="B14" s="39" t="s">
        <v>91</v>
      </c>
      <c r="C14" s="39" t="s">
        <v>101</v>
      </c>
      <c r="D14" s="39" t="s">
        <v>102</v>
      </c>
      <c r="E14" s="54">
        <v>4.4</v>
      </c>
      <c r="F14" s="54">
        <v>4.4</v>
      </c>
      <c r="G14" s="54">
        <v>4.4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</row>
    <row r="15" ht="30" customHeight="1" spans="1:19">
      <c r="A15" s="39" t="s">
        <v>90</v>
      </c>
      <c r="B15" s="39" t="s">
        <v>91</v>
      </c>
      <c r="C15" s="39" t="s">
        <v>103</v>
      </c>
      <c r="D15" s="39" t="s">
        <v>104</v>
      </c>
      <c r="E15" s="54">
        <v>62.55</v>
      </c>
      <c r="F15" s="54">
        <v>62.55</v>
      </c>
      <c r="G15" s="54">
        <v>62.55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</row>
    <row r="16" ht="30" customHeight="1" spans="1:19">
      <c r="A16" s="39" t="s">
        <v>90</v>
      </c>
      <c r="B16" s="39" t="s">
        <v>91</v>
      </c>
      <c r="C16" s="39" t="s">
        <v>105</v>
      </c>
      <c r="D16" s="39" t="s">
        <v>106</v>
      </c>
      <c r="E16" s="54">
        <v>140</v>
      </c>
      <c r="F16" s="54">
        <v>140</v>
      </c>
      <c r="G16" s="54">
        <v>140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</row>
    <row r="17" ht="30" customHeight="1" spans="1:19">
      <c r="A17" s="39" t="s">
        <v>90</v>
      </c>
      <c r="B17" s="39" t="s">
        <v>91</v>
      </c>
      <c r="C17" s="39" t="s">
        <v>107</v>
      </c>
      <c r="D17" s="39" t="s">
        <v>108</v>
      </c>
      <c r="E17" s="54">
        <v>21</v>
      </c>
      <c r="F17" s="54">
        <v>21</v>
      </c>
      <c r="G17" s="54">
        <v>21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</row>
    <row r="18" ht="30" customHeight="1" spans="1:19">
      <c r="A18" s="39" t="s">
        <v>90</v>
      </c>
      <c r="B18" s="39" t="s">
        <v>91</v>
      </c>
      <c r="C18" s="39" t="s">
        <v>109</v>
      </c>
      <c r="D18" s="39" t="s">
        <v>110</v>
      </c>
      <c r="E18" s="54">
        <v>112</v>
      </c>
      <c r="F18" s="54">
        <v>112</v>
      </c>
      <c r="G18" s="54">
        <v>112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</row>
    <row r="19" ht="30" customHeight="1" spans="1:19">
      <c r="A19" s="39" t="s">
        <v>90</v>
      </c>
      <c r="B19" s="39" t="s">
        <v>91</v>
      </c>
      <c r="C19" s="80" t="s">
        <v>111</v>
      </c>
      <c r="D19" s="39" t="s">
        <v>112</v>
      </c>
      <c r="E19" s="54">
        <v>100</v>
      </c>
      <c r="F19" s="54">
        <v>100</v>
      </c>
      <c r="G19" s="54">
        <v>100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</row>
  </sheetData>
  <mergeCells count="26">
    <mergeCell ref="A2:S2"/>
    <mergeCell ref="A3:I3"/>
    <mergeCell ref="Q3:S3"/>
    <mergeCell ref="A4:B4"/>
    <mergeCell ref="C4:D4"/>
    <mergeCell ref="F4:M4"/>
    <mergeCell ref="N4:S4"/>
    <mergeCell ref="O5:Q5"/>
    <mergeCell ref="A7:B7"/>
    <mergeCell ref="A8:B8"/>
    <mergeCell ref="A5:A6"/>
    <mergeCell ref="B5:B6"/>
    <mergeCell ref="C5:C6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R5:R6"/>
    <mergeCell ref="S5:S6"/>
  </mergeCells>
  <printOptions horizontalCentered="1"/>
  <pageMargins left="0.472222222222222" right="0.472222222222222" top="0.708333333333333" bottom="0.708333333333333" header="0" footer="0"/>
  <pageSetup paperSize="9" scale="8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workbookViewId="0">
      <selection activeCell="F8" sqref="F8:F18"/>
    </sheetView>
  </sheetViews>
  <sheetFormatPr defaultColWidth="10" defaultRowHeight="13.5"/>
  <cols>
    <col min="1" max="1" width="10" customWidth="1"/>
    <col min="2" max="2" width="22.25" customWidth="1"/>
    <col min="3" max="3" width="13.375" customWidth="1"/>
    <col min="4" max="4" width="19.125" customWidth="1"/>
    <col min="5" max="5" width="15.5" customWidth="1"/>
    <col min="6" max="6" width="12.625" customWidth="1"/>
    <col min="7" max="7" width="13.5" customWidth="1"/>
    <col min="8" max="8" width="12.625" customWidth="1"/>
    <col min="9" max="9" width="16.25" customWidth="1"/>
    <col min="10" max="10" width="15.25" customWidth="1"/>
    <col min="11" max="11" width="16.5" customWidth="1"/>
    <col min="12" max="12" width="9.75" customWidth="1"/>
  </cols>
  <sheetData>
    <row r="1" ht="22.9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5.85" customHeight="1" spans="1:11">
      <c r="A2" s="21" t="s">
        <v>6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22.9" customHeight="1" spans="1:11">
      <c r="A3" s="31" t="s">
        <v>17</v>
      </c>
      <c r="B3" s="31"/>
      <c r="C3" s="31"/>
      <c r="D3" s="31"/>
      <c r="E3" s="31"/>
      <c r="F3" s="48"/>
      <c r="G3" s="48"/>
      <c r="H3" s="48"/>
      <c r="I3" s="49" t="s">
        <v>18</v>
      </c>
      <c r="J3" s="49"/>
      <c r="K3" s="49"/>
    </row>
    <row r="4" ht="23.1" customHeight="1" spans="1:11">
      <c r="A4" s="32" t="s">
        <v>70</v>
      </c>
      <c r="B4" s="32"/>
      <c r="C4" s="32" t="s">
        <v>71</v>
      </c>
      <c r="D4" s="32"/>
      <c r="E4" s="32" t="s">
        <v>72</v>
      </c>
      <c r="F4" s="32" t="s">
        <v>113</v>
      </c>
      <c r="G4" s="32"/>
      <c r="H4" s="32"/>
      <c r="I4" s="32" t="s">
        <v>114</v>
      </c>
      <c r="J4" s="32"/>
      <c r="K4" s="32"/>
    </row>
    <row r="5" ht="25.35" customHeight="1" spans="1:11">
      <c r="A5" s="32" t="s">
        <v>75</v>
      </c>
      <c r="B5" s="32" t="s">
        <v>2</v>
      </c>
      <c r="C5" s="32" t="s">
        <v>75</v>
      </c>
      <c r="D5" s="32" t="s">
        <v>2</v>
      </c>
      <c r="E5" s="32"/>
      <c r="F5" s="32" t="s">
        <v>76</v>
      </c>
      <c r="G5" s="32" t="s">
        <v>115</v>
      </c>
      <c r="H5" s="32" t="s">
        <v>116</v>
      </c>
      <c r="I5" s="32" t="s">
        <v>76</v>
      </c>
      <c r="J5" s="32" t="s">
        <v>117</v>
      </c>
      <c r="K5" s="32" t="s">
        <v>118</v>
      </c>
    </row>
    <row r="6" ht="22.9" customHeight="1" spans="1:11">
      <c r="A6" s="33" t="s">
        <v>72</v>
      </c>
      <c r="B6" s="33"/>
      <c r="C6" s="33"/>
      <c r="D6" s="33"/>
      <c r="E6" s="60">
        <f>E7</f>
        <v>2866</v>
      </c>
      <c r="F6" s="60">
        <f>F7</f>
        <v>2866</v>
      </c>
      <c r="G6" s="60">
        <f>G7</f>
        <v>1700</v>
      </c>
      <c r="H6" s="60">
        <f>H7</f>
        <v>1166</v>
      </c>
      <c r="I6" s="60">
        <v>0</v>
      </c>
      <c r="J6" s="60">
        <v>0</v>
      </c>
      <c r="K6" s="60">
        <v>0</v>
      </c>
    </row>
    <row r="7" ht="26.45" customHeight="1" spans="1:11">
      <c r="A7" s="39" t="s">
        <v>90</v>
      </c>
      <c r="B7" s="39" t="s">
        <v>91</v>
      </c>
      <c r="C7" s="36"/>
      <c r="D7" s="36"/>
      <c r="E7" s="60">
        <f>SUM(E8:E18)</f>
        <v>2866</v>
      </c>
      <c r="F7" s="60">
        <f>SUM(F8:F18)</f>
        <v>2866</v>
      </c>
      <c r="G7" s="60">
        <f>SUM(G8:G18)</f>
        <v>1700</v>
      </c>
      <c r="H7" s="60">
        <f>SUM(H8:H18)</f>
        <v>1166</v>
      </c>
      <c r="I7" s="60">
        <v>0</v>
      </c>
      <c r="J7" s="60">
        <v>0</v>
      </c>
      <c r="K7" s="60">
        <v>0</v>
      </c>
    </row>
    <row r="8" ht="26.45" customHeight="1" spans="1:11">
      <c r="A8" s="39" t="s">
        <v>119</v>
      </c>
      <c r="B8" s="39" t="s">
        <v>120</v>
      </c>
      <c r="C8" s="39" t="s">
        <v>92</v>
      </c>
      <c r="D8" s="36" t="s">
        <v>93</v>
      </c>
      <c r="E8" s="56">
        <f>F8+I10</f>
        <v>2</v>
      </c>
      <c r="F8" s="54">
        <f t="shared" ref="F8:F18" si="0">G8+H8</f>
        <v>2</v>
      </c>
      <c r="G8" s="57">
        <f>一般公共预算支出表!E8</f>
        <v>0</v>
      </c>
      <c r="H8" s="57">
        <f>一般公共预算支出表!F8</f>
        <v>2</v>
      </c>
      <c r="I8" s="54">
        <v>0</v>
      </c>
      <c r="J8" s="54">
        <v>0</v>
      </c>
      <c r="K8" s="54">
        <v>0</v>
      </c>
    </row>
    <row r="9" ht="26.45" customHeight="1" spans="1:11">
      <c r="A9" s="39" t="s">
        <v>119</v>
      </c>
      <c r="B9" s="39" t="s">
        <v>120</v>
      </c>
      <c r="C9" s="36" t="s">
        <v>94</v>
      </c>
      <c r="D9" s="36" t="s">
        <v>95</v>
      </c>
      <c r="E9" s="56">
        <f>F9+I11</f>
        <v>10</v>
      </c>
      <c r="F9" s="54">
        <f t="shared" si="0"/>
        <v>10</v>
      </c>
      <c r="G9" s="57">
        <f>一般公共预算支出表!E9</f>
        <v>0</v>
      </c>
      <c r="H9" s="57">
        <f>一般公共预算支出表!F9</f>
        <v>10</v>
      </c>
      <c r="I9" s="54">
        <v>0</v>
      </c>
      <c r="J9" s="54">
        <v>0</v>
      </c>
      <c r="K9" s="54">
        <v>0</v>
      </c>
    </row>
    <row r="10" ht="26.45" customHeight="1" spans="1:11">
      <c r="A10" s="39" t="s">
        <v>119</v>
      </c>
      <c r="B10" s="39" t="s">
        <v>120</v>
      </c>
      <c r="C10" s="36" t="s">
        <v>96</v>
      </c>
      <c r="D10" s="36" t="s">
        <v>93</v>
      </c>
      <c r="E10" s="56">
        <f>F10+I13</f>
        <v>2261</v>
      </c>
      <c r="F10" s="54">
        <f t="shared" si="0"/>
        <v>2261</v>
      </c>
      <c r="G10" s="57">
        <f>一般公共预算支出表!E11</f>
        <v>1368</v>
      </c>
      <c r="H10" s="57">
        <f>一般公共预算支出表!F11</f>
        <v>893</v>
      </c>
      <c r="I10" s="54">
        <v>0</v>
      </c>
      <c r="J10" s="54">
        <v>0</v>
      </c>
      <c r="K10" s="54">
        <v>0</v>
      </c>
    </row>
    <row r="11" ht="26.45" customHeight="1" spans="1:11">
      <c r="A11" s="39" t="s">
        <v>119</v>
      </c>
      <c r="B11" s="39" t="s">
        <v>120</v>
      </c>
      <c r="C11" s="36" t="s">
        <v>97</v>
      </c>
      <c r="D11" s="36" t="s">
        <v>98</v>
      </c>
      <c r="E11" s="56">
        <f>F11+I15</f>
        <v>150</v>
      </c>
      <c r="F11" s="54">
        <f t="shared" si="0"/>
        <v>150</v>
      </c>
      <c r="G11" s="57">
        <f>一般公共预算支出表!E14</f>
        <v>150</v>
      </c>
      <c r="H11" s="57">
        <v>0</v>
      </c>
      <c r="I11" s="54">
        <v>0</v>
      </c>
      <c r="J11" s="54">
        <v>0</v>
      </c>
      <c r="K11" s="54">
        <v>0</v>
      </c>
    </row>
    <row r="12" ht="26.45" customHeight="1" spans="1:11">
      <c r="A12" s="39" t="s">
        <v>119</v>
      </c>
      <c r="B12" s="39" t="s">
        <v>120</v>
      </c>
      <c r="C12" s="36" t="s">
        <v>99</v>
      </c>
      <c r="D12" s="36" t="s">
        <v>100</v>
      </c>
      <c r="E12" s="56">
        <f>F12</f>
        <v>3.05</v>
      </c>
      <c r="F12" s="54">
        <f t="shared" si="0"/>
        <v>3.05</v>
      </c>
      <c r="G12" s="57">
        <f>一般公共预算支出表!E16</f>
        <v>3.05</v>
      </c>
      <c r="H12" s="57">
        <v>0</v>
      </c>
      <c r="I12" s="54">
        <v>0</v>
      </c>
      <c r="J12" s="54">
        <v>0</v>
      </c>
      <c r="K12" s="54">
        <v>0</v>
      </c>
    </row>
    <row r="13" ht="26.45" customHeight="1" spans="1:11">
      <c r="A13" s="39" t="s">
        <v>119</v>
      </c>
      <c r="B13" s="39" t="s">
        <v>120</v>
      </c>
      <c r="C13" s="36" t="s">
        <v>101</v>
      </c>
      <c r="D13" s="36" t="s">
        <v>102</v>
      </c>
      <c r="E13" s="56">
        <f>F13</f>
        <v>4.4</v>
      </c>
      <c r="F13" s="54">
        <f t="shared" si="0"/>
        <v>4.4</v>
      </c>
      <c r="G13" s="57">
        <f>一般公共预算支出表!E17</f>
        <v>4.4</v>
      </c>
      <c r="H13" s="57">
        <v>0</v>
      </c>
      <c r="I13" s="54">
        <v>0</v>
      </c>
      <c r="J13" s="54">
        <v>0</v>
      </c>
      <c r="K13" s="54">
        <v>0</v>
      </c>
    </row>
    <row r="14" ht="26.45" customHeight="1" spans="1:11">
      <c r="A14" s="39" t="s">
        <v>119</v>
      </c>
      <c r="B14" s="39" t="s">
        <v>120</v>
      </c>
      <c r="C14" s="36" t="s">
        <v>103</v>
      </c>
      <c r="D14" s="36" t="s">
        <v>104</v>
      </c>
      <c r="E14" s="56">
        <f>F14+I19</f>
        <v>62.55</v>
      </c>
      <c r="F14" s="54">
        <f t="shared" si="0"/>
        <v>62.55</v>
      </c>
      <c r="G14" s="57">
        <f>一般公共预算支出表!E20</f>
        <v>62.55</v>
      </c>
      <c r="H14" s="57">
        <v>0</v>
      </c>
      <c r="I14" s="54">
        <v>0</v>
      </c>
      <c r="J14" s="54">
        <v>0</v>
      </c>
      <c r="K14" s="54">
        <v>0</v>
      </c>
    </row>
    <row r="15" ht="26.45" customHeight="1" spans="1:11">
      <c r="A15" s="39" t="s">
        <v>119</v>
      </c>
      <c r="B15" s="39" t="s">
        <v>120</v>
      </c>
      <c r="C15" s="36" t="s">
        <v>105</v>
      </c>
      <c r="D15" s="36" t="s">
        <v>106</v>
      </c>
      <c r="E15" s="56">
        <f>F15+I24</f>
        <v>140</v>
      </c>
      <c r="F15" s="54">
        <f t="shared" si="0"/>
        <v>140</v>
      </c>
      <c r="G15" s="54">
        <f>一般公共预算支出表!E23</f>
        <v>0</v>
      </c>
      <c r="H15" s="54">
        <f>一般公共预算支出表!F23</f>
        <v>140</v>
      </c>
      <c r="I15" s="54">
        <v>0</v>
      </c>
      <c r="J15" s="54">
        <v>0</v>
      </c>
      <c r="K15" s="54">
        <v>0</v>
      </c>
    </row>
    <row r="16" ht="26.45" customHeight="1" spans="1:11">
      <c r="A16" s="39" t="s">
        <v>119</v>
      </c>
      <c r="B16" s="39" t="s">
        <v>120</v>
      </c>
      <c r="C16" s="36" t="s">
        <v>107</v>
      </c>
      <c r="D16" s="36" t="s">
        <v>108</v>
      </c>
      <c r="E16" s="56">
        <f>F16+I27</f>
        <v>21</v>
      </c>
      <c r="F16" s="54">
        <f t="shared" si="0"/>
        <v>21</v>
      </c>
      <c r="G16" s="54">
        <f>一般公共预算支出表!E26</f>
        <v>0</v>
      </c>
      <c r="H16" s="54">
        <f>一般公共预算支出表!F26</f>
        <v>21</v>
      </c>
      <c r="I16" s="54">
        <v>0</v>
      </c>
      <c r="J16" s="54">
        <v>0</v>
      </c>
      <c r="K16" s="54">
        <v>0</v>
      </c>
    </row>
    <row r="17" ht="26.45" customHeight="1" spans="1:11">
      <c r="A17" s="39" t="s">
        <v>119</v>
      </c>
      <c r="B17" s="39" t="s">
        <v>120</v>
      </c>
      <c r="C17" s="36" t="s">
        <v>109</v>
      </c>
      <c r="D17" s="36" t="s">
        <v>110</v>
      </c>
      <c r="E17" s="56">
        <f>F17+I34</f>
        <v>112</v>
      </c>
      <c r="F17" s="54">
        <f t="shared" si="0"/>
        <v>112</v>
      </c>
      <c r="G17" s="57">
        <f>一般公共预算支出表!E29</f>
        <v>112</v>
      </c>
      <c r="H17" s="57">
        <v>0</v>
      </c>
      <c r="I17" s="54">
        <v>0</v>
      </c>
      <c r="J17" s="54">
        <v>0</v>
      </c>
      <c r="K17" s="54">
        <v>0</v>
      </c>
    </row>
    <row r="18" ht="26.45" customHeight="1" spans="1:11">
      <c r="A18" s="39" t="s">
        <v>119</v>
      </c>
      <c r="B18" s="39" t="s">
        <v>120</v>
      </c>
      <c r="C18" s="81" t="s">
        <v>111</v>
      </c>
      <c r="D18" s="36" t="s">
        <v>112</v>
      </c>
      <c r="E18" s="56">
        <f>F18+I37</f>
        <v>100</v>
      </c>
      <c r="F18" s="54">
        <f t="shared" si="0"/>
        <v>100</v>
      </c>
      <c r="G18" s="54">
        <f>一般公共预算支出表!E32</f>
        <v>0</v>
      </c>
      <c r="H18" s="54">
        <f>一般公共预算支出表!F32</f>
        <v>100</v>
      </c>
      <c r="I18" s="54">
        <v>0</v>
      </c>
      <c r="J18" s="54">
        <v>0</v>
      </c>
      <c r="K18" s="54">
        <v>0</v>
      </c>
    </row>
  </sheetData>
  <mergeCells count="9">
    <mergeCell ref="A2:K2"/>
    <mergeCell ref="A3:E3"/>
    <mergeCell ref="I3:K3"/>
    <mergeCell ref="A4:B4"/>
    <mergeCell ref="C4:D4"/>
    <mergeCell ref="F4:H4"/>
    <mergeCell ref="I4:K4"/>
    <mergeCell ref="A6:D6"/>
    <mergeCell ref="E4:E5"/>
  </mergeCells>
  <printOptions horizontalCentered="1"/>
  <pageMargins left="0.472222222222222" right="0.472222222222222" top="0.708333333333333" bottom="0.708333333333333" header="0" footer="0"/>
  <pageSetup paperSize="9" scale="83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topLeftCell="A19" workbookViewId="0">
      <selection activeCell="D7" sqref="D7"/>
    </sheetView>
  </sheetViews>
  <sheetFormatPr defaultColWidth="10" defaultRowHeight="13.5" outlineLevelCol="3"/>
  <cols>
    <col min="1" max="1" width="22.625" customWidth="1"/>
    <col min="2" max="2" width="31.875" customWidth="1"/>
    <col min="3" max="3" width="33" customWidth="1"/>
    <col min="4" max="4" width="19.375" customWidth="1"/>
    <col min="5" max="5" width="9.75" customWidth="1"/>
  </cols>
  <sheetData>
    <row r="1" ht="17.25" customHeight="1" spans="1:4">
      <c r="A1" s="20"/>
      <c r="B1" s="20"/>
      <c r="C1" s="20"/>
      <c r="D1" s="20"/>
    </row>
    <row r="2" ht="60.4" customHeight="1" spans="1:4">
      <c r="A2" s="21" t="s">
        <v>7</v>
      </c>
      <c r="B2" s="21"/>
      <c r="C2" s="21"/>
      <c r="D2" s="21"/>
    </row>
    <row r="3" ht="23.25" customHeight="1" spans="1:4">
      <c r="A3" s="31" t="s">
        <v>17</v>
      </c>
      <c r="B3" s="31"/>
      <c r="C3" s="31"/>
      <c r="D3" s="49" t="s">
        <v>18</v>
      </c>
    </row>
    <row r="4" ht="31.9" customHeight="1" spans="1:4">
      <c r="A4" s="71" t="s">
        <v>19</v>
      </c>
      <c r="B4" s="71"/>
      <c r="C4" s="71" t="s">
        <v>20</v>
      </c>
      <c r="D4" s="71"/>
    </row>
    <row r="5" ht="21.6" customHeight="1" spans="1:4">
      <c r="A5" s="61" t="s">
        <v>121</v>
      </c>
      <c r="B5" s="61" t="s">
        <v>22</v>
      </c>
      <c r="C5" s="61" t="s">
        <v>121</v>
      </c>
      <c r="D5" s="61" t="s">
        <v>22</v>
      </c>
    </row>
    <row r="6" ht="21.2" customHeight="1" spans="1:4">
      <c r="A6" s="36" t="s">
        <v>122</v>
      </c>
      <c r="B6" s="34">
        <f>SUM(B7:B9)</f>
        <v>2866</v>
      </c>
      <c r="C6" s="36" t="s">
        <v>123</v>
      </c>
      <c r="D6" s="34">
        <f>SUM(D7:D36)</f>
        <v>2866</v>
      </c>
    </row>
    <row r="7" ht="26.1" customHeight="1" spans="1:4">
      <c r="A7" s="36" t="s">
        <v>124</v>
      </c>
      <c r="B7" s="54">
        <v>2866</v>
      </c>
      <c r="C7" s="36" t="s">
        <v>24</v>
      </c>
      <c r="D7" s="54">
        <f>一般公共预算支出表!C6</f>
        <v>2273</v>
      </c>
    </row>
    <row r="8" ht="26.1" customHeight="1" spans="1:4">
      <c r="A8" s="36" t="s">
        <v>125</v>
      </c>
      <c r="B8" s="54">
        <v>0</v>
      </c>
      <c r="C8" s="36" t="s">
        <v>26</v>
      </c>
      <c r="D8" s="54">
        <v>0</v>
      </c>
    </row>
    <row r="9" ht="26.1" customHeight="1" spans="1:4">
      <c r="A9" s="36" t="s">
        <v>126</v>
      </c>
      <c r="B9" s="54">
        <v>0</v>
      </c>
      <c r="C9" s="36" t="s">
        <v>28</v>
      </c>
      <c r="D9" s="54">
        <v>0</v>
      </c>
    </row>
    <row r="10" ht="26.1" customHeight="1" spans="1:4">
      <c r="A10" s="36" t="s">
        <v>127</v>
      </c>
      <c r="B10" s="34">
        <v>0</v>
      </c>
      <c r="C10" s="36" t="s">
        <v>30</v>
      </c>
      <c r="D10" s="54">
        <v>0</v>
      </c>
    </row>
    <row r="11" ht="26.1" customHeight="1" spans="1:4">
      <c r="A11" s="36" t="s">
        <v>124</v>
      </c>
      <c r="B11" s="54">
        <v>0</v>
      </c>
      <c r="C11" s="36" t="s">
        <v>32</v>
      </c>
      <c r="D11" s="54">
        <v>0</v>
      </c>
    </row>
    <row r="12" ht="26.1" customHeight="1" spans="1:4">
      <c r="A12" s="36" t="s">
        <v>125</v>
      </c>
      <c r="B12" s="54">
        <v>0</v>
      </c>
      <c r="C12" s="36" t="s">
        <v>34</v>
      </c>
      <c r="D12" s="54">
        <v>0</v>
      </c>
    </row>
    <row r="13" ht="26.1" customHeight="1" spans="1:4">
      <c r="A13" s="36" t="s">
        <v>126</v>
      </c>
      <c r="B13" s="54">
        <v>0</v>
      </c>
      <c r="C13" s="36" t="s">
        <v>36</v>
      </c>
      <c r="D13" s="54">
        <v>0</v>
      </c>
    </row>
    <row r="14" ht="26.1" customHeight="1" spans="1:4">
      <c r="A14" s="36"/>
      <c r="B14" s="37"/>
      <c r="C14" s="36" t="s">
        <v>37</v>
      </c>
      <c r="D14" s="54">
        <f>一般公共预算支出表!C12</f>
        <v>157.45</v>
      </c>
    </row>
    <row r="15" ht="26.1" customHeight="1" spans="1:4">
      <c r="A15" s="36"/>
      <c r="B15" s="37"/>
      <c r="C15" s="36" t="s">
        <v>38</v>
      </c>
      <c r="D15" s="54">
        <v>0</v>
      </c>
    </row>
    <row r="16" ht="26.1" customHeight="1" spans="1:4">
      <c r="A16" s="36"/>
      <c r="B16" s="37"/>
      <c r="C16" s="36" t="s">
        <v>39</v>
      </c>
      <c r="D16" s="54">
        <f>一般公共预算支出表!C18</f>
        <v>62.55</v>
      </c>
    </row>
    <row r="17" ht="26.1" customHeight="1" spans="1:4">
      <c r="A17" s="36"/>
      <c r="B17" s="37"/>
      <c r="C17" s="36" t="s">
        <v>40</v>
      </c>
      <c r="D17" s="54">
        <v>0</v>
      </c>
    </row>
    <row r="18" ht="26.1" customHeight="1" spans="1:4">
      <c r="A18" s="36"/>
      <c r="B18" s="37"/>
      <c r="C18" s="36" t="s">
        <v>41</v>
      </c>
      <c r="D18" s="54">
        <f>一般公共预算支出表!C21</f>
        <v>140</v>
      </c>
    </row>
    <row r="19" ht="26.1" customHeight="1" spans="1:4">
      <c r="A19" s="36"/>
      <c r="B19" s="36"/>
      <c r="C19" s="36" t="s">
        <v>42</v>
      </c>
      <c r="D19" s="54">
        <f>一般公共预算支出表!C24</f>
        <v>21</v>
      </c>
    </row>
    <row r="20" ht="26.1" customHeight="1" spans="1:4">
      <c r="A20" s="36"/>
      <c r="B20" s="36"/>
      <c r="C20" s="36" t="s">
        <v>43</v>
      </c>
      <c r="D20" s="54">
        <v>0</v>
      </c>
    </row>
    <row r="21" ht="26.1" customHeight="1" spans="1:4">
      <c r="A21" s="36"/>
      <c r="B21" s="36"/>
      <c r="C21" s="36" t="s">
        <v>44</v>
      </c>
      <c r="D21" s="54">
        <v>0</v>
      </c>
    </row>
    <row r="22" ht="26.1" customHeight="1" spans="1:4">
      <c r="A22" s="36"/>
      <c r="B22" s="36"/>
      <c r="C22" s="36" t="s">
        <v>45</v>
      </c>
      <c r="D22" s="54">
        <v>0</v>
      </c>
    </row>
    <row r="23" ht="26.1" customHeight="1" spans="1:4">
      <c r="A23" s="36"/>
      <c r="B23" s="36"/>
      <c r="C23" s="36" t="s">
        <v>46</v>
      </c>
      <c r="D23" s="54">
        <v>0</v>
      </c>
    </row>
    <row r="24" ht="26.1" customHeight="1" spans="1:4">
      <c r="A24" s="36"/>
      <c r="B24" s="36"/>
      <c r="C24" s="36" t="s">
        <v>47</v>
      </c>
      <c r="D24" s="54">
        <v>0</v>
      </c>
    </row>
    <row r="25" ht="26.1" customHeight="1" spans="1:4">
      <c r="A25" s="36"/>
      <c r="B25" s="36"/>
      <c r="C25" s="36" t="s">
        <v>48</v>
      </c>
      <c r="D25" s="54">
        <v>0</v>
      </c>
    </row>
    <row r="26" ht="26.1" customHeight="1" spans="1:4">
      <c r="A26" s="36"/>
      <c r="B26" s="36"/>
      <c r="C26" s="36" t="s">
        <v>49</v>
      </c>
      <c r="D26" s="54">
        <f>一般公共预算支出表!C27</f>
        <v>112</v>
      </c>
    </row>
    <row r="27" ht="26.1" customHeight="1" spans="1:4">
      <c r="A27" s="36"/>
      <c r="B27" s="36"/>
      <c r="C27" s="36" t="s">
        <v>50</v>
      </c>
      <c r="D27" s="54">
        <v>0</v>
      </c>
    </row>
    <row r="28" ht="26.1" customHeight="1" spans="1:4">
      <c r="A28" s="36"/>
      <c r="B28" s="36"/>
      <c r="C28" s="36" t="s">
        <v>51</v>
      </c>
      <c r="D28" s="54">
        <v>0</v>
      </c>
    </row>
    <row r="29" ht="26.1" customHeight="1" spans="1:4">
      <c r="A29" s="36"/>
      <c r="B29" s="36"/>
      <c r="C29" s="36" t="s">
        <v>52</v>
      </c>
      <c r="D29" s="54">
        <v>0</v>
      </c>
    </row>
    <row r="30" ht="26.1" customHeight="1" spans="1:4">
      <c r="A30" s="36"/>
      <c r="B30" s="36"/>
      <c r="C30" s="36" t="s">
        <v>53</v>
      </c>
      <c r="D30" s="54">
        <v>0</v>
      </c>
    </row>
    <row r="31" ht="26.1" customHeight="1" spans="1:4">
      <c r="A31" s="36"/>
      <c r="B31" s="36"/>
      <c r="C31" s="36" t="s">
        <v>54</v>
      </c>
      <c r="D31" s="54">
        <f>一般公共预算支出表!C30</f>
        <v>100</v>
      </c>
    </row>
    <row r="32" ht="26.1" customHeight="1" spans="1:4">
      <c r="A32" s="36"/>
      <c r="B32" s="36"/>
      <c r="C32" s="36" t="s">
        <v>55</v>
      </c>
      <c r="D32" s="54">
        <v>0</v>
      </c>
    </row>
    <row r="33" ht="26.1" customHeight="1" spans="1:4">
      <c r="A33" s="36"/>
      <c r="B33" s="36"/>
      <c r="C33" s="36" t="s">
        <v>56</v>
      </c>
      <c r="D33" s="54">
        <v>0</v>
      </c>
    </row>
    <row r="34" ht="26.1" customHeight="1" spans="1:4">
      <c r="A34" s="36"/>
      <c r="B34" s="36"/>
      <c r="C34" s="36" t="s">
        <v>57</v>
      </c>
      <c r="D34" s="54">
        <v>0</v>
      </c>
    </row>
    <row r="35" ht="26.1" customHeight="1" spans="1:4">
      <c r="A35" s="36"/>
      <c r="B35" s="36"/>
      <c r="C35" s="36" t="s">
        <v>58</v>
      </c>
      <c r="D35" s="54">
        <v>0</v>
      </c>
    </row>
    <row r="36" ht="26.1" customHeight="1" spans="1:4">
      <c r="A36" s="36"/>
      <c r="B36" s="36"/>
      <c r="C36" s="36" t="s">
        <v>59</v>
      </c>
      <c r="D36" s="54">
        <v>0</v>
      </c>
    </row>
    <row r="37" ht="26.1" customHeight="1" spans="1:4">
      <c r="A37" s="36"/>
      <c r="B37" s="36"/>
      <c r="C37" s="36"/>
      <c r="D37" s="36"/>
    </row>
    <row r="38" ht="26.1" customHeight="1" spans="1:4">
      <c r="A38" s="36"/>
      <c r="B38" s="36"/>
      <c r="C38" s="36"/>
      <c r="D38" s="36"/>
    </row>
    <row r="39" ht="26.1" customHeight="1" spans="1:4">
      <c r="A39" s="36"/>
      <c r="B39" s="36"/>
      <c r="C39" s="36" t="s">
        <v>128</v>
      </c>
      <c r="D39" s="54">
        <v>0</v>
      </c>
    </row>
    <row r="40" ht="16.35" customHeight="1" spans="1:4">
      <c r="A40" s="36"/>
      <c r="B40" s="36"/>
      <c r="C40" s="36"/>
      <c r="D40" s="36"/>
    </row>
    <row r="41" ht="25.9" customHeight="1" spans="1:4">
      <c r="A41" s="71" t="s">
        <v>68</v>
      </c>
      <c r="B41" s="72">
        <f>B6+B10</f>
        <v>2866</v>
      </c>
      <c r="C41" s="71" t="s">
        <v>69</v>
      </c>
      <c r="D41" s="73">
        <f>D6</f>
        <v>2866</v>
      </c>
    </row>
  </sheetData>
  <mergeCells count="4">
    <mergeCell ref="A2:D2"/>
    <mergeCell ref="A3:C3"/>
    <mergeCell ref="A4:B4"/>
    <mergeCell ref="C4:D4"/>
  </mergeCells>
  <printOptions horizontalCentered="1"/>
  <pageMargins left="0.472222222222222" right="0.472222222222222" top="0.708333333333333" bottom="0.708333333333333" header="0" footer="0"/>
  <pageSetup paperSize="9" scale="8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opLeftCell="A13" workbookViewId="0">
      <selection activeCell="K27" sqref="K27"/>
    </sheetView>
  </sheetViews>
  <sheetFormatPr defaultColWidth="10" defaultRowHeight="13.5" outlineLevelCol="7"/>
  <cols>
    <col min="1" max="1" width="12.25" customWidth="1"/>
    <col min="2" max="2" width="18.5" customWidth="1"/>
    <col min="3" max="4" width="12.625" customWidth="1"/>
    <col min="5" max="5" width="13.5" customWidth="1"/>
    <col min="6" max="6" width="12.625" customWidth="1"/>
    <col min="7" max="7" width="15.25" customWidth="1"/>
  </cols>
  <sheetData>
    <row r="1" ht="20.65" customHeight="1" spans="1:7">
      <c r="A1" s="20"/>
      <c r="B1" s="20"/>
      <c r="C1" s="20"/>
      <c r="D1" s="20"/>
      <c r="E1" s="20"/>
      <c r="F1" s="20"/>
      <c r="G1" s="20"/>
    </row>
    <row r="2" ht="48.4" customHeight="1" spans="1:7">
      <c r="A2" s="21" t="s">
        <v>8</v>
      </c>
      <c r="B2" s="21"/>
      <c r="C2" s="21"/>
      <c r="D2" s="21"/>
      <c r="E2" s="21"/>
      <c r="F2" s="21"/>
      <c r="G2" s="21"/>
    </row>
    <row r="3" ht="29.25" customHeight="1" spans="1:7">
      <c r="A3" s="31" t="s">
        <v>17</v>
      </c>
      <c r="B3" s="31"/>
      <c r="C3" s="31"/>
      <c r="D3" s="48"/>
      <c r="E3" s="48"/>
      <c r="F3" s="48"/>
      <c r="G3" s="49" t="s">
        <v>18</v>
      </c>
    </row>
    <row r="4" ht="27.6" customHeight="1" spans="1:7">
      <c r="A4" s="61" t="s">
        <v>129</v>
      </c>
      <c r="B4" s="61" t="s">
        <v>130</v>
      </c>
      <c r="C4" s="61" t="s">
        <v>76</v>
      </c>
      <c r="D4" s="61" t="s">
        <v>113</v>
      </c>
      <c r="E4" s="61"/>
      <c r="F4" s="61"/>
      <c r="G4" s="61" t="s">
        <v>114</v>
      </c>
    </row>
    <row r="5" ht="31.15" customHeight="1" spans="1:7">
      <c r="A5" s="36"/>
      <c r="B5" s="36"/>
      <c r="C5" s="36"/>
      <c r="D5" s="44" t="s">
        <v>85</v>
      </c>
      <c r="E5" s="44" t="s">
        <v>131</v>
      </c>
      <c r="F5" s="44" t="s">
        <v>116</v>
      </c>
      <c r="G5" s="36"/>
    </row>
    <row r="6" ht="26.45" customHeight="1" spans="1:8">
      <c r="A6" s="50" t="s">
        <v>132</v>
      </c>
      <c r="B6" s="50" t="s">
        <v>133</v>
      </c>
      <c r="C6" s="62">
        <f t="shared" ref="C6:C26" si="0">D6+G6</f>
        <v>2273</v>
      </c>
      <c r="D6" s="51">
        <f>E6+F6</f>
        <v>2273</v>
      </c>
      <c r="E6" s="51">
        <f>E7+E10</f>
        <v>1368</v>
      </c>
      <c r="F6" s="51">
        <f>F7+F10</f>
        <v>905</v>
      </c>
      <c r="G6" s="51">
        <v>0</v>
      </c>
      <c r="H6" s="63"/>
    </row>
    <row r="7" ht="26.45" customHeight="1" spans="1:7">
      <c r="A7" s="52" t="s">
        <v>134</v>
      </c>
      <c r="B7" s="52" t="s">
        <v>135</v>
      </c>
      <c r="C7" s="64">
        <f t="shared" si="0"/>
        <v>12</v>
      </c>
      <c r="D7" s="53">
        <f>E7+F7</f>
        <v>12</v>
      </c>
      <c r="E7" s="53">
        <f>E9+E8</f>
        <v>0</v>
      </c>
      <c r="F7" s="53">
        <f>F9+F8</f>
        <v>12</v>
      </c>
      <c r="G7" s="53">
        <f>G9+G8</f>
        <v>0</v>
      </c>
    </row>
    <row r="8" ht="26.45" customHeight="1" spans="1:7">
      <c r="A8" s="36" t="s">
        <v>92</v>
      </c>
      <c r="B8" s="36" t="s">
        <v>93</v>
      </c>
      <c r="C8" s="56">
        <f t="shared" si="0"/>
        <v>2</v>
      </c>
      <c r="D8" s="54">
        <f>E8+F8</f>
        <v>2</v>
      </c>
      <c r="E8" s="54">
        <v>0</v>
      </c>
      <c r="F8" s="57">
        <v>2</v>
      </c>
      <c r="G8" s="54">
        <v>0</v>
      </c>
    </row>
    <row r="9" ht="26.45" customHeight="1" spans="1:7">
      <c r="A9" s="36" t="s">
        <v>94</v>
      </c>
      <c r="B9" s="36" t="s">
        <v>95</v>
      </c>
      <c r="C9" s="56">
        <f t="shared" si="0"/>
        <v>10</v>
      </c>
      <c r="D9" s="54">
        <f>E9+F9</f>
        <v>10</v>
      </c>
      <c r="E9" s="54">
        <v>0</v>
      </c>
      <c r="F9" s="57">
        <v>10</v>
      </c>
      <c r="G9" s="54">
        <v>0</v>
      </c>
    </row>
    <row r="10" ht="26.45" customHeight="1" spans="1:7">
      <c r="A10" s="52" t="s">
        <v>136</v>
      </c>
      <c r="B10" s="52" t="s">
        <v>137</v>
      </c>
      <c r="C10" s="64">
        <f t="shared" si="0"/>
        <v>2261</v>
      </c>
      <c r="D10" s="53">
        <f t="shared" ref="D10:D26" si="1">E10+F10</f>
        <v>2261</v>
      </c>
      <c r="E10" s="53">
        <f>E11</f>
        <v>1368</v>
      </c>
      <c r="F10" s="53">
        <f>F11</f>
        <v>893</v>
      </c>
      <c r="G10" s="53">
        <v>0</v>
      </c>
    </row>
    <row r="11" ht="26.45" customHeight="1" spans="1:7">
      <c r="A11" s="36" t="s">
        <v>96</v>
      </c>
      <c r="B11" s="36" t="s">
        <v>93</v>
      </c>
      <c r="C11" s="56">
        <f t="shared" si="0"/>
        <v>2261</v>
      </c>
      <c r="D11" s="54">
        <f t="shared" si="1"/>
        <v>2261</v>
      </c>
      <c r="E11" s="57">
        <v>1368</v>
      </c>
      <c r="F11" s="57">
        <v>893</v>
      </c>
      <c r="G11" s="54">
        <v>0</v>
      </c>
    </row>
    <row r="12" ht="26.45" customHeight="1" spans="1:8">
      <c r="A12" s="50" t="s">
        <v>138</v>
      </c>
      <c r="B12" s="50" t="s">
        <v>139</v>
      </c>
      <c r="C12" s="62">
        <f t="shared" si="0"/>
        <v>157.45</v>
      </c>
      <c r="D12" s="51">
        <f t="shared" si="1"/>
        <v>157.45</v>
      </c>
      <c r="E12" s="51">
        <f>E13+E15</f>
        <v>157.45</v>
      </c>
      <c r="F12" s="51">
        <f>F13+F15</f>
        <v>0</v>
      </c>
      <c r="G12" s="51">
        <v>0</v>
      </c>
      <c r="H12" s="63"/>
    </row>
    <row r="13" ht="26.45" customHeight="1" spans="1:7">
      <c r="A13" s="52" t="s">
        <v>140</v>
      </c>
      <c r="B13" s="52" t="s">
        <v>141</v>
      </c>
      <c r="C13" s="64">
        <f t="shared" si="0"/>
        <v>150</v>
      </c>
      <c r="D13" s="53">
        <f t="shared" si="1"/>
        <v>150</v>
      </c>
      <c r="E13" s="53">
        <f>E14</f>
        <v>150</v>
      </c>
      <c r="F13" s="53">
        <v>0</v>
      </c>
      <c r="G13" s="53">
        <v>0</v>
      </c>
    </row>
    <row r="14" ht="26.45" customHeight="1" spans="1:7">
      <c r="A14" s="36" t="s">
        <v>97</v>
      </c>
      <c r="B14" s="36" t="s">
        <v>98</v>
      </c>
      <c r="C14" s="56">
        <f t="shared" si="0"/>
        <v>150</v>
      </c>
      <c r="D14" s="54">
        <f t="shared" si="1"/>
        <v>150</v>
      </c>
      <c r="E14" s="57">
        <v>150</v>
      </c>
      <c r="F14" s="57">
        <v>0</v>
      </c>
      <c r="G14" s="54">
        <v>0</v>
      </c>
    </row>
    <row r="15" ht="26.45" customHeight="1" spans="1:7">
      <c r="A15" s="52" t="s">
        <v>142</v>
      </c>
      <c r="B15" s="52" t="s">
        <v>143</v>
      </c>
      <c r="C15" s="64">
        <f t="shared" si="0"/>
        <v>7.45</v>
      </c>
      <c r="D15" s="53">
        <f t="shared" si="1"/>
        <v>7.45</v>
      </c>
      <c r="E15" s="53">
        <f>E16+E17</f>
        <v>7.45</v>
      </c>
      <c r="F15" s="53">
        <v>0</v>
      </c>
      <c r="G15" s="53">
        <v>0</v>
      </c>
    </row>
    <row r="16" ht="26.45" customHeight="1" spans="1:7">
      <c r="A16" s="36" t="s">
        <v>99</v>
      </c>
      <c r="B16" s="36" t="s">
        <v>100</v>
      </c>
      <c r="C16" s="56">
        <f t="shared" si="0"/>
        <v>3.05</v>
      </c>
      <c r="D16" s="54">
        <f t="shared" si="1"/>
        <v>3.05</v>
      </c>
      <c r="E16" s="57">
        <v>3.05</v>
      </c>
      <c r="F16" s="57">
        <v>0</v>
      </c>
      <c r="G16" s="54">
        <v>0</v>
      </c>
    </row>
    <row r="17" ht="26.45" customHeight="1" spans="1:7">
      <c r="A17" s="36" t="s">
        <v>101</v>
      </c>
      <c r="B17" s="36" t="s">
        <v>102</v>
      </c>
      <c r="C17" s="56">
        <f t="shared" si="0"/>
        <v>4.4</v>
      </c>
      <c r="D17" s="54">
        <f t="shared" si="1"/>
        <v>4.4</v>
      </c>
      <c r="E17" s="57">
        <v>4.4</v>
      </c>
      <c r="F17" s="57">
        <v>0</v>
      </c>
      <c r="G17" s="54">
        <v>0</v>
      </c>
    </row>
    <row r="18" ht="26.45" customHeight="1" spans="1:8">
      <c r="A18" s="50" t="s">
        <v>144</v>
      </c>
      <c r="B18" s="50" t="s">
        <v>145</v>
      </c>
      <c r="C18" s="62">
        <f t="shared" si="0"/>
        <v>62.55</v>
      </c>
      <c r="D18" s="51">
        <f t="shared" si="1"/>
        <v>62.55</v>
      </c>
      <c r="E18" s="51">
        <f>E19</f>
        <v>62.55</v>
      </c>
      <c r="F18" s="51">
        <f>F19</f>
        <v>0</v>
      </c>
      <c r="G18" s="51">
        <v>0</v>
      </c>
      <c r="H18" s="63"/>
    </row>
    <row r="19" ht="26.45" customHeight="1" spans="1:7">
      <c r="A19" s="52" t="s">
        <v>146</v>
      </c>
      <c r="B19" s="52" t="s">
        <v>147</v>
      </c>
      <c r="C19" s="64">
        <f t="shared" si="0"/>
        <v>62.55</v>
      </c>
      <c r="D19" s="53">
        <f t="shared" si="1"/>
        <v>62.55</v>
      </c>
      <c r="E19" s="53">
        <f>E20</f>
        <v>62.55</v>
      </c>
      <c r="F19" s="53">
        <f>F20</f>
        <v>0</v>
      </c>
      <c r="G19" s="53">
        <v>0</v>
      </c>
    </row>
    <row r="20" ht="26.45" customHeight="1" spans="1:7">
      <c r="A20" s="36" t="s">
        <v>103</v>
      </c>
      <c r="B20" s="36" t="s">
        <v>104</v>
      </c>
      <c r="C20" s="56">
        <f t="shared" si="0"/>
        <v>62.55</v>
      </c>
      <c r="D20" s="54">
        <f t="shared" si="1"/>
        <v>62.55</v>
      </c>
      <c r="E20" s="57">
        <v>62.55</v>
      </c>
      <c r="F20" s="57">
        <v>0</v>
      </c>
      <c r="G20" s="54">
        <v>0</v>
      </c>
    </row>
    <row r="21" ht="26.45" customHeight="1" spans="1:8">
      <c r="A21" s="82" t="s">
        <v>148</v>
      </c>
      <c r="B21" s="50" t="s">
        <v>149</v>
      </c>
      <c r="C21" s="62">
        <f t="shared" si="0"/>
        <v>140</v>
      </c>
      <c r="D21" s="51">
        <f t="shared" si="1"/>
        <v>140</v>
      </c>
      <c r="E21" s="51">
        <f>E22</f>
        <v>0</v>
      </c>
      <c r="F21" s="51">
        <f>F22</f>
        <v>140</v>
      </c>
      <c r="G21" s="51">
        <v>0</v>
      </c>
      <c r="H21" s="63"/>
    </row>
    <row r="22" ht="26.45" customHeight="1" spans="1:7">
      <c r="A22" s="52" t="s">
        <v>150</v>
      </c>
      <c r="B22" s="52" t="s">
        <v>106</v>
      </c>
      <c r="C22" s="64">
        <f t="shared" si="0"/>
        <v>140</v>
      </c>
      <c r="D22" s="53">
        <f t="shared" si="1"/>
        <v>140</v>
      </c>
      <c r="E22" s="53">
        <f>E23</f>
        <v>0</v>
      </c>
      <c r="F22" s="53">
        <f>F23</f>
        <v>140</v>
      </c>
      <c r="G22" s="53">
        <v>0</v>
      </c>
    </row>
    <row r="23" ht="26.45" customHeight="1" spans="1:7">
      <c r="A23" s="36" t="s">
        <v>105</v>
      </c>
      <c r="B23" s="36" t="s">
        <v>106</v>
      </c>
      <c r="C23" s="56">
        <f t="shared" si="0"/>
        <v>140</v>
      </c>
      <c r="D23" s="54">
        <f t="shared" si="1"/>
        <v>140</v>
      </c>
      <c r="E23" s="54">
        <v>0</v>
      </c>
      <c r="F23" s="57">
        <v>140</v>
      </c>
      <c r="G23" s="54">
        <v>0</v>
      </c>
    </row>
    <row r="24" ht="26.45" customHeight="1" spans="1:8">
      <c r="A24" s="65">
        <v>213</v>
      </c>
      <c r="B24" s="66" t="s">
        <v>151</v>
      </c>
      <c r="C24" s="62">
        <f t="shared" si="0"/>
        <v>21</v>
      </c>
      <c r="D24" s="51">
        <f t="shared" si="1"/>
        <v>21</v>
      </c>
      <c r="E24" s="51">
        <f>E25</f>
        <v>0</v>
      </c>
      <c r="F24" s="51">
        <f>F25</f>
        <v>21</v>
      </c>
      <c r="G24" s="51">
        <v>0</v>
      </c>
      <c r="H24" s="63"/>
    </row>
    <row r="25" ht="26.45" customHeight="1" spans="1:7">
      <c r="A25" s="67" t="s">
        <v>152</v>
      </c>
      <c r="B25" s="68" t="s">
        <v>153</v>
      </c>
      <c r="C25" s="64">
        <f t="shared" si="0"/>
        <v>21</v>
      </c>
      <c r="D25" s="53">
        <f t="shared" si="1"/>
        <v>21</v>
      </c>
      <c r="E25" s="53">
        <f>E26</f>
        <v>0</v>
      </c>
      <c r="F25" s="53">
        <f>F26</f>
        <v>21</v>
      </c>
      <c r="G25" s="53">
        <v>0</v>
      </c>
    </row>
    <row r="26" ht="26.45" customHeight="1" spans="1:7">
      <c r="A26" s="39" t="s">
        <v>107</v>
      </c>
      <c r="B26" s="36" t="s">
        <v>108</v>
      </c>
      <c r="C26" s="56">
        <f t="shared" si="0"/>
        <v>21</v>
      </c>
      <c r="D26" s="54">
        <f t="shared" si="1"/>
        <v>21</v>
      </c>
      <c r="E26" s="54">
        <v>0</v>
      </c>
      <c r="F26" s="57">
        <v>21</v>
      </c>
      <c r="G26" s="54">
        <v>0</v>
      </c>
    </row>
    <row r="27" ht="26.45" customHeight="1" spans="1:8">
      <c r="A27" s="50" t="s">
        <v>154</v>
      </c>
      <c r="B27" s="50" t="s">
        <v>155</v>
      </c>
      <c r="C27" s="62">
        <f t="shared" ref="C27:C32" si="2">D27+G27</f>
        <v>112</v>
      </c>
      <c r="D27" s="51">
        <f t="shared" ref="D27:D32" si="3">E27+F27</f>
        <v>112</v>
      </c>
      <c r="E27" s="51">
        <f>E28</f>
        <v>112</v>
      </c>
      <c r="F27" s="51">
        <f>F28</f>
        <v>0</v>
      </c>
      <c r="G27" s="51">
        <v>0</v>
      </c>
      <c r="H27" s="63"/>
    </row>
    <row r="28" ht="26.45" customHeight="1" spans="1:7">
      <c r="A28" s="52" t="s">
        <v>156</v>
      </c>
      <c r="B28" s="52" t="s">
        <v>157</v>
      </c>
      <c r="C28" s="64">
        <f t="shared" si="2"/>
        <v>112</v>
      </c>
      <c r="D28" s="53">
        <f t="shared" si="3"/>
        <v>112</v>
      </c>
      <c r="E28" s="53">
        <f>E29</f>
        <v>112</v>
      </c>
      <c r="F28" s="53">
        <f>F29</f>
        <v>0</v>
      </c>
      <c r="G28" s="53">
        <v>0</v>
      </c>
    </row>
    <row r="29" ht="26.45" customHeight="1" spans="1:7">
      <c r="A29" s="36" t="s">
        <v>109</v>
      </c>
      <c r="B29" s="36" t="s">
        <v>110</v>
      </c>
      <c r="C29" s="56">
        <f t="shared" si="2"/>
        <v>112</v>
      </c>
      <c r="D29" s="54">
        <f t="shared" si="3"/>
        <v>112</v>
      </c>
      <c r="E29" s="57">
        <v>112</v>
      </c>
      <c r="F29" s="57">
        <v>0</v>
      </c>
      <c r="G29" s="54">
        <v>0</v>
      </c>
    </row>
    <row r="30" ht="26.45" customHeight="1" spans="1:8">
      <c r="A30" s="82" t="s">
        <v>158</v>
      </c>
      <c r="B30" s="50" t="s">
        <v>112</v>
      </c>
      <c r="C30" s="62">
        <f t="shared" si="2"/>
        <v>100</v>
      </c>
      <c r="D30" s="51">
        <f t="shared" si="3"/>
        <v>100</v>
      </c>
      <c r="E30" s="51">
        <f>E31</f>
        <v>0</v>
      </c>
      <c r="F30" s="51">
        <f>F31</f>
        <v>100</v>
      </c>
      <c r="G30" s="51">
        <v>0</v>
      </c>
      <c r="H30" s="63"/>
    </row>
    <row r="31" ht="26.45" customHeight="1" spans="1:7">
      <c r="A31" s="83" t="s">
        <v>159</v>
      </c>
      <c r="B31" s="52" t="s">
        <v>112</v>
      </c>
      <c r="C31" s="64">
        <f t="shared" si="2"/>
        <v>100</v>
      </c>
      <c r="D31" s="53">
        <f t="shared" si="3"/>
        <v>100</v>
      </c>
      <c r="E31" s="53">
        <f>E32</f>
        <v>0</v>
      </c>
      <c r="F31" s="53">
        <f>F32</f>
        <v>100</v>
      </c>
      <c r="G31" s="53">
        <v>0</v>
      </c>
    </row>
    <row r="32" ht="26.45" customHeight="1" spans="1:7">
      <c r="A32" s="81" t="s">
        <v>111</v>
      </c>
      <c r="B32" s="36" t="s">
        <v>112</v>
      </c>
      <c r="C32" s="56">
        <f t="shared" si="2"/>
        <v>100</v>
      </c>
      <c r="D32" s="54">
        <f t="shared" si="3"/>
        <v>100</v>
      </c>
      <c r="E32" s="54">
        <v>0</v>
      </c>
      <c r="F32" s="57">
        <v>100</v>
      </c>
      <c r="G32" s="54">
        <v>0</v>
      </c>
    </row>
    <row r="33" ht="40.5" customHeight="1" spans="1:7">
      <c r="A33" s="69" t="s">
        <v>160</v>
      </c>
      <c r="B33" s="69"/>
      <c r="C33" s="70">
        <f>C27+C18+C12+C6+C30+C24+C21</f>
        <v>2866</v>
      </c>
      <c r="D33" s="70">
        <f>D27+D18+D12+D6+D30+D24+D21</f>
        <v>2866</v>
      </c>
      <c r="E33" s="70">
        <f>E27+E18+E12+E6+E30+E24+E21</f>
        <v>1700</v>
      </c>
      <c r="F33" s="70">
        <f>F27+F18+F12+F6+F30+F24+F21</f>
        <v>1166</v>
      </c>
      <c r="G33" s="70">
        <f>G27+G18+G12+G6+G30+G24+G21</f>
        <v>0</v>
      </c>
    </row>
  </sheetData>
  <autoFilter ref="A5:G33">
    <extLst/>
  </autoFilter>
  <mergeCells count="4">
    <mergeCell ref="A2:G2"/>
    <mergeCell ref="A3:C3"/>
    <mergeCell ref="D4:F4"/>
    <mergeCell ref="A33:B33"/>
  </mergeCells>
  <printOptions horizontalCentered="1"/>
  <pageMargins left="0.472222222222222" right="0.472222222222222" top="0.708333333333333" bottom="0.708333333333333" header="0" footer="0"/>
  <pageSetup paperSize="9" scale="97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zoomScale="115" zoomScaleNormal="115" workbookViewId="0">
      <selection activeCell="C30" sqref="C30"/>
    </sheetView>
  </sheetViews>
  <sheetFormatPr defaultColWidth="10" defaultRowHeight="13.5" outlineLevelCol="4"/>
  <cols>
    <col min="1" max="1" width="12.25" customWidth="1"/>
    <col min="2" max="2" width="19.625" customWidth="1"/>
    <col min="3" max="3" width="12.625" customWidth="1"/>
    <col min="4" max="4" width="14.25" customWidth="1"/>
    <col min="5" max="5" width="15.25" customWidth="1"/>
  </cols>
  <sheetData>
    <row r="1" ht="18.95" customHeight="1" spans="1:5">
      <c r="A1" s="20"/>
      <c r="B1" s="20"/>
      <c r="C1" s="20"/>
      <c r="D1" s="20"/>
      <c r="E1" s="20"/>
    </row>
    <row r="2" ht="40.5" customHeight="1" spans="1:5">
      <c r="A2" s="21" t="s">
        <v>9</v>
      </c>
      <c r="B2" s="21"/>
      <c r="C2" s="21"/>
      <c r="D2" s="21"/>
      <c r="E2" s="21"/>
    </row>
    <row r="3" ht="29.25" customHeight="1" spans="1:5">
      <c r="A3" s="31" t="s">
        <v>17</v>
      </c>
      <c r="B3" s="31"/>
      <c r="C3" s="31"/>
      <c r="D3" s="48"/>
      <c r="E3" s="49" t="s">
        <v>18</v>
      </c>
    </row>
    <row r="4" ht="38.85" customHeight="1" spans="1:5">
      <c r="A4" s="32" t="s">
        <v>161</v>
      </c>
      <c r="B4" s="32"/>
      <c r="C4" s="32" t="s">
        <v>162</v>
      </c>
      <c r="D4" s="32"/>
      <c r="E4" s="32"/>
    </row>
    <row r="5" ht="21.95" customHeight="1" spans="1:5">
      <c r="A5" s="44" t="s">
        <v>129</v>
      </c>
      <c r="B5" s="44" t="s">
        <v>130</v>
      </c>
      <c r="C5" s="44" t="s">
        <v>76</v>
      </c>
      <c r="D5" s="44" t="s">
        <v>131</v>
      </c>
      <c r="E5" s="44" t="s">
        <v>116</v>
      </c>
    </row>
    <row r="6" ht="21.95" customHeight="1" spans="1:5">
      <c r="A6" s="50" t="s">
        <v>163</v>
      </c>
      <c r="B6" s="50" t="s">
        <v>164</v>
      </c>
      <c r="C6" s="51">
        <f>SUM(C7:C15)</f>
        <v>1580</v>
      </c>
      <c r="D6" s="51">
        <f>SUM(D7:D15)</f>
        <v>1580</v>
      </c>
      <c r="E6" s="51">
        <f>SUM(E7:E15)</f>
        <v>0</v>
      </c>
    </row>
    <row r="7" ht="21.95" customHeight="1" spans="1:5">
      <c r="A7" s="36" t="s">
        <v>165</v>
      </c>
      <c r="B7" s="36" t="s">
        <v>166</v>
      </c>
      <c r="C7" s="54">
        <f t="shared" ref="C7:C15" si="0">D7+E7</f>
        <v>450</v>
      </c>
      <c r="D7" s="57">
        <v>450</v>
      </c>
      <c r="E7" s="57">
        <v>0</v>
      </c>
    </row>
    <row r="8" ht="21.95" customHeight="1" spans="1:5">
      <c r="A8" s="36" t="s">
        <v>167</v>
      </c>
      <c r="B8" s="36" t="s">
        <v>168</v>
      </c>
      <c r="C8" s="54">
        <f t="shared" si="0"/>
        <v>279</v>
      </c>
      <c r="D8" s="57">
        <v>279</v>
      </c>
      <c r="E8" s="57">
        <v>0</v>
      </c>
    </row>
    <row r="9" ht="21.95" customHeight="1" spans="1:5">
      <c r="A9" s="36" t="s">
        <v>169</v>
      </c>
      <c r="B9" s="36" t="s">
        <v>170</v>
      </c>
      <c r="C9" s="54">
        <f t="shared" si="0"/>
        <v>240</v>
      </c>
      <c r="D9" s="57">
        <v>240</v>
      </c>
      <c r="E9" s="57">
        <v>0</v>
      </c>
    </row>
    <row r="10" ht="21.95" customHeight="1" spans="1:5">
      <c r="A10" s="36" t="s">
        <v>171</v>
      </c>
      <c r="B10" s="36" t="s">
        <v>172</v>
      </c>
      <c r="C10" s="54">
        <f t="shared" si="0"/>
        <v>181</v>
      </c>
      <c r="D10" s="57">
        <v>181</v>
      </c>
      <c r="E10" s="57">
        <v>0</v>
      </c>
    </row>
    <row r="11" ht="21.95" customHeight="1" spans="1:5">
      <c r="A11" s="36" t="s">
        <v>173</v>
      </c>
      <c r="B11" s="36" t="s">
        <v>174</v>
      </c>
      <c r="C11" s="54">
        <f t="shared" si="0"/>
        <v>150</v>
      </c>
      <c r="D11" s="57">
        <v>150</v>
      </c>
      <c r="E11" s="57">
        <v>0</v>
      </c>
    </row>
    <row r="12" ht="21.95" customHeight="1" spans="1:5">
      <c r="A12" s="36" t="s">
        <v>175</v>
      </c>
      <c r="B12" s="36" t="s">
        <v>176</v>
      </c>
      <c r="C12" s="54">
        <f t="shared" si="0"/>
        <v>62.55</v>
      </c>
      <c r="D12" s="57">
        <v>62.55</v>
      </c>
      <c r="E12" s="57">
        <v>0</v>
      </c>
    </row>
    <row r="13" ht="21.95" customHeight="1" spans="1:5">
      <c r="A13" s="36" t="s">
        <v>177</v>
      </c>
      <c r="B13" s="36" t="s">
        <v>178</v>
      </c>
      <c r="C13" s="54">
        <f t="shared" si="0"/>
        <v>7.45</v>
      </c>
      <c r="D13" s="57">
        <v>7.45</v>
      </c>
      <c r="E13" s="57">
        <v>0</v>
      </c>
    </row>
    <row r="14" ht="21.95" customHeight="1" spans="1:5">
      <c r="A14" s="36" t="s">
        <v>179</v>
      </c>
      <c r="B14" s="36" t="s">
        <v>110</v>
      </c>
      <c r="C14" s="54">
        <f t="shared" si="0"/>
        <v>112</v>
      </c>
      <c r="D14" s="57">
        <v>112</v>
      </c>
      <c r="E14" s="57">
        <v>0</v>
      </c>
    </row>
    <row r="15" ht="21.95" customHeight="1" spans="1:5">
      <c r="A15" s="36" t="s">
        <v>180</v>
      </c>
      <c r="B15" s="36" t="s">
        <v>181</v>
      </c>
      <c r="C15" s="54">
        <f t="shared" si="0"/>
        <v>98</v>
      </c>
      <c r="D15" s="54">
        <v>98</v>
      </c>
      <c r="E15" s="54">
        <v>0</v>
      </c>
    </row>
    <row r="16" ht="21.95" customHeight="1" spans="1:5">
      <c r="A16" s="50" t="s">
        <v>182</v>
      </c>
      <c r="B16" s="50" t="s">
        <v>183</v>
      </c>
      <c r="C16" s="51">
        <f>SUM(C17:C19)</f>
        <v>120</v>
      </c>
      <c r="D16" s="51">
        <f>SUM(D17:D19)</f>
        <v>120</v>
      </c>
      <c r="E16" s="51">
        <f>SUM(E17:E19)</f>
        <v>0</v>
      </c>
    </row>
    <row r="17" ht="21.95" customHeight="1" spans="1:5">
      <c r="A17" s="36" t="s">
        <v>184</v>
      </c>
      <c r="B17" s="36" t="s">
        <v>185</v>
      </c>
      <c r="C17" s="54">
        <f>D17+E17</f>
        <v>16</v>
      </c>
      <c r="D17" s="57">
        <v>16</v>
      </c>
      <c r="E17" s="54">
        <v>0</v>
      </c>
    </row>
    <row r="18" ht="21.95" customHeight="1" spans="1:5">
      <c r="A18" s="58">
        <v>30304</v>
      </c>
      <c r="B18" s="36" t="s">
        <v>186</v>
      </c>
      <c r="C18" s="54">
        <f>D18+E18</f>
        <v>50</v>
      </c>
      <c r="D18" s="54">
        <v>50</v>
      </c>
      <c r="E18" s="54">
        <v>0</v>
      </c>
    </row>
    <row r="19" ht="21.95" customHeight="1" spans="1:5">
      <c r="A19" s="36" t="s">
        <v>187</v>
      </c>
      <c r="B19" s="36" t="s">
        <v>188</v>
      </c>
      <c r="C19" s="54">
        <f>D19+E19</f>
        <v>54</v>
      </c>
      <c r="D19" s="54">
        <v>54</v>
      </c>
      <c r="E19" s="54">
        <v>0</v>
      </c>
    </row>
    <row r="20" ht="21.95" customHeight="1" spans="1:5">
      <c r="A20" s="50" t="s">
        <v>189</v>
      </c>
      <c r="B20" s="50" t="s">
        <v>190</v>
      </c>
      <c r="C20" s="51">
        <f>SUM(C21:C38)</f>
        <v>786</v>
      </c>
      <c r="D20" s="51">
        <f>SUM(D21:D38)</f>
        <v>0</v>
      </c>
      <c r="E20" s="51">
        <f>SUM(E21:E38)</f>
        <v>786</v>
      </c>
    </row>
    <row r="21" ht="21.95" customHeight="1" spans="1:5">
      <c r="A21" s="36" t="s">
        <v>191</v>
      </c>
      <c r="B21" s="36" t="s">
        <v>192</v>
      </c>
      <c r="C21" s="54">
        <f t="shared" ref="C21:C38" si="1">D21+E21</f>
        <v>120</v>
      </c>
      <c r="D21" s="57">
        <v>0</v>
      </c>
      <c r="E21" s="57">
        <v>120</v>
      </c>
    </row>
    <row r="22" ht="21.95" customHeight="1" spans="1:5">
      <c r="A22" s="36" t="s">
        <v>193</v>
      </c>
      <c r="B22" s="36" t="s">
        <v>194</v>
      </c>
      <c r="C22" s="54">
        <f t="shared" si="1"/>
        <v>80</v>
      </c>
      <c r="D22" s="57">
        <v>0</v>
      </c>
      <c r="E22" s="57">
        <v>80</v>
      </c>
    </row>
    <row r="23" ht="21.95" customHeight="1" spans="1:5">
      <c r="A23" s="36" t="s">
        <v>195</v>
      </c>
      <c r="B23" s="36" t="s">
        <v>196</v>
      </c>
      <c r="C23" s="54">
        <f t="shared" si="1"/>
        <v>3</v>
      </c>
      <c r="D23" s="57">
        <v>0</v>
      </c>
      <c r="E23" s="57">
        <v>3</v>
      </c>
    </row>
    <row r="24" ht="21.95" customHeight="1" spans="1:5">
      <c r="A24" s="36" t="s">
        <v>197</v>
      </c>
      <c r="B24" s="36" t="s">
        <v>198</v>
      </c>
      <c r="C24" s="54">
        <f t="shared" si="1"/>
        <v>3</v>
      </c>
      <c r="D24" s="57">
        <v>0</v>
      </c>
      <c r="E24" s="57">
        <v>3</v>
      </c>
    </row>
    <row r="25" ht="21.95" customHeight="1" spans="1:5">
      <c r="A25" s="36" t="s">
        <v>199</v>
      </c>
      <c r="B25" s="36" t="s">
        <v>200</v>
      </c>
      <c r="C25" s="54">
        <f t="shared" si="1"/>
        <v>16</v>
      </c>
      <c r="D25" s="57">
        <v>0</v>
      </c>
      <c r="E25" s="57">
        <v>16</v>
      </c>
    </row>
    <row r="26" ht="21.95" customHeight="1" spans="1:5">
      <c r="A26" s="36" t="s">
        <v>201</v>
      </c>
      <c r="B26" s="36" t="s">
        <v>202</v>
      </c>
      <c r="C26" s="54">
        <f t="shared" si="1"/>
        <v>23</v>
      </c>
      <c r="D26" s="57">
        <v>0</v>
      </c>
      <c r="E26" s="57">
        <v>23</v>
      </c>
    </row>
    <row r="27" ht="21.95" customHeight="1" spans="1:5">
      <c r="A27" s="36" t="s">
        <v>203</v>
      </c>
      <c r="B27" s="36" t="s">
        <v>204</v>
      </c>
      <c r="C27" s="54">
        <f t="shared" si="1"/>
        <v>5</v>
      </c>
      <c r="D27" s="57">
        <v>0</v>
      </c>
      <c r="E27" s="57">
        <v>5</v>
      </c>
    </row>
    <row r="28" ht="21.95" customHeight="1" spans="1:5">
      <c r="A28" s="36" t="s">
        <v>205</v>
      </c>
      <c r="B28" s="36" t="s">
        <v>206</v>
      </c>
      <c r="C28" s="54">
        <f t="shared" si="1"/>
        <v>180</v>
      </c>
      <c r="D28" s="57">
        <v>0</v>
      </c>
      <c r="E28" s="57">
        <v>180</v>
      </c>
    </row>
    <row r="29" ht="21.95" customHeight="1" spans="1:5">
      <c r="A29" s="36" t="s">
        <v>207</v>
      </c>
      <c r="B29" s="36" t="s">
        <v>208</v>
      </c>
      <c r="C29" s="54">
        <f t="shared" si="1"/>
        <v>20</v>
      </c>
      <c r="D29" s="57">
        <v>0</v>
      </c>
      <c r="E29" s="57">
        <v>20</v>
      </c>
    </row>
    <row r="30" ht="21.95" customHeight="1" spans="1:5">
      <c r="A30" s="36" t="s">
        <v>209</v>
      </c>
      <c r="B30" s="36" t="s">
        <v>210</v>
      </c>
      <c r="C30" s="54">
        <f t="shared" si="1"/>
        <v>34</v>
      </c>
      <c r="D30" s="57">
        <v>0</v>
      </c>
      <c r="E30" s="57">
        <v>34</v>
      </c>
    </row>
    <row r="31" ht="21.95" customHeight="1" spans="1:5">
      <c r="A31" s="36" t="s">
        <v>211</v>
      </c>
      <c r="B31" s="36" t="s">
        <v>212</v>
      </c>
      <c r="C31" s="54">
        <f t="shared" si="1"/>
        <v>10</v>
      </c>
      <c r="D31" s="57">
        <v>0</v>
      </c>
      <c r="E31" s="57">
        <v>10</v>
      </c>
    </row>
    <row r="32" ht="21.95" customHeight="1" spans="1:5">
      <c r="A32" s="36" t="s">
        <v>213</v>
      </c>
      <c r="B32" s="36" t="s">
        <v>214</v>
      </c>
      <c r="C32" s="54">
        <f t="shared" si="1"/>
        <v>8</v>
      </c>
      <c r="D32" s="57">
        <v>0</v>
      </c>
      <c r="E32" s="57">
        <v>8</v>
      </c>
    </row>
    <row r="33" ht="21.95" customHeight="1" spans="1:5">
      <c r="A33" s="36" t="s">
        <v>215</v>
      </c>
      <c r="B33" s="36" t="s">
        <v>216</v>
      </c>
      <c r="C33" s="54">
        <f t="shared" si="1"/>
        <v>2.9</v>
      </c>
      <c r="D33" s="57">
        <v>0</v>
      </c>
      <c r="E33" s="55">
        <v>2.9</v>
      </c>
    </row>
    <row r="34" ht="21.95" customHeight="1" spans="1:5">
      <c r="A34" s="36" t="s">
        <v>217</v>
      </c>
      <c r="B34" s="36" t="s">
        <v>218</v>
      </c>
      <c r="C34" s="54">
        <f t="shared" si="1"/>
        <v>100</v>
      </c>
      <c r="D34" s="57">
        <v>0</v>
      </c>
      <c r="E34" s="57">
        <v>100</v>
      </c>
    </row>
    <row r="35" ht="21.95" customHeight="1" spans="1:5">
      <c r="A35" s="36" t="s">
        <v>219</v>
      </c>
      <c r="B35" s="36" t="s">
        <v>220</v>
      </c>
      <c r="C35" s="54">
        <f t="shared" si="1"/>
        <v>40</v>
      </c>
      <c r="D35" s="57">
        <v>0</v>
      </c>
      <c r="E35" s="57">
        <v>40</v>
      </c>
    </row>
    <row r="36" ht="21.95" customHeight="1" spans="1:5">
      <c r="A36" s="36" t="s">
        <v>221</v>
      </c>
      <c r="B36" s="36" t="s">
        <v>222</v>
      </c>
      <c r="C36" s="54">
        <f t="shared" si="1"/>
        <v>6.5</v>
      </c>
      <c r="D36" s="57">
        <v>0</v>
      </c>
      <c r="E36" s="57">
        <v>6.5</v>
      </c>
    </row>
    <row r="37" ht="21.95" customHeight="1" spans="1:5">
      <c r="A37" s="36" t="s">
        <v>223</v>
      </c>
      <c r="B37" s="36" t="s">
        <v>224</v>
      </c>
      <c r="C37" s="54">
        <f t="shared" si="1"/>
        <v>70.5</v>
      </c>
      <c r="D37" s="57">
        <v>0</v>
      </c>
      <c r="E37" s="57">
        <v>70.5</v>
      </c>
    </row>
    <row r="38" ht="21.95" customHeight="1" spans="1:5">
      <c r="A38" s="36" t="s">
        <v>225</v>
      </c>
      <c r="B38" s="36" t="s">
        <v>226</v>
      </c>
      <c r="C38" s="54">
        <f t="shared" si="1"/>
        <v>64.1</v>
      </c>
      <c r="D38" s="57">
        <v>0</v>
      </c>
      <c r="E38" s="57">
        <v>64.1</v>
      </c>
    </row>
    <row r="39" ht="21.95" customHeight="1" spans="1:5">
      <c r="A39" s="59" t="s">
        <v>227</v>
      </c>
      <c r="B39" s="50" t="s">
        <v>228</v>
      </c>
      <c r="C39" s="51">
        <f>C40</f>
        <v>260</v>
      </c>
      <c r="D39" s="51">
        <v>0</v>
      </c>
      <c r="E39" s="51">
        <f>E40</f>
        <v>260</v>
      </c>
    </row>
    <row r="40" ht="21.95" customHeight="1" spans="1:5">
      <c r="A40" s="39" t="s">
        <v>229</v>
      </c>
      <c r="B40" s="36" t="s">
        <v>230</v>
      </c>
      <c r="C40" s="54">
        <f>D40+E40</f>
        <v>260</v>
      </c>
      <c r="D40" s="54">
        <v>0</v>
      </c>
      <c r="E40" s="54">
        <v>260</v>
      </c>
    </row>
    <row r="41" ht="21.95" customHeight="1" spans="1:5">
      <c r="A41" s="59">
        <v>310</v>
      </c>
      <c r="B41" s="50" t="s">
        <v>231</v>
      </c>
      <c r="C41" s="51">
        <f>C42</f>
        <v>20</v>
      </c>
      <c r="D41" s="51">
        <v>0</v>
      </c>
      <c r="E41" s="51">
        <f>E42</f>
        <v>20</v>
      </c>
    </row>
    <row r="42" ht="21.95" customHeight="1" spans="1:5">
      <c r="A42" s="39" t="s">
        <v>232</v>
      </c>
      <c r="B42" s="36" t="s">
        <v>233</v>
      </c>
      <c r="C42" s="54">
        <f>D42+E42</f>
        <v>20</v>
      </c>
      <c r="D42" s="54">
        <v>0</v>
      </c>
      <c r="E42" s="54">
        <v>20</v>
      </c>
    </row>
    <row r="43" ht="21.95" customHeight="1" spans="1:5">
      <c r="A43" s="59" t="s">
        <v>234</v>
      </c>
      <c r="B43" s="50" t="s">
        <v>112</v>
      </c>
      <c r="C43" s="51">
        <f>C44</f>
        <v>100</v>
      </c>
      <c r="D43" s="51">
        <v>0</v>
      </c>
      <c r="E43" s="51">
        <f>E44</f>
        <v>100</v>
      </c>
    </row>
    <row r="44" ht="21.95" customHeight="1" spans="1:5">
      <c r="A44" s="39" t="s">
        <v>235</v>
      </c>
      <c r="B44" s="36" t="s">
        <v>112</v>
      </c>
      <c r="C44" s="54">
        <f>D44+E44</f>
        <v>100</v>
      </c>
      <c r="D44" s="54">
        <v>0</v>
      </c>
      <c r="E44" s="54">
        <v>100</v>
      </c>
    </row>
    <row r="45" ht="21.95" customHeight="1" spans="1:5">
      <c r="A45" s="32" t="s">
        <v>236</v>
      </c>
      <c r="B45" s="32"/>
      <c r="C45" s="60">
        <f>C41+C20+C16+C6+C43+C39</f>
        <v>2866</v>
      </c>
      <c r="D45" s="60">
        <f>D41+D20+D16+D6+D43+D39</f>
        <v>1700</v>
      </c>
      <c r="E45" s="60">
        <f>E41+E20+E16+E6+E43+E39</f>
        <v>1166</v>
      </c>
    </row>
  </sheetData>
  <mergeCells count="5">
    <mergeCell ref="A2:E2"/>
    <mergeCell ref="A3:C3"/>
    <mergeCell ref="A4:B4"/>
    <mergeCell ref="C4:E4"/>
    <mergeCell ref="A45:B45"/>
  </mergeCells>
  <printOptions horizontalCentered="1"/>
  <pageMargins left="0.472222222222222" right="0.472222222222222" top="0.708333333333333" bottom="0.708333333333333" header="0" footer="0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D11" sqref="D11"/>
    </sheetView>
  </sheetViews>
  <sheetFormatPr defaultColWidth="10" defaultRowHeight="13.5" outlineLevelCol="7"/>
  <cols>
    <col min="1" max="1" width="12.375" customWidth="1"/>
    <col min="2" max="2" width="28" customWidth="1"/>
    <col min="3" max="8" width="13.5" customWidth="1"/>
    <col min="9" max="9" width="9.75" customWidth="1"/>
  </cols>
  <sheetData>
    <row r="1" ht="19.9" customHeight="1" spans="1:8">
      <c r="A1" s="20"/>
      <c r="B1" s="20"/>
      <c r="C1" s="20"/>
      <c r="D1" s="20"/>
      <c r="E1" s="20"/>
      <c r="F1" s="20"/>
      <c r="G1" s="20"/>
      <c r="H1" s="20"/>
    </row>
    <row r="2" ht="38.85" customHeight="1" spans="1:8">
      <c r="A2" s="21" t="s">
        <v>10</v>
      </c>
      <c r="B2" s="21"/>
      <c r="C2" s="21"/>
      <c r="D2" s="21"/>
      <c r="E2" s="21"/>
      <c r="F2" s="21"/>
      <c r="G2" s="21"/>
      <c r="H2" s="21"/>
    </row>
    <row r="3" ht="24.2" customHeight="1" spans="1:8">
      <c r="A3" s="31" t="s">
        <v>17</v>
      </c>
      <c r="B3" s="31"/>
      <c r="C3" s="31"/>
      <c r="D3" s="31"/>
      <c r="E3" s="31"/>
      <c r="F3" s="31"/>
      <c r="G3" s="31"/>
      <c r="H3" s="31"/>
    </row>
    <row r="4" ht="15.6" customHeight="1" spans="1:8">
      <c r="A4" s="20"/>
      <c r="B4" s="20"/>
      <c r="C4" s="29" t="s">
        <v>18</v>
      </c>
      <c r="D4" s="29"/>
      <c r="E4" s="29"/>
      <c r="F4" s="29"/>
      <c r="G4" s="29"/>
      <c r="H4" s="29"/>
    </row>
    <row r="5" ht="31.9" customHeight="1" spans="1:8">
      <c r="A5" s="32" t="s">
        <v>70</v>
      </c>
      <c r="B5" s="32"/>
      <c r="C5" s="32" t="s">
        <v>237</v>
      </c>
      <c r="D5" s="32"/>
      <c r="E5" s="32"/>
      <c r="F5" s="32"/>
      <c r="G5" s="32"/>
      <c r="H5" s="32"/>
    </row>
    <row r="6" ht="30.2" customHeight="1" spans="1:8">
      <c r="A6" s="32" t="s">
        <v>238</v>
      </c>
      <c r="B6" s="32" t="s">
        <v>239</v>
      </c>
      <c r="C6" s="32" t="s">
        <v>240</v>
      </c>
      <c r="D6" s="32" t="s">
        <v>241</v>
      </c>
      <c r="E6" s="32" t="s">
        <v>242</v>
      </c>
      <c r="F6" s="32"/>
      <c r="G6" s="32"/>
      <c r="H6" s="32" t="s">
        <v>216</v>
      </c>
    </row>
    <row r="7" ht="30.2" customHeight="1" spans="1:8">
      <c r="A7" s="32"/>
      <c r="B7" s="32"/>
      <c r="C7" s="32"/>
      <c r="D7" s="32"/>
      <c r="E7" s="32" t="s">
        <v>85</v>
      </c>
      <c r="F7" s="32" t="s">
        <v>243</v>
      </c>
      <c r="G7" s="32" t="s">
        <v>244</v>
      </c>
      <c r="H7" s="32"/>
    </row>
    <row r="8" ht="26.1" customHeight="1" spans="1:8">
      <c r="A8" s="38" t="s">
        <v>245</v>
      </c>
      <c r="B8" s="38"/>
      <c r="C8" s="34">
        <f>C9</f>
        <v>9.4</v>
      </c>
      <c r="D8" s="34">
        <v>0</v>
      </c>
      <c r="E8" s="34">
        <f>E9</f>
        <v>6.5</v>
      </c>
      <c r="F8" s="34">
        <v>0</v>
      </c>
      <c r="G8" s="34">
        <f>G9</f>
        <v>6.5</v>
      </c>
      <c r="H8" s="34">
        <f>H9</f>
        <v>2.9</v>
      </c>
    </row>
    <row r="9" ht="26.1" customHeight="1" spans="1:8">
      <c r="A9" s="39" t="s">
        <v>119</v>
      </c>
      <c r="B9" s="39" t="s">
        <v>120</v>
      </c>
      <c r="C9" s="37">
        <f>E9+H9</f>
        <v>9.4</v>
      </c>
      <c r="D9" s="55">
        <v>0</v>
      </c>
      <c r="E9" s="56">
        <f>F9+G9</f>
        <v>6.5</v>
      </c>
      <c r="F9" s="55">
        <v>0</v>
      </c>
      <c r="G9" s="55">
        <v>6.5</v>
      </c>
      <c r="H9" s="55">
        <v>2.9</v>
      </c>
    </row>
  </sheetData>
  <mergeCells count="12">
    <mergeCell ref="A2:H2"/>
    <mergeCell ref="A3:H3"/>
    <mergeCell ref="C4:H4"/>
    <mergeCell ref="A5:B5"/>
    <mergeCell ref="C5:H5"/>
    <mergeCell ref="E6:G6"/>
    <mergeCell ref="A8:B8"/>
    <mergeCell ref="A6:A7"/>
    <mergeCell ref="B6:B7"/>
    <mergeCell ref="C6:C7"/>
    <mergeCell ref="D6:D7"/>
    <mergeCell ref="H6:H7"/>
  </mergeCells>
  <printOptions horizontalCentered="1"/>
  <pageMargins left="0.472222222222222" right="0.472222222222222" top="0.708333333333333" bottom="0.708333333333333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J3" sqref="J3"/>
    </sheetView>
  </sheetViews>
  <sheetFormatPr defaultColWidth="10" defaultRowHeight="13.5" outlineLevelCol="4"/>
  <cols>
    <col min="1" max="1" width="12.25" customWidth="1"/>
    <col min="2" max="2" width="18.5" customWidth="1"/>
    <col min="3" max="3" width="12.625" customWidth="1"/>
    <col min="4" max="4" width="13.5" customWidth="1"/>
    <col min="5" max="5" width="12.625" customWidth="1"/>
    <col min="6" max="6" width="9.75" customWidth="1"/>
  </cols>
  <sheetData>
    <row r="1" ht="20.65" customHeight="1" spans="1:5">
      <c r="A1" s="20"/>
      <c r="B1" s="20"/>
      <c r="C1" s="20"/>
      <c r="D1" s="20"/>
      <c r="E1" s="20"/>
    </row>
    <row r="2" ht="35.45" customHeight="1" spans="1:5">
      <c r="A2" s="21" t="s">
        <v>11</v>
      </c>
      <c r="B2" s="21"/>
      <c r="C2" s="21"/>
      <c r="D2" s="21"/>
      <c r="E2" s="21"/>
    </row>
    <row r="3" ht="29.25" customHeight="1" spans="1:5">
      <c r="A3" s="31" t="s">
        <v>17</v>
      </c>
      <c r="B3" s="31"/>
      <c r="C3" s="31"/>
      <c r="D3" s="48"/>
      <c r="E3" s="49" t="s">
        <v>18</v>
      </c>
    </row>
    <row r="4" ht="22.9" customHeight="1" spans="1:5">
      <c r="A4" s="33" t="s">
        <v>129</v>
      </c>
      <c r="B4" s="33" t="s">
        <v>130</v>
      </c>
      <c r="C4" s="32" t="s">
        <v>246</v>
      </c>
      <c r="D4" s="32"/>
      <c r="E4" s="32"/>
    </row>
    <row r="5" ht="22.9" customHeight="1" spans="1:5">
      <c r="A5" s="33"/>
      <c r="B5" s="33"/>
      <c r="C5" s="33" t="s">
        <v>76</v>
      </c>
      <c r="D5" s="33" t="s">
        <v>113</v>
      </c>
      <c r="E5" s="33" t="s">
        <v>114</v>
      </c>
    </row>
    <row r="6" ht="26.45" customHeight="1" spans="1:5">
      <c r="A6" s="50"/>
      <c r="B6" s="50"/>
      <c r="C6" s="51">
        <v>0</v>
      </c>
      <c r="D6" s="51">
        <v>0</v>
      </c>
      <c r="E6" s="51">
        <v>0</v>
      </c>
    </row>
    <row r="7" ht="26.45" customHeight="1" spans="1:5">
      <c r="A7" s="52"/>
      <c r="B7" s="52"/>
      <c r="C7" s="53">
        <v>0</v>
      </c>
      <c r="D7" s="53">
        <v>0</v>
      </c>
      <c r="E7" s="53">
        <v>0</v>
      </c>
    </row>
    <row r="8" ht="26.45" customHeight="1" spans="1:5">
      <c r="A8" s="36"/>
      <c r="B8" s="36"/>
      <c r="C8" s="54">
        <v>0</v>
      </c>
      <c r="D8" s="54">
        <v>0</v>
      </c>
      <c r="E8" s="54">
        <v>0</v>
      </c>
    </row>
    <row r="9" ht="27.6" customHeight="1" spans="1:5">
      <c r="A9" s="32" t="s">
        <v>160</v>
      </c>
      <c r="B9" s="32"/>
      <c r="C9" s="33">
        <v>0</v>
      </c>
      <c r="D9" s="33"/>
      <c r="E9" s="33"/>
    </row>
  </sheetData>
  <mergeCells count="6">
    <mergeCell ref="A2:E2"/>
    <mergeCell ref="A3:C3"/>
    <mergeCell ref="C4:E4"/>
    <mergeCell ref="A9:B9"/>
    <mergeCell ref="A4:A5"/>
    <mergeCell ref="B4:B5"/>
  </mergeCells>
  <printOptions horizontalCentered="1"/>
  <pageMargins left="0.472222222222222" right="0.472222222222222" top="0.708333333333333" bottom="0.708333333333333" header="0" footer="0"/>
  <pageSetup paperSize="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workbookViewId="0">
      <selection activeCell="H13" sqref="H13"/>
    </sheetView>
  </sheetViews>
  <sheetFormatPr defaultColWidth="10" defaultRowHeight="13.5"/>
  <cols>
    <col min="1" max="1" width="7.25" customWidth="1"/>
    <col min="2" max="2" width="13.875" customWidth="1"/>
    <col min="3" max="3" width="17.25" customWidth="1"/>
    <col min="4" max="4" width="9.625" customWidth="1"/>
    <col min="5" max="5" width="10.375" customWidth="1"/>
    <col min="6" max="6" width="9.625" customWidth="1"/>
    <col min="7" max="7" width="7.875" customWidth="1"/>
    <col min="8" max="8" width="11.5" customWidth="1"/>
    <col min="9" max="12" width="7.25" customWidth="1"/>
    <col min="13" max="14" width="5.5" customWidth="1"/>
    <col min="15" max="15" width="7.875" customWidth="1"/>
    <col min="16" max="16" width="11.5" customWidth="1"/>
    <col min="17" max="20" width="7" customWidth="1"/>
    <col min="21" max="21" width="9.75" customWidth="1"/>
  </cols>
  <sheetData>
    <row r="1" ht="16.35" customHeight="1" spans="1:20">
      <c r="A1" s="20"/>
      <c r="B1" s="20"/>
      <c r="C1" s="20"/>
      <c r="D1" s="20"/>
      <c r="F1" s="20"/>
      <c r="H1" s="20"/>
      <c r="I1" s="20"/>
      <c r="J1" s="20"/>
      <c r="K1" s="20"/>
      <c r="L1" s="20"/>
      <c r="M1" s="20"/>
      <c r="P1" s="20"/>
      <c r="Q1" s="20"/>
      <c r="R1" s="20"/>
      <c r="S1" s="20"/>
      <c r="T1" s="20"/>
    </row>
    <row r="2" ht="34.5" customHeight="1" spans="1:20">
      <c r="A2" s="21" t="s">
        <v>12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29.25" customHeight="1" spans="1:20">
      <c r="A3" s="31" t="s">
        <v>17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ht="16.35" customHeight="1" spans="1:20">
      <c r="A4" s="29" t="s">
        <v>18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ht="24.2" customHeight="1" spans="1:20">
      <c r="A5" s="32" t="s">
        <v>247</v>
      </c>
      <c r="B5" s="32" t="s">
        <v>248</v>
      </c>
      <c r="C5" s="32" t="s">
        <v>249</v>
      </c>
      <c r="D5" s="32" t="s">
        <v>76</v>
      </c>
      <c r="E5" s="32" t="s">
        <v>250</v>
      </c>
      <c r="F5" s="32"/>
      <c r="G5" s="32"/>
      <c r="H5" s="32"/>
      <c r="I5" s="32"/>
      <c r="J5" s="32"/>
      <c r="K5" s="32"/>
      <c r="L5" s="32"/>
      <c r="M5" s="32" t="s">
        <v>251</v>
      </c>
      <c r="N5" s="32"/>
      <c r="O5" s="32"/>
      <c r="P5" s="32"/>
      <c r="Q5" s="32"/>
      <c r="R5" s="32"/>
      <c r="S5" s="32"/>
      <c r="T5" s="32"/>
    </row>
    <row r="6" ht="40.5" customHeight="1" spans="1:20">
      <c r="A6" s="32"/>
      <c r="B6" s="32"/>
      <c r="C6" s="32"/>
      <c r="D6" s="32"/>
      <c r="E6" s="47" t="s">
        <v>85</v>
      </c>
      <c r="F6" s="32" t="s">
        <v>252</v>
      </c>
      <c r="G6" s="32"/>
      <c r="H6" s="32"/>
      <c r="I6" s="32" t="s">
        <v>253</v>
      </c>
      <c r="J6" s="32" t="s">
        <v>254</v>
      </c>
      <c r="K6" s="32" t="s">
        <v>255</v>
      </c>
      <c r="L6" s="32" t="s">
        <v>256</v>
      </c>
      <c r="M6" s="32" t="s">
        <v>85</v>
      </c>
      <c r="N6" s="32" t="s">
        <v>252</v>
      </c>
      <c r="O6" s="32"/>
      <c r="P6" s="32"/>
      <c r="Q6" s="32" t="s">
        <v>253</v>
      </c>
      <c r="R6" s="32" t="s">
        <v>254</v>
      </c>
      <c r="S6" s="32" t="s">
        <v>255</v>
      </c>
      <c r="T6" s="33" t="s">
        <v>256</v>
      </c>
    </row>
    <row r="7" ht="40.5" customHeight="1" spans="1:20">
      <c r="A7" s="32"/>
      <c r="B7" s="32"/>
      <c r="C7" s="32"/>
      <c r="D7" s="32"/>
      <c r="E7" s="47"/>
      <c r="F7" s="32" t="s">
        <v>85</v>
      </c>
      <c r="G7" s="47" t="s">
        <v>257</v>
      </c>
      <c r="H7" s="22" t="s">
        <v>258</v>
      </c>
      <c r="I7" s="32"/>
      <c r="J7" s="32"/>
      <c r="K7" s="32"/>
      <c r="L7" s="32"/>
      <c r="M7" s="32"/>
      <c r="N7" s="32" t="s">
        <v>85</v>
      </c>
      <c r="O7" s="32" t="s">
        <v>257</v>
      </c>
      <c r="P7" s="33" t="s">
        <v>258</v>
      </c>
      <c r="Q7" s="32"/>
      <c r="R7" s="32"/>
      <c r="S7" s="32"/>
      <c r="T7" s="33"/>
    </row>
    <row r="8" ht="32.85" customHeight="1" spans="1:20">
      <c r="A8" s="32" t="s">
        <v>88</v>
      </c>
      <c r="B8" s="32"/>
      <c r="C8" s="32"/>
      <c r="D8" s="34">
        <f t="shared" ref="D8:F9" si="0">D9</f>
        <v>2866</v>
      </c>
      <c r="E8" s="34">
        <f t="shared" si="0"/>
        <v>2866</v>
      </c>
      <c r="F8" s="34">
        <f t="shared" si="0"/>
        <v>2866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ht="26.1" customHeight="1" spans="1:20">
      <c r="A9" s="33" t="s">
        <v>245</v>
      </c>
      <c r="B9" s="33"/>
      <c r="C9" s="33"/>
      <c r="D9" s="34">
        <f t="shared" si="0"/>
        <v>2866</v>
      </c>
      <c r="E9" s="34">
        <f t="shared" si="0"/>
        <v>2866</v>
      </c>
      <c r="F9" s="34">
        <f t="shared" si="0"/>
        <v>2866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ht="26.1" customHeight="1" spans="1:20">
      <c r="A10" s="33" t="s">
        <v>259</v>
      </c>
      <c r="B10" s="33"/>
      <c r="C10" s="33"/>
      <c r="D10" s="34">
        <f>D11+D16</f>
        <v>2866</v>
      </c>
      <c r="E10" s="34">
        <f>E11+E16</f>
        <v>2866</v>
      </c>
      <c r="F10" s="34">
        <f>F11+F16</f>
        <v>2866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ht="26.1" customHeight="1" spans="1:20">
      <c r="A11" s="33" t="s">
        <v>260</v>
      </c>
      <c r="B11" s="33"/>
      <c r="C11" s="33"/>
      <c r="D11" s="34">
        <f>SUM(D12:D15)</f>
        <v>1700</v>
      </c>
      <c r="E11" s="34">
        <f>SUM(E12:E15)</f>
        <v>1700</v>
      </c>
      <c r="F11" s="34">
        <f>SUM(F12:F15)</f>
        <v>1700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ht="26.1" customHeight="1" spans="1:20">
      <c r="A12" s="36" t="s">
        <v>115</v>
      </c>
      <c r="B12" s="36" t="s">
        <v>261</v>
      </c>
      <c r="C12" s="36" t="s">
        <v>91</v>
      </c>
      <c r="D12" s="37">
        <f t="shared" ref="D12:D17" si="1">E12</f>
        <v>1248</v>
      </c>
      <c r="E12" s="37">
        <f t="shared" ref="E12:E17" si="2">F12</f>
        <v>1248</v>
      </c>
      <c r="F12" s="37">
        <f>一般公共预算基本支出表!D6-F15-F14</f>
        <v>1248</v>
      </c>
      <c r="G12" s="37"/>
      <c r="H12" s="37"/>
      <c r="I12" s="37"/>
      <c r="J12" s="37"/>
      <c r="K12" s="37"/>
      <c r="L12" s="37"/>
      <c r="M12" s="36"/>
      <c r="N12" s="37"/>
      <c r="O12" s="37"/>
      <c r="P12" s="37"/>
      <c r="Q12" s="37"/>
      <c r="R12" s="37"/>
      <c r="S12" s="37"/>
      <c r="T12" s="37"/>
    </row>
    <row r="13" ht="26.1" customHeight="1" spans="1:20">
      <c r="A13" s="36" t="s">
        <v>115</v>
      </c>
      <c r="B13" s="36" t="s">
        <v>262</v>
      </c>
      <c r="C13" s="36" t="s">
        <v>91</v>
      </c>
      <c r="D13" s="37">
        <f t="shared" si="1"/>
        <v>120</v>
      </c>
      <c r="E13" s="37">
        <f t="shared" si="2"/>
        <v>120</v>
      </c>
      <c r="F13" s="37">
        <f>一般公共预算基本支出表!D16</f>
        <v>120</v>
      </c>
      <c r="G13" s="37"/>
      <c r="H13" s="37"/>
      <c r="I13" s="37"/>
      <c r="J13" s="37"/>
      <c r="K13" s="37"/>
      <c r="L13" s="37"/>
      <c r="M13" s="36"/>
      <c r="N13" s="37"/>
      <c r="O13" s="37"/>
      <c r="P13" s="37"/>
      <c r="Q13" s="37"/>
      <c r="R13" s="37"/>
      <c r="S13" s="37"/>
      <c r="T13" s="37"/>
    </row>
    <row r="14" ht="26.1" customHeight="1" spans="1:20">
      <c r="A14" s="36" t="s">
        <v>115</v>
      </c>
      <c r="B14" s="36" t="s">
        <v>263</v>
      </c>
      <c r="C14" s="36" t="s">
        <v>91</v>
      </c>
      <c r="D14" s="37">
        <f t="shared" si="1"/>
        <v>220</v>
      </c>
      <c r="E14" s="37">
        <f t="shared" si="2"/>
        <v>220</v>
      </c>
      <c r="F14" s="37">
        <f>一般公共预算基本支出表!D11+一般公共预算基本支出表!D12+一般公共预算基本支出表!D13</f>
        <v>220</v>
      </c>
      <c r="G14" s="37"/>
      <c r="H14" s="37"/>
      <c r="I14" s="37"/>
      <c r="J14" s="37"/>
      <c r="K14" s="37"/>
      <c r="L14" s="37"/>
      <c r="M14" s="36"/>
      <c r="N14" s="37"/>
      <c r="O14" s="37"/>
      <c r="P14" s="37"/>
      <c r="Q14" s="37"/>
      <c r="R14" s="37"/>
      <c r="S14" s="37"/>
      <c r="T14" s="37"/>
    </row>
    <row r="15" ht="26.1" customHeight="1" spans="1:20">
      <c r="A15" s="36" t="s">
        <v>115</v>
      </c>
      <c r="B15" s="36" t="s">
        <v>110</v>
      </c>
      <c r="C15" s="36" t="s">
        <v>91</v>
      </c>
      <c r="D15" s="37">
        <f t="shared" si="1"/>
        <v>112</v>
      </c>
      <c r="E15" s="37">
        <f t="shared" si="2"/>
        <v>112</v>
      </c>
      <c r="F15" s="37">
        <f>一般公共预算基本支出表!D14</f>
        <v>112</v>
      </c>
      <c r="G15" s="37"/>
      <c r="H15" s="37"/>
      <c r="I15" s="37"/>
      <c r="J15" s="37"/>
      <c r="K15" s="37"/>
      <c r="L15" s="37"/>
      <c r="M15" s="36"/>
      <c r="N15" s="37"/>
      <c r="O15" s="37"/>
      <c r="P15" s="37"/>
      <c r="Q15" s="37"/>
      <c r="R15" s="37"/>
      <c r="S15" s="37"/>
      <c r="T15" s="37"/>
    </row>
    <row r="16" ht="26.1" customHeight="1" spans="1:20">
      <c r="A16" s="33" t="s">
        <v>264</v>
      </c>
      <c r="B16" s="33"/>
      <c r="C16" s="33"/>
      <c r="D16" s="34">
        <f>D17</f>
        <v>1166</v>
      </c>
      <c r="E16" s="34">
        <f>E17</f>
        <v>1166</v>
      </c>
      <c r="F16" s="34">
        <f>F17</f>
        <v>1166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</row>
    <row r="17" ht="26.1" customHeight="1" spans="1:20">
      <c r="A17" s="36" t="s">
        <v>116</v>
      </c>
      <c r="B17" s="36" t="s">
        <v>116</v>
      </c>
      <c r="C17" s="36" t="s">
        <v>91</v>
      </c>
      <c r="D17" s="37">
        <f t="shared" si="1"/>
        <v>1166</v>
      </c>
      <c r="E17" s="37">
        <f t="shared" si="2"/>
        <v>1166</v>
      </c>
      <c r="F17" s="37">
        <f>一般公共预算基本支出表!E45</f>
        <v>1166</v>
      </c>
      <c r="G17" s="37"/>
      <c r="H17" s="37"/>
      <c r="I17" s="37"/>
      <c r="J17" s="37"/>
      <c r="K17" s="37"/>
      <c r="L17" s="37"/>
      <c r="M17" s="36"/>
      <c r="N17" s="37"/>
      <c r="O17" s="37"/>
      <c r="P17" s="37"/>
      <c r="Q17" s="37"/>
      <c r="R17" s="37"/>
      <c r="S17" s="37"/>
      <c r="T17" s="37"/>
    </row>
    <row r="18" ht="16.35" customHeight="1"/>
    <row r="19" ht="16.35" customHeight="1"/>
    <row r="20" ht="16.35" customHeight="1"/>
    <row r="21" ht="16.35" customHeight="1"/>
    <row r="22" ht="16.35" customHeight="1" spans="3:3">
      <c r="C22" s="20" t="s">
        <v>265</v>
      </c>
    </row>
  </sheetData>
  <mergeCells count="26">
    <mergeCell ref="A2:T2"/>
    <mergeCell ref="A3:T3"/>
    <mergeCell ref="A4:T4"/>
    <mergeCell ref="E5:L5"/>
    <mergeCell ref="M5:T5"/>
    <mergeCell ref="F6:H6"/>
    <mergeCell ref="N6:P6"/>
    <mergeCell ref="A8:C8"/>
    <mergeCell ref="A9:C9"/>
    <mergeCell ref="A10:C10"/>
    <mergeCell ref="A11:C11"/>
    <mergeCell ref="A16:C16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rintOptions horizontalCentered="1"/>
  <pageMargins left="0.472222222222222" right="0.472222222222222" top="0.708333333333333" bottom="0.708333333333333" header="0" footer="0"/>
  <pageSetup paperSize="9" scale="80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20"/>
  <sheetViews>
    <sheetView zoomScale="115" zoomScaleNormal="115" workbookViewId="0">
      <selection activeCell="P22" sqref="P22"/>
    </sheetView>
  </sheetViews>
  <sheetFormatPr defaultColWidth="10" defaultRowHeight="13.5"/>
  <cols>
    <col min="1" max="1" width="3.625" customWidth="1"/>
    <col min="2" max="3" width="2.125" customWidth="1"/>
    <col min="4" max="4" width="6.625" customWidth="1"/>
    <col min="5" max="5" width="15.625" customWidth="1"/>
    <col min="6" max="6" width="7.5" customWidth="1"/>
    <col min="7" max="7" width="4" customWidth="1"/>
    <col min="8" max="8" width="8.375" customWidth="1"/>
    <col min="9" max="9" width="8.875" customWidth="1"/>
    <col min="10" max="11" width="4" customWidth="1"/>
    <col min="12" max="12" width="6.75" customWidth="1"/>
    <col min="13" max="14" width="4" customWidth="1"/>
    <col min="15" max="16" width="8.625" customWidth="1"/>
    <col min="17" max="17" width="6.75" customWidth="1"/>
    <col min="18" max="18" width="13" customWidth="1"/>
    <col min="19" max="21" width="7" customWidth="1"/>
    <col min="22" max="23" width="8.375" customWidth="1"/>
    <col min="24" max="24" width="9.875" customWidth="1"/>
    <col min="25" max="30" width="5.75" customWidth="1"/>
    <col min="31" max="31" width="5.25" customWidth="1"/>
    <col min="32" max="33" width="9.75" customWidth="1"/>
  </cols>
  <sheetData>
    <row r="1" spans="1:1">
      <c r="A1" s="20"/>
    </row>
    <row r="2" ht="24" spans="1:31">
      <c r="A2" s="21" t="s">
        <v>13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>
      <c r="A3" s="31" t="s">
        <v>17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</row>
    <row r="4" spans="1:31">
      <c r="A4" s="31"/>
      <c r="B4" s="31"/>
      <c r="C4" s="31"/>
      <c r="D4" s="31"/>
      <c r="E4" s="31"/>
      <c r="AC4" s="30" t="s">
        <v>266</v>
      </c>
      <c r="AD4" s="30"/>
      <c r="AE4" s="30"/>
    </row>
    <row r="5" spans="1:31">
      <c r="A5" s="23" t="s">
        <v>267</v>
      </c>
      <c r="B5" s="23"/>
      <c r="C5" s="23"/>
      <c r="D5" s="23" t="s">
        <v>268</v>
      </c>
      <c r="E5" s="23" t="s">
        <v>239</v>
      </c>
      <c r="F5" s="23" t="s">
        <v>248</v>
      </c>
      <c r="G5" s="23" t="s">
        <v>269</v>
      </c>
      <c r="H5" s="23" t="s">
        <v>270</v>
      </c>
      <c r="I5" s="23" t="s">
        <v>271</v>
      </c>
      <c r="J5" s="23" t="s">
        <v>272</v>
      </c>
      <c r="K5" s="23" t="s">
        <v>273</v>
      </c>
      <c r="L5" s="23" t="s">
        <v>274</v>
      </c>
      <c r="M5" s="23" t="s">
        <v>275</v>
      </c>
      <c r="N5" s="23" t="s">
        <v>276</v>
      </c>
      <c r="O5" s="23" t="s">
        <v>277</v>
      </c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 t="s">
        <v>3</v>
      </c>
    </row>
    <row r="6" spans="1:31">
      <c r="A6" s="23" t="s">
        <v>278</v>
      </c>
      <c r="B6" s="23" t="s">
        <v>279</v>
      </c>
      <c r="C6" s="23" t="s">
        <v>280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 t="s">
        <v>72</v>
      </c>
      <c r="P6" s="23" t="s">
        <v>281</v>
      </c>
      <c r="Q6" s="23"/>
      <c r="R6" s="23"/>
      <c r="S6" s="23" t="s">
        <v>282</v>
      </c>
      <c r="T6" s="23" t="s">
        <v>254</v>
      </c>
      <c r="U6" s="23" t="s">
        <v>78</v>
      </c>
      <c r="V6" s="23" t="s">
        <v>283</v>
      </c>
      <c r="W6" s="23"/>
      <c r="X6" s="23"/>
      <c r="Y6" s="23" t="s">
        <v>79</v>
      </c>
      <c r="Z6" s="23" t="s">
        <v>81</v>
      </c>
      <c r="AA6" s="23" t="s">
        <v>284</v>
      </c>
      <c r="AB6" s="23" t="s">
        <v>82</v>
      </c>
      <c r="AC6" s="23" t="s">
        <v>83</v>
      </c>
      <c r="AD6" s="23" t="s">
        <v>285</v>
      </c>
      <c r="AE6" s="23"/>
    </row>
    <row r="7" ht="31.5" spans="1:3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 t="s">
        <v>286</v>
      </c>
      <c r="Q7" s="23" t="s">
        <v>257</v>
      </c>
      <c r="R7" s="23" t="s">
        <v>258</v>
      </c>
      <c r="S7" s="23"/>
      <c r="T7" s="23"/>
      <c r="U7" s="23"/>
      <c r="V7" s="23" t="s">
        <v>287</v>
      </c>
      <c r="W7" s="23" t="s">
        <v>288</v>
      </c>
      <c r="X7" s="23" t="s">
        <v>289</v>
      </c>
      <c r="Y7" s="23"/>
      <c r="Z7" s="23"/>
      <c r="AA7" s="23"/>
      <c r="AB7" s="23"/>
      <c r="AC7" s="23"/>
      <c r="AD7" s="23"/>
      <c r="AE7" s="23"/>
    </row>
    <row r="8" spans="1:31">
      <c r="A8" s="40"/>
      <c r="B8" s="40"/>
      <c r="C8" s="40"/>
      <c r="D8" s="40"/>
      <c r="E8" s="40" t="s">
        <v>76</v>
      </c>
      <c r="F8" s="40"/>
      <c r="G8" s="40"/>
      <c r="H8" s="40"/>
      <c r="I8" s="40"/>
      <c r="J8" s="40"/>
      <c r="K8" s="40"/>
      <c r="L8" s="40"/>
      <c r="M8" s="40"/>
      <c r="N8" s="40"/>
      <c r="O8" s="43">
        <f>SUM(O9:O20)</f>
        <v>173.5</v>
      </c>
      <c r="P8" s="43">
        <f>SUM(P9:P20)</f>
        <v>173.5</v>
      </c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0"/>
    </row>
    <row r="9" spans="1:31">
      <c r="A9" s="41" t="s">
        <v>132</v>
      </c>
      <c r="B9" s="41" t="s">
        <v>290</v>
      </c>
      <c r="C9" s="41" t="s">
        <v>291</v>
      </c>
      <c r="D9" s="41">
        <v>303001</v>
      </c>
      <c r="E9" s="41" t="s">
        <v>91</v>
      </c>
      <c r="F9" s="41"/>
      <c r="G9" s="41"/>
      <c r="H9" s="41" t="s">
        <v>292</v>
      </c>
      <c r="I9" s="41"/>
      <c r="J9" s="36">
        <v>2024</v>
      </c>
      <c r="K9" s="36">
        <v>2025</v>
      </c>
      <c r="L9" s="44">
        <v>122</v>
      </c>
      <c r="M9" s="36" t="s">
        <v>293</v>
      </c>
      <c r="N9" s="45"/>
      <c r="O9" s="37">
        <f>P9</f>
        <v>39.66</v>
      </c>
      <c r="P9" s="37">
        <f>VLOOKUP(H9,[1]Sheet1!$E$2:$G$26,3,0)</f>
        <v>39.66</v>
      </c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0"/>
    </row>
    <row r="10" ht="21" spans="1:31">
      <c r="A10" s="36" t="s">
        <v>132</v>
      </c>
      <c r="B10" s="36" t="s">
        <v>290</v>
      </c>
      <c r="C10" s="36" t="s">
        <v>291</v>
      </c>
      <c r="D10" s="41">
        <v>303001</v>
      </c>
      <c r="E10" s="41" t="s">
        <v>91</v>
      </c>
      <c r="F10" s="42"/>
      <c r="G10" s="41"/>
      <c r="H10" s="41" t="s">
        <v>294</v>
      </c>
      <c r="I10" s="41"/>
      <c r="J10" s="36">
        <v>2024</v>
      </c>
      <c r="K10" s="36">
        <v>2025</v>
      </c>
      <c r="L10" s="44">
        <v>45</v>
      </c>
      <c r="M10" s="36" t="s">
        <v>293</v>
      </c>
      <c r="N10" s="45"/>
      <c r="O10" s="37">
        <f t="shared" ref="O10:O20" si="0">P10</f>
        <v>11.18</v>
      </c>
      <c r="P10" s="37">
        <f>VLOOKUP(H10,[1]Sheet1!$E$2:$G$26,3,0)</f>
        <v>11.18</v>
      </c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0"/>
    </row>
    <row r="11" spans="1:31">
      <c r="A11" s="36" t="s">
        <v>132</v>
      </c>
      <c r="B11" s="36" t="s">
        <v>290</v>
      </c>
      <c r="C11" s="36" t="s">
        <v>291</v>
      </c>
      <c r="D11" s="41">
        <v>303001</v>
      </c>
      <c r="E11" s="41" t="s">
        <v>91</v>
      </c>
      <c r="F11" s="42"/>
      <c r="G11" s="41"/>
      <c r="H11" s="41" t="s">
        <v>295</v>
      </c>
      <c r="I11" s="41"/>
      <c r="J11" s="36">
        <v>2024</v>
      </c>
      <c r="K11" s="36">
        <v>2025</v>
      </c>
      <c r="L11" s="44">
        <v>151</v>
      </c>
      <c r="M11" s="36" t="s">
        <v>293</v>
      </c>
      <c r="N11" s="45"/>
      <c r="O11" s="37">
        <f t="shared" si="0"/>
        <v>15.27</v>
      </c>
      <c r="P11" s="37">
        <f>VLOOKUP(H11,[1]Sheet1!$E$2:$G$26,3,0)</f>
        <v>15.27</v>
      </c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0"/>
    </row>
    <row r="12" spans="1:31">
      <c r="A12" s="36" t="s">
        <v>132</v>
      </c>
      <c r="B12" s="36" t="s">
        <v>290</v>
      </c>
      <c r="C12" s="36" t="s">
        <v>291</v>
      </c>
      <c r="D12" s="41">
        <v>303001</v>
      </c>
      <c r="E12" s="41" t="s">
        <v>91</v>
      </c>
      <c r="F12" s="42"/>
      <c r="G12" s="41"/>
      <c r="H12" s="41" t="s">
        <v>296</v>
      </c>
      <c r="I12" s="41"/>
      <c r="J12" s="36">
        <v>2024</v>
      </c>
      <c r="K12" s="36">
        <v>2025</v>
      </c>
      <c r="L12" s="44">
        <v>225</v>
      </c>
      <c r="M12" s="36" t="s">
        <v>293</v>
      </c>
      <c r="N12" s="45"/>
      <c r="O12" s="37">
        <f t="shared" si="0"/>
        <v>13.25</v>
      </c>
      <c r="P12" s="37">
        <f>VLOOKUP(H12,[1]Sheet1!$E$2:$G$26,3,0)</f>
        <v>13.25</v>
      </c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0"/>
    </row>
    <row r="13" spans="1:31">
      <c r="A13" s="36" t="s">
        <v>132</v>
      </c>
      <c r="B13" s="36" t="s">
        <v>290</v>
      </c>
      <c r="C13" s="36" t="s">
        <v>291</v>
      </c>
      <c r="D13" s="41">
        <v>303001</v>
      </c>
      <c r="E13" s="41" t="s">
        <v>91</v>
      </c>
      <c r="F13" s="42"/>
      <c r="G13" s="41"/>
      <c r="H13" s="41" t="s">
        <v>297</v>
      </c>
      <c r="I13" s="41"/>
      <c r="J13" s="36">
        <v>2024</v>
      </c>
      <c r="K13" s="36">
        <v>2025</v>
      </c>
      <c r="L13" s="44">
        <v>32</v>
      </c>
      <c r="M13" s="36" t="s">
        <v>293</v>
      </c>
      <c r="N13" s="45"/>
      <c r="O13" s="37">
        <f t="shared" si="0"/>
        <v>2.67</v>
      </c>
      <c r="P13" s="37">
        <f>VLOOKUP(H13,[1]Sheet1!$E$2:$G$26,3,0)</f>
        <v>2.67</v>
      </c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0"/>
    </row>
    <row r="14" spans="1:31">
      <c r="A14" s="36" t="s">
        <v>132</v>
      </c>
      <c r="B14" s="36" t="s">
        <v>290</v>
      </c>
      <c r="C14" s="36" t="s">
        <v>291</v>
      </c>
      <c r="D14" s="41">
        <v>303001</v>
      </c>
      <c r="E14" s="41" t="s">
        <v>91</v>
      </c>
      <c r="F14" s="42"/>
      <c r="G14" s="41"/>
      <c r="H14" s="41" t="s">
        <v>298</v>
      </c>
      <c r="I14" s="41"/>
      <c r="J14" s="36">
        <v>2024</v>
      </c>
      <c r="K14" s="36">
        <v>2025</v>
      </c>
      <c r="L14" s="44">
        <v>4</v>
      </c>
      <c r="M14" s="36" t="s">
        <v>293</v>
      </c>
      <c r="N14" s="45"/>
      <c r="O14" s="37">
        <f t="shared" si="0"/>
        <v>0.84</v>
      </c>
      <c r="P14" s="37">
        <f>VLOOKUP(H14,[1]Sheet1!$E$2:$G$26,3,0)</f>
        <v>0.84</v>
      </c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0"/>
    </row>
    <row r="15" spans="1:31">
      <c r="A15" s="36" t="s">
        <v>132</v>
      </c>
      <c r="B15" s="36" t="s">
        <v>290</v>
      </c>
      <c r="C15" s="36" t="s">
        <v>291</v>
      </c>
      <c r="D15" s="41">
        <v>303001</v>
      </c>
      <c r="E15" s="41" t="s">
        <v>91</v>
      </c>
      <c r="F15" s="42"/>
      <c r="G15" s="41"/>
      <c r="H15" s="41" t="s">
        <v>299</v>
      </c>
      <c r="I15" s="41"/>
      <c r="J15" s="36">
        <v>2024</v>
      </c>
      <c r="K15" s="36">
        <v>2025</v>
      </c>
      <c r="L15" s="44">
        <v>26</v>
      </c>
      <c r="M15" s="36" t="s">
        <v>300</v>
      </c>
      <c r="N15" s="45"/>
      <c r="O15" s="37">
        <f t="shared" si="0"/>
        <v>5.92</v>
      </c>
      <c r="P15" s="37">
        <f>VLOOKUP(H15,[1]Sheet1!$E$2:$G$26,3,0)</f>
        <v>5.92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0"/>
    </row>
    <row r="16" ht="21" spans="1:31">
      <c r="A16" s="36" t="s">
        <v>132</v>
      </c>
      <c r="B16" s="36" t="s">
        <v>290</v>
      </c>
      <c r="C16" s="36" t="s">
        <v>291</v>
      </c>
      <c r="D16" s="41">
        <v>303001</v>
      </c>
      <c r="E16" s="41" t="s">
        <v>91</v>
      </c>
      <c r="F16" s="42"/>
      <c r="G16" s="41"/>
      <c r="H16" s="41" t="s">
        <v>301</v>
      </c>
      <c r="I16" s="41"/>
      <c r="J16" s="36">
        <v>2024</v>
      </c>
      <c r="K16" s="36">
        <v>2025</v>
      </c>
      <c r="L16" s="44">
        <v>73</v>
      </c>
      <c r="M16" s="36" t="s">
        <v>293</v>
      </c>
      <c r="N16" s="45"/>
      <c r="O16" s="37">
        <f t="shared" si="0"/>
        <v>19.15</v>
      </c>
      <c r="P16" s="37">
        <f>VLOOKUP(H16,[1]Sheet1!$E$2:$G$26,3,0)</f>
        <v>19.15</v>
      </c>
      <c r="Q16" s="43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1"/>
    </row>
    <row r="17" ht="21" spans="1:31">
      <c r="A17" s="36" t="s">
        <v>132</v>
      </c>
      <c r="B17" s="36" t="s">
        <v>290</v>
      </c>
      <c r="C17" s="36" t="s">
        <v>291</v>
      </c>
      <c r="D17" s="41">
        <v>303001</v>
      </c>
      <c r="E17" s="41" t="s">
        <v>91</v>
      </c>
      <c r="F17" s="42"/>
      <c r="G17" s="41"/>
      <c r="H17" s="41" t="s">
        <v>302</v>
      </c>
      <c r="I17" s="41"/>
      <c r="J17" s="36">
        <v>2024</v>
      </c>
      <c r="K17" s="36">
        <v>2025</v>
      </c>
      <c r="L17" s="44">
        <v>5</v>
      </c>
      <c r="M17" s="36" t="s">
        <v>293</v>
      </c>
      <c r="N17" s="45"/>
      <c r="O17" s="37">
        <f t="shared" si="0"/>
        <v>17.47</v>
      </c>
      <c r="P17" s="37">
        <f>VLOOKUP(H17,[1]Sheet1!$E$2:$G$26,3,0)</f>
        <v>17.47</v>
      </c>
      <c r="Q17" s="43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1"/>
    </row>
    <row r="18" spans="1:31">
      <c r="A18" s="36" t="s">
        <v>132</v>
      </c>
      <c r="B18" s="36" t="s">
        <v>290</v>
      </c>
      <c r="C18" s="36" t="s">
        <v>291</v>
      </c>
      <c r="D18" s="41">
        <v>303001</v>
      </c>
      <c r="E18" s="41" t="s">
        <v>91</v>
      </c>
      <c r="F18" s="42"/>
      <c r="G18" s="41"/>
      <c r="H18" s="41" t="s">
        <v>303</v>
      </c>
      <c r="I18" s="41"/>
      <c r="J18" s="36">
        <v>2024</v>
      </c>
      <c r="K18" s="36">
        <v>2025</v>
      </c>
      <c r="L18" s="44">
        <v>2</v>
      </c>
      <c r="M18" s="36" t="s">
        <v>304</v>
      </c>
      <c r="N18" s="45"/>
      <c r="O18" s="37">
        <f t="shared" si="0"/>
        <v>6</v>
      </c>
      <c r="P18" s="37">
        <f>VLOOKUP(H18,[1]Sheet1!$E$2:$G$26,3,0)</f>
        <v>6</v>
      </c>
      <c r="Q18" s="43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1"/>
    </row>
    <row r="19" spans="1:31">
      <c r="A19" s="36" t="s">
        <v>132</v>
      </c>
      <c r="B19" s="36" t="s">
        <v>290</v>
      </c>
      <c r="C19" s="36" t="s">
        <v>291</v>
      </c>
      <c r="D19" s="41">
        <v>303001</v>
      </c>
      <c r="E19" s="41" t="s">
        <v>91</v>
      </c>
      <c r="F19" s="42"/>
      <c r="G19" s="41"/>
      <c r="H19" s="41" t="s">
        <v>305</v>
      </c>
      <c r="I19" s="41"/>
      <c r="J19" s="36">
        <v>2024</v>
      </c>
      <c r="K19" s="36">
        <v>2025</v>
      </c>
      <c r="L19" s="44">
        <v>81</v>
      </c>
      <c r="M19" s="36" t="s">
        <v>304</v>
      </c>
      <c r="N19" s="45"/>
      <c r="O19" s="37">
        <f t="shared" si="0"/>
        <v>33.86</v>
      </c>
      <c r="P19" s="37">
        <f>VLOOKUP(H19,[1]Sheet1!$E$2:$G$26,3,0)</f>
        <v>33.86</v>
      </c>
      <c r="Q19" s="43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1"/>
    </row>
    <row r="20" spans="1:31">
      <c r="A20" s="36" t="s">
        <v>132</v>
      </c>
      <c r="B20" s="36" t="s">
        <v>290</v>
      </c>
      <c r="C20" s="36" t="s">
        <v>291</v>
      </c>
      <c r="D20" s="41">
        <v>303001</v>
      </c>
      <c r="E20" s="41" t="s">
        <v>91</v>
      </c>
      <c r="F20" s="42"/>
      <c r="G20" s="41"/>
      <c r="H20" s="41" t="s">
        <v>306</v>
      </c>
      <c r="I20" s="41"/>
      <c r="J20" s="36">
        <v>2024</v>
      </c>
      <c r="K20" s="36">
        <v>2025</v>
      </c>
      <c r="L20" s="44">
        <v>11</v>
      </c>
      <c r="M20" s="36" t="s">
        <v>304</v>
      </c>
      <c r="N20" s="45"/>
      <c r="O20" s="37">
        <f t="shared" si="0"/>
        <v>8.23</v>
      </c>
      <c r="P20" s="37">
        <f>VLOOKUP(H20,[1]Sheet1!$E$2:$G$26,3,0)</f>
        <v>8.23</v>
      </c>
      <c r="Q20" s="43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1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rintOptions horizontalCentered="1"/>
  <pageMargins left="0.472222222222222" right="0.472222222222222" top="0.708333333333333" bottom="0.708333333333333" header="0" footer="0"/>
  <pageSetup paperSize="9" scale="67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zoomScale="115" zoomScaleNormal="115" workbookViewId="0">
      <selection activeCell="P24" sqref="P24"/>
    </sheetView>
  </sheetViews>
  <sheetFormatPr defaultColWidth="10" defaultRowHeight="13.5"/>
  <cols>
    <col min="1" max="2" width="11.5" customWidth="1"/>
    <col min="3" max="3" width="9.625" customWidth="1"/>
    <col min="4" max="4" width="16.75" customWidth="1"/>
    <col min="5" max="6" width="13.125" customWidth="1"/>
    <col min="7" max="8" width="5.875" customWidth="1"/>
    <col min="9" max="13" width="7.875" customWidth="1"/>
    <col min="14" max="14" width="11.5" customWidth="1"/>
    <col min="15" max="15" width="7.875" customWidth="1"/>
    <col min="16" max="16" width="11.5" customWidth="1"/>
    <col min="17" max="18" width="9.75" customWidth="1"/>
  </cols>
  <sheetData>
    <row r="1" ht="16.35" customHeight="1" spans="1:1">
      <c r="A1" s="20"/>
    </row>
    <row r="2" ht="41.45" customHeight="1" spans="1:16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ht="24.2" customHeight="1" spans="1:16">
      <c r="A3" s="31" t="s">
        <v>17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ht="21.6" customHeight="1" spans="14:16">
      <c r="N4" s="30" t="s">
        <v>266</v>
      </c>
      <c r="O4" s="30"/>
      <c r="P4" s="30"/>
    </row>
    <row r="5" ht="25.9" customHeight="1" spans="1:16">
      <c r="A5" s="32" t="s">
        <v>307</v>
      </c>
      <c r="B5" s="32" t="s">
        <v>308</v>
      </c>
      <c r="C5" s="32" t="s">
        <v>309</v>
      </c>
      <c r="D5" s="32"/>
      <c r="E5" s="32"/>
      <c r="F5" s="32" t="s">
        <v>310</v>
      </c>
      <c r="G5" s="32" t="s">
        <v>311</v>
      </c>
      <c r="H5" s="32"/>
      <c r="I5" s="32"/>
      <c r="J5" s="32"/>
      <c r="K5" s="32"/>
      <c r="L5" s="32"/>
      <c r="M5" s="32"/>
      <c r="N5" s="32" t="s">
        <v>312</v>
      </c>
      <c r="O5" s="32" t="s">
        <v>313</v>
      </c>
      <c r="P5" s="32" t="s">
        <v>314</v>
      </c>
    </row>
    <row r="6" ht="28.5" customHeight="1" spans="1:16">
      <c r="A6" s="32"/>
      <c r="B6" s="32"/>
      <c r="C6" s="32" t="s">
        <v>315</v>
      </c>
      <c r="D6" s="32" t="s">
        <v>316</v>
      </c>
      <c r="E6" s="32" t="s">
        <v>317</v>
      </c>
      <c r="F6" s="32"/>
      <c r="G6" s="32" t="s">
        <v>318</v>
      </c>
      <c r="H6" s="32" t="s">
        <v>319</v>
      </c>
      <c r="I6" s="32"/>
      <c r="J6" s="32"/>
      <c r="K6" s="32"/>
      <c r="L6" s="32"/>
      <c r="M6" s="32" t="s">
        <v>320</v>
      </c>
      <c r="N6" s="32"/>
      <c r="O6" s="32"/>
      <c r="P6" s="32"/>
    </row>
    <row r="7" ht="39.6" customHeight="1" spans="1:16">
      <c r="A7" s="32"/>
      <c r="B7" s="32"/>
      <c r="C7" s="32"/>
      <c r="D7" s="32"/>
      <c r="E7" s="32"/>
      <c r="F7" s="32"/>
      <c r="G7" s="32"/>
      <c r="H7" s="32" t="s">
        <v>85</v>
      </c>
      <c r="I7" s="32" t="s">
        <v>281</v>
      </c>
      <c r="J7" s="32" t="s">
        <v>321</v>
      </c>
      <c r="K7" s="32" t="s">
        <v>254</v>
      </c>
      <c r="L7" s="32" t="s">
        <v>322</v>
      </c>
      <c r="M7" s="32"/>
      <c r="N7" s="32"/>
      <c r="O7" s="32"/>
      <c r="P7" s="32"/>
    </row>
    <row r="8" ht="22.9" customHeight="1" spans="1:16">
      <c r="A8" s="33"/>
      <c r="B8" s="33" t="s">
        <v>76</v>
      </c>
      <c r="C8" s="33"/>
      <c r="D8" s="33"/>
      <c r="E8" s="33"/>
      <c r="F8" s="33"/>
      <c r="G8" s="34">
        <f>SUM(G9:G10)</f>
        <v>13</v>
      </c>
      <c r="H8" s="34">
        <f>SUM(H9:H10)</f>
        <v>13</v>
      </c>
      <c r="I8" s="34">
        <f>SUM(I9:I10)</f>
        <v>13</v>
      </c>
      <c r="J8" s="34"/>
      <c r="K8" s="34"/>
      <c r="L8" s="34"/>
      <c r="M8" s="34"/>
      <c r="N8" s="33"/>
      <c r="O8" s="33"/>
      <c r="P8" s="33"/>
    </row>
    <row r="9" ht="33.75" spans="1:16">
      <c r="A9" s="35">
        <v>303001</v>
      </c>
      <c r="B9" s="35" t="s">
        <v>91</v>
      </c>
      <c r="C9" s="36"/>
      <c r="D9" s="36" t="s">
        <v>323</v>
      </c>
      <c r="E9" s="36" t="s">
        <v>324</v>
      </c>
      <c r="F9" s="36" t="s">
        <v>324</v>
      </c>
      <c r="G9" s="37">
        <v>8</v>
      </c>
      <c r="H9" s="37">
        <v>8</v>
      </c>
      <c r="I9" s="37">
        <v>8</v>
      </c>
      <c r="J9" s="37"/>
      <c r="K9" s="37"/>
      <c r="L9" s="37"/>
      <c r="M9" s="37"/>
      <c r="N9" s="36"/>
      <c r="O9" s="36"/>
      <c r="P9" s="36"/>
    </row>
    <row r="10" ht="22.9" customHeight="1" spans="1:16">
      <c r="A10" s="38"/>
      <c r="B10" s="38"/>
      <c r="C10" s="36"/>
      <c r="D10" s="36" t="s">
        <v>325</v>
      </c>
      <c r="E10" s="36" t="s">
        <v>326</v>
      </c>
      <c r="F10" s="36" t="s">
        <v>326</v>
      </c>
      <c r="G10" s="37">
        <v>5</v>
      </c>
      <c r="H10" s="37">
        <v>5</v>
      </c>
      <c r="I10" s="37">
        <v>5</v>
      </c>
      <c r="J10" s="37"/>
      <c r="K10" s="37"/>
      <c r="L10" s="37"/>
      <c r="M10" s="37"/>
      <c r="N10" s="36"/>
      <c r="O10" s="36"/>
      <c r="P10" s="36"/>
    </row>
    <row r="11" ht="22.9" customHeight="1" spans="1:16">
      <c r="A11" s="39"/>
      <c r="B11" s="39"/>
      <c r="C11" s="39"/>
      <c r="D11" s="39"/>
      <c r="E11" s="36"/>
      <c r="F11" s="36"/>
      <c r="G11" s="37"/>
      <c r="H11" s="37"/>
      <c r="I11" s="37"/>
      <c r="J11" s="37"/>
      <c r="K11" s="37"/>
      <c r="L11" s="37"/>
      <c r="M11" s="37"/>
      <c r="N11" s="36"/>
      <c r="O11" s="36"/>
      <c r="P11" s="36"/>
    </row>
    <row r="22" spans="16:16">
      <c r="P22" t="e">
        <f t="array" ref="P22">政府采购预算表:政府购买服务支出预算表!P8:P8+政府采购预算表:政府购买服务支出预算表!I8:I8</f>
        <v>#REF!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rintOptions horizontalCentered="1"/>
  <pageMargins left="0.472222222222222" right="0.472222222222222" top="0.708333333333333" bottom="0.708333333333333" header="0" footer="0"/>
  <pageSetup paperSize="9" scale="88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workbookViewId="0">
      <selection activeCell="H17" sqref="H17"/>
    </sheetView>
  </sheetViews>
  <sheetFormatPr defaultColWidth="10" defaultRowHeight="13.5" outlineLevelRow="6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7.875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ht="16.35" customHeight="1" spans="1:1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9"/>
    </row>
    <row r="2" ht="37.9" customHeight="1" spans="1:13">
      <c r="A2" s="20"/>
      <c r="B2" s="20"/>
      <c r="C2" s="21" t="s">
        <v>15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21.6" customHeight="1" spans="1:13">
      <c r="A3" s="22" t="s">
        <v>89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30" t="s">
        <v>266</v>
      </c>
      <c r="M3" s="30"/>
    </row>
    <row r="4" ht="33.6" customHeight="1" spans="1:13">
      <c r="A4" s="23" t="s">
        <v>268</v>
      </c>
      <c r="B4" s="23" t="s">
        <v>327</v>
      </c>
      <c r="C4" s="23" t="s">
        <v>328</v>
      </c>
      <c r="D4" s="23" t="s">
        <v>329</v>
      </c>
      <c r="E4" s="23" t="s">
        <v>330</v>
      </c>
      <c r="F4" s="23"/>
      <c r="G4" s="23"/>
      <c r="H4" s="23"/>
      <c r="I4" s="23"/>
      <c r="J4" s="23"/>
      <c r="K4" s="23"/>
      <c r="L4" s="23"/>
      <c r="M4" s="23"/>
    </row>
    <row r="5" ht="36.2" customHeight="1" spans="1:13">
      <c r="A5" s="23"/>
      <c r="B5" s="23"/>
      <c r="C5" s="23"/>
      <c r="D5" s="23"/>
      <c r="E5" s="23" t="s">
        <v>331</v>
      </c>
      <c r="F5" s="23" t="s">
        <v>332</v>
      </c>
      <c r="G5" s="23" t="s">
        <v>333</v>
      </c>
      <c r="H5" s="23" t="s">
        <v>334</v>
      </c>
      <c r="I5" s="23" t="s">
        <v>335</v>
      </c>
      <c r="J5" s="23" t="s">
        <v>336</v>
      </c>
      <c r="K5" s="23" t="s">
        <v>337</v>
      </c>
      <c r="L5" s="23" t="s">
        <v>338</v>
      </c>
      <c r="M5" s="23" t="s">
        <v>3</v>
      </c>
    </row>
    <row r="6" ht="28.5" customHeight="1" spans="1:13">
      <c r="A6" s="24"/>
      <c r="B6" s="24"/>
      <c r="C6" s="25"/>
      <c r="D6" s="26"/>
      <c r="E6" s="26" t="s">
        <v>339</v>
      </c>
      <c r="F6" s="26"/>
      <c r="G6" s="26"/>
      <c r="H6" s="26"/>
      <c r="I6" s="26"/>
      <c r="J6" s="26"/>
      <c r="K6" s="26"/>
      <c r="L6" s="26"/>
      <c r="M6" s="26"/>
    </row>
    <row r="7" ht="43.15" customHeight="1" spans="1:13">
      <c r="A7" s="27"/>
      <c r="B7" s="27"/>
      <c r="C7" s="28"/>
      <c r="D7" s="27"/>
      <c r="E7" s="26"/>
      <c r="F7" s="27"/>
      <c r="G7" s="27"/>
      <c r="H7" s="27"/>
      <c r="I7" s="27"/>
      <c r="J7" s="27"/>
      <c r="K7" s="27"/>
      <c r="L7" s="27"/>
      <c r="M7" s="27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472222222222222" right="0.472222222222222" top="0.708333333333333" bottom="0.708333333333333" header="0" footer="0"/>
  <pageSetup paperSize="9" scale="93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5"/>
  <sheetViews>
    <sheetView tabSelected="1" zoomScale="130" zoomScaleNormal="130" workbookViewId="0">
      <selection activeCell="I36" sqref="I36"/>
    </sheetView>
  </sheetViews>
  <sheetFormatPr defaultColWidth="6.125" defaultRowHeight="13.5"/>
  <cols>
    <col min="1" max="1" width="6.625" style="1" customWidth="1"/>
    <col min="2" max="2" width="11.625" style="1" customWidth="1"/>
    <col min="3" max="3" width="6.625" style="1" customWidth="1"/>
    <col min="4" max="4" width="6.125" style="1" customWidth="1"/>
    <col min="5" max="6" width="6.625" style="1" customWidth="1"/>
    <col min="7" max="7" width="5.125" style="1" customWidth="1"/>
    <col min="8" max="8" width="6.125" style="1" customWidth="1"/>
    <col min="9" max="9" width="5.125" style="1" customWidth="1"/>
    <col min="10" max="10" width="16.875" style="1" customWidth="1"/>
    <col min="11" max="11" width="5.625" style="1" customWidth="1"/>
    <col min="12" max="12" width="14.125" style="1" customWidth="1"/>
    <col min="13" max="13" width="16.125" style="1" customWidth="1"/>
    <col min="14" max="14" width="5.625" style="1" customWidth="1"/>
    <col min="15" max="15" width="9.75" style="1" customWidth="1"/>
    <col min="16" max="16" width="5.625" style="1" customWidth="1"/>
    <col min="17" max="17" width="16.125" style="1" customWidth="1"/>
    <col min="18" max="18" width="11.875" style="1" customWidth="1"/>
    <col min="19" max="19" width="7" style="1" customWidth="1"/>
    <col min="20" max="16384" width="6.125" style="1"/>
  </cols>
  <sheetData>
    <row r="1" ht="14.25" customHeight="1" spans="1:18">
      <c r="A1" s="2"/>
      <c r="R1" s="14"/>
    </row>
    <row r="2" ht="36.95" customHeight="1" spans="1:18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0.45" customHeight="1" spans="1:18">
      <c r="A3" s="4" t="s">
        <v>340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5" t="s">
        <v>266</v>
      </c>
      <c r="R3" s="15"/>
    </row>
    <row r="4" ht="15.75" customHeight="1" spans="1:19">
      <c r="A4" s="5" t="s">
        <v>238</v>
      </c>
      <c r="B4" s="5" t="s">
        <v>239</v>
      </c>
      <c r="C4" s="5" t="s">
        <v>341</v>
      </c>
      <c r="D4" s="5"/>
      <c r="E4" s="5"/>
      <c r="F4" s="5"/>
      <c r="G4" s="5"/>
      <c r="H4" s="5"/>
      <c r="I4" s="5"/>
      <c r="J4" s="5" t="s">
        <v>342</v>
      </c>
      <c r="K4" s="9" t="s">
        <v>343</v>
      </c>
      <c r="L4" s="9"/>
      <c r="M4" s="9"/>
      <c r="N4" s="9"/>
      <c r="O4" s="9"/>
      <c r="P4" s="9"/>
      <c r="Q4" s="9"/>
      <c r="R4" s="9"/>
      <c r="S4" s="9"/>
    </row>
    <row r="5" ht="16.5" customHeight="1" spans="1:19">
      <c r="A5" s="5"/>
      <c r="B5" s="5"/>
      <c r="C5" s="5" t="s">
        <v>328</v>
      </c>
      <c r="D5" s="5" t="s">
        <v>344</v>
      </c>
      <c r="E5" s="5"/>
      <c r="F5" s="5"/>
      <c r="G5" s="5"/>
      <c r="H5" s="5" t="s">
        <v>345</v>
      </c>
      <c r="I5" s="5"/>
      <c r="J5" s="5"/>
      <c r="K5" s="9"/>
      <c r="L5" s="9"/>
      <c r="M5" s="9"/>
      <c r="N5" s="9"/>
      <c r="O5" s="9"/>
      <c r="P5" s="9"/>
      <c r="Q5" s="9"/>
      <c r="R5" s="9"/>
      <c r="S5" s="10"/>
    </row>
    <row r="6" ht="27.2" customHeight="1" spans="1:19">
      <c r="A6" s="6"/>
      <c r="B6" s="6"/>
      <c r="C6" s="6"/>
      <c r="D6" s="6" t="s">
        <v>252</v>
      </c>
      <c r="E6" s="6" t="s">
        <v>282</v>
      </c>
      <c r="F6" s="6" t="s">
        <v>322</v>
      </c>
      <c r="G6" s="6" t="s">
        <v>346</v>
      </c>
      <c r="H6" s="6" t="s">
        <v>113</v>
      </c>
      <c r="I6" s="6" t="s">
        <v>114</v>
      </c>
      <c r="J6" s="6"/>
      <c r="K6" s="10" t="s">
        <v>331</v>
      </c>
      <c r="L6" s="10" t="s">
        <v>332</v>
      </c>
      <c r="M6" s="10" t="s">
        <v>333</v>
      </c>
      <c r="N6" s="10" t="s">
        <v>338</v>
      </c>
      <c r="O6" s="10" t="s">
        <v>334</v>
      </c>
      <c r="P6" s="10" t="s">
        <v>275</v>
      </c>
      <c r="Q6" s="10" t="s">
        <v>347</v>
      </c>
      <c r="R6" s="16" t="s">
        <v>348</v>
      </c>
      <c r="S6" s="17" t="s">
        <v>3</v>
      </c>
    </row>
    <row r="7" ht="17.1" customHeight="1" spans="1:19">
      <c r="A7" s="7" t="s">
        <v>90</v>
      </c>
      <c r="B7" s="7" t="s">
        <v>91</v>
      </c>
      <c r="C7" s="8">
        <v>2866</v>
      </c>
      <c r="D7" s="8">
        <v>2866</v>
      </c>
      <c r="E7" s="8"/>
      <c r="F7" s="8"/>
      <c r="G7" s="8"/>
      <c r="H7" s="8">
        <v>2866</v>
      </c>
      <c r="I7" s="8"/>
      <c r="J7" s="7" t="s">
        <v>349</v>
      </c>
      <c r="K7" s="11" t="s">
        <v>350</v>
      </c>
      <c r="L7" s="11" t="s">
        <v>351</v>
      </c>
      <c r="M7" s="11" t="s">
        <v>352</v>
      </c>
      <c r="N7" s="11" t="s">
        <v>353</v>
      </c>
      <c r="O7" s="11">
        <v>50</v>
      </c>
      <c r="P7" s="11" t="s">
        <v>304</v>
      </c>
      <c r="Q7" s="11" t="s">
        <v>354</v>
      </c>
      <c r="R7" s="18" t="s">
        <v>355</v>
      </c>
      <c r="S7" s="19"/>
    </row>
    <row r="8" ht="17.1" customHeight="1" spans="1:19">
      <c r="A8" s="7"/>
      <c r="B8" s="7"/>
      <c r="C8" s="8"/>
      <c r="D8" s="8"/>
      <c r="E8" s="8"/>
      <c r="F8" s="8"/>
      <c r="G8" s="8"/>
      <c r="H8" s="8"/>
      <c r="I8" s="8"/>
      <c r="J8" s="7"/>
      <c r="K8" s="11"/>
      <c r="L8" s="11"/>
      <c r="M8" s="11" t="s">
        <v>356</v>
      </c>
      <c r="N8" s="11" t="s">
        <v>353</v>
      </c>
      <c r="O8" s="11">
        <v>100</v>
      </c>
      <c r="P8" s="11" t="s">
        <v>357</v>
      </c>
      <c r="Q8" s="11" t="s">
        <v>358</v>
      </c>
      <c r="R8" s="18" t="s">
        <v>355</v>
      </c>
      <c r="S8" s="7"/>
    </row>
    <row r="9" ht="17.1" customHeight="1" spans="1:19">
      <c r="A9" s="7"/>
      <c r="B9" s="7"/>
      <c r="C9" s="8"/>
      <c r="D9" s="8"/>
      <c r="E9" s="8"/>
      <c r="F9" s="8"/>
      <c r="G9" s="8"/>
      <c r="H9" s="8"/>
      <c r="I9" s="8"/>
      <c r="J9" s="7"/>
      <c r="K9" s="11"/>
      <c r="L9" s="11"/>
      <c r="M9" s="11" t="s">
        <v>359</v>
      </c>
      <c r="N9" s="11" t="s">
        <v>353</v>
      </c>
      <c r="O9" s="11">
        <v>20</v>
      </c>
      <c r="P9" s="11" t="s">
        <v>304</v>
      </c>
      <c r="Q9" s="11" t="s">
        <v>359</v>
      </c>
      <c r="R9" s="18" t="s">
        <v>355</v>
      </c>
      <c r="S9" s="7"/>
    </row>
    <row r="10" ht="17.1" customHeight="1" spans="1:19">
      <c r="A10" s="7"/>
      <c r="B10" s="7"/>
      <c r="C10" s="8"/>
      <c r="D10" s="8"/>
      <c r="E10" s="8"/>
      <c r="F10" s="8"/>
      <c r="G10" s="8"/>
      <c r="H10" s="8"/>
      <c r="I10" s="8"/>
      <c r="J10" s="7"/>
      <c r="K10" s="11"/>
      <c r="L10" s="11"/>
      <c r="M10" s="11" t="s">
        <v>360</v>
      </c>
      <c r="N10" s="11" t="s">
        <v>353</v>
      </c>
      <c r="O10" s="11">
        <v>20</v>
      </c>
      <c r="P10" s="11" t="s">
        <v>361</v>
      </c>
      <c r="Q10" s="11" t="s">
        <v>362</v>
      </c>
      <c r="R10" s="18" t="s">
        <v>355</v>
      </c>
      <c r="S10" s="7"/>
    </row>
    <row r="11" ht="17.1" customHeight="1" spans="1:19">
      <c r="A11" s="7"/>
      <c r="B11" s="7"/>
      <c r="C11" s="8"/>
      <c r="D11" s="8"/>
      <c r="E11" s="8"/>
      <c r="F11" s="8"/>
      <c r="G11" s="8"/>
      <c r="H11" s="8"/>
      <c r="I11" s="8"/>
      <c r="J11" s="7"/>
      <c r="K11" s="11"/>
      <c r="L11" s="11"/>
      <c r="M11" s="11" t="s">
        <v>363</v>
      </c>
      <c r="N11" s="11" t="s">
        <v>353</v>
      </c>
      <c r="O11" s="11">
        <v>40</v>
      </c>
      <c r="P11" s="11" t="s">
        <v>364</v>
      </c>
      <c r="Q11" s="11" t="s">
        <v>363</v>
      </c>
      <c r="R11" s="18" t="s">
        <v>355</v>
      </c>
      <c r="S11" s="7"/>
    </row>
    <row r="12" ht="17.1" customHeight="1" spans="1:19">
      <c r="A12" s="7"/>
      <c r="B12" s="7"/>
      <c r="C12" s="8"/>
      <c r="D12" s="8"/>
      <c r="E12" s="8"/>
      <c r="F12" s="8"/>
      <c r="G12" s="8"/>
      <c r="H12" s="8"/>
      <c r="I12" s="8"/>
      <c r="J12" s="7"/>
      <c r="K12" s="11"/>
      <c r="L12" s="11"/>
      <c r="M12" s="11" t="s">
        <v>365</v>
      </c>
      <c r="N12" s="11" t="s">
        <v>353</v>
      </c>
      <c r="O12" s="11">
        <v>25</v>
      </c>
      <c r="P12" s="11" t="s">
        <v>304</v>
      </c>
      <c r="Q12" s="11" t="s">
        <v>366</v>
      </c>
      <c r="R12" s="18" t="s">
        <v>355</v>
      </c>
      <c r="S12" s="7"/>
    </row>
    <row r="13" ht="17.1" customHeight="1" spans="1:19">
      <c r="A13" s="7"/>
      <c r="B13" s="7"/>
      <c r="C13" s="8"/>
      <c r="D13" s="8"/>
      <c r="E13" s="8"/>
      <c r="F13" s="8"/>
      <c r="G13" s="8"/>
      <c r="H13" s="8"/>
      <c r="I13" s="8"/>
      <c r="J13" s="7"/>
      <c r="K13" s="11"/>
      <c r="L13" s="11"/>
      <c r="M13" s="11" t="s">
        <v>367</v>
      </c>
      <c r="N13" s="11" t="s">
        <v>353</v>
      </c>
      <c r="O13" s="11">
        <v>12</v>
      </c>
      <c r="P13" s="11" t="s">
        <v>304</v>
      </c>
      <c r="Q13" s="11" t="s">
        <v>368</v>
      </c>
      <c r="R13" s="18" t="s">
        <v>355</v>
      </c>
      <c r="S13" s="7"/>
    </row>
    <row r="14" ht="17.1" customHeight="1" spans="1:19">
      <c r="A14" s="7"/>
      <c r="B14" s="7"/>
      <c r="C14" s="8"/>
      <c r="D14" s="8"/>
      <c r="E14" s="8"/>
      <c r="F14" s="8"/>
      <c r="G14" s="8"/>
      <c r="H14" s="8"/>
      <c r="I14" s="8"/>
      <c r="J14" s="7"/>
      <c r="K14" s="11"/>
      <c r="L14" s="11"/>
      <c r="M14" s="11" t="s">
        <v>369</v>
      </c>
      <c r="N14" s="11" t="s">
        <v>353</v>
      </c>
      <c r="O14" s="11">
        <v>30</v>
      </c>
      <c r="P14" s="11" t="s">
        <v>304</v>
      </c>
      <c r="Q14" s="11" t="s">
        <v>370</v>
      </c>
      <c r="R14" s="18" t="s">
        <v>355</v>
      </c>
      <c r="S14" s="7"/>
    </row>
    <row r="15" ht="17.1" customHeight="1" spans="1:19">
      <c r="A15" s="7"/>
      <c r="B15" s="7"/>
      <c r="C15" s="8"/>
      <c r="D15" s="8"/>
      <c r="E15" s="8"/>
      <c r="F15" s="8"/>
      <c r="G15" s="8"/>
      <c r="H15" s="8"/>
      <c r="I15" s="8"/>
      <c r="J15" s="7"/>
      <c r="K15" s="11"/>
      <c r="L15" s="11"/>
      <c r="M15" s="11" t="s">
        <v>371</v>
      </c>
      <c r="N15" s="11" t="s">
        <v>353</v>
      </c>
      <c r="O15" s="11">
        <v>20</v>
      </c>
      <c r="P15" s="11" t="s">
        <v>372</v>
      </c>
      <c r="Q15" s="11" t="s">
        <v>371</v>
      </c>
      <c r="R15" s="18" t="s">
        <v>355</v>
      </c>
      <c r="S15" s="7"/>
    </row>
    <row r="16" ht="17.1" customHeight="1" spans="1:19">
      <c r="A16" s="7"/>
      <c r="B16" s="7"/>
      <c r="C16" s="8"/>
      <c r="D16" s="8"/>
      <c r="E16" s="8"/>
      <c r="F16" s="8"/>
      <c r="G16" s="8"/>
      <c r="H16" s="8"/>
      <c r="I16" s="8"/>
      <c r="J16" s="7"/>
      <c r="K16" s="11"/>
      <c r="L16" s="11"/>
      <c r="M16" s="11" t="s">
        <v>373</v>
      </c>
      <c r="N16" s="11" t="s">
        <v>353</v>
      </c>
      <c r="O16" s="11">
        <v>24</v>
      </c>
      <c r="P16" s="11" t="s">
        <v>304</v>
      </c>
      <c r="Q16" s="11" t="s">
        <v>374</v>
      </c>
      <c r="R16" s="18" t="s">
        <v>355</v>
      </c>
      <c r="S16" s="7"/>
    </row>
    <row r="17" ht="17.1" customHeight="1" spans="1:19">
      <c r="A17" s="7"/>
      <c r="B17" s="7"/>
      <c r="C17" s="8"/>
      <c r="D17" s="8"/>
      <c r="E17" s="8"/>
      <c r="F17" s="8"/>
      <c r="G17" s="8"/>
      <c r="H17" s="8"/>
      <c r="I17" s="8"/>
      <c r="J17" s="7"/>
      <c r="K17" s="11"/>
      <c r="L17" s="11"/>
      <c r="M17" s="11" t="s">
        <v>375</v>
      </c>
      <c r="N17" s="11" t="s">
        <v>353</v>
      </c>
      <c r="O17" s="11">
        <v>6</v>
      </c>
      <c r="P17" s="11" t="s">
        <v>304</v>
      </c>
      <c r="Q17" s="11" t="s">
        <v>376</v>
      </c>
      <c r="R17" s="18" t="s">
        <v>355</v>
      </c>
      <c r="S17" s="7"/>
    </row>
    <row r="18" ht="17.1" customHeight="1" spans="1:19">
      <c r="A18" s="7"/>
      <c r="B18" s="7"/>
      <c r="C18" s="8"/>
      <c r="D18" s="8"/>
      <c r="E18" s="8"/>
      <c r="F18" s="8"/>
      <c r="G18" s="8"/>
      <c r="H18" s="8"/>
      <c r="I18" s="8"/>
      <c r="J18" s="7"/>
      <c r="K18" s="11"/>
      <c r="L18" s="11"/>
      <c r="M18" s="11" t="s">
        <v>377</v>
      </c>
      <c r="N18" s="11" t="s">
        <v>353</v>
      </c>
      <c r="O18" s="11">
        <v>200</v>
      </c>
      <c r="P18" s="11" t="s">
        <v>304</v>
      </c>
      <c r="Q18" s="11" t="s">
        <v>378</v>
      </c>
      <c r="R18" s="18" t="s">
        <v>355</v>
      </c>
      <c r="S18" s="7"/>
    </row>
    <row r="19" ht="17.1" customHeight="1" spans="1:19">
      <c r="A19" s="7"/>
      <c r="B19" s="7"/>
      <c r="C19" s="8"/>
      <c r="D19" s="8"/>
      <c r="E19" s="8"/>
      <c r="F19" s="8"/>
      <c r="G19" s="8"/>
      <c r="H19" s="8"/>
      <c r="I19" s="8"/>
      <c r="J19" s="7"/>
      <c r="K19" s="11"/>
      <c r="L19" s="11" t="s">
        <v>379</v>
      </c>
      <c r="M19" s="11" t="s">
        <v>380</v>
      </c>
      <c r="N19" s="11" t="s">
        <v>381</v>
      </c>
      <c r="O19" s="12">
        <v>100</v>
      </c>
      <c r="P19" s="11" t="s">
        <v>357</v>
      </c>
      <c r="Q19" s="11" t="s">
        <v>382</v>
      </c>
      <c r="R19" s="18" t="s">
        <v>355</v>
      </c>
      <c r="S19" s="7"/>
    </row>
    <row r="20" ht="17.1" customHeight="1" spans="1:19">
      <c r="A20" s="7"/>
      <c r="B20" s="7"/>
      <c r="C20" s="8"/>
      <c r="D20" s="8"/>
      <c r="E20" s="8"/>
      <c r="F20" s="8"/>
      <c r="G20" s="8"/>
      <c r="H20" s="8"/>
      <c r="I20" s="8"/>
      <c r="J20" s="7"/>
      <c r="K20" s="11"/>
      <c r="L20" s="11"/>
      <c r="M20" s="11" t="s">
        <v>383</v>
      </c>
      <c r="N20" s="11" t="s">
        <v>353</v>
      </c>
      <c r="O20" s="12">
        <v>90</v>
      </c>
      <c r="P20" s="11" t="s">
        <v>357</v>
      </c>
      <c r="Q20" s="11" t="s">
        <v>384</v>
      </c>
      <c r="R20" s="18" t="s">
        <v>355</v>
      </c>
      <c r="S20" s="7"/>
    </row>
    <row r="21" ht="17.1" customHeight="1" spans="1:19">
      <c r="A21" s="7"/>
      <c r="B21" s="7"/>
      <c r="C21" s="8"/>
      <c r="D21" s="8"/>
      <c r="E21" s="8"/>
      <c r="F21" s="8"/>
      <c r="G21" s="8"/>
      <c r="H21" s="8"/>
      <c r="I21" s="8"/>
      <c r="J21" s="7"/>
      <c r="K21" s="11"/>
      <c r="L21" s="11"/>
      <c r="M21" s="11" t="s">
        <v>385</v>
      </c>
      <c r="N21" s="11" t="s">
        <v>381</v>
      </c>
      <c r="O21" s="12">
        <v>100</v>
      </c>
      <c r="P21" s="11" t="s">
        <v>357</v>
      </c>
      <c r="Q21" s="11" t="s">
        <v>385</v>
      </c>
      <c r="R21" s="18" t="s">
        <v>355</v>
      </c>
      <c r="S21" s="7"/>
    </row>
    <row r="22" ht="17.1" customHeight="1" spans="1:19">
      <c r="A22" s="7"/>
      <c r="B22" s="7"/>
      <c r="C22" s="8"/>
      <c r="D22" s="8"/>
      <c r="E22" s="8"/>
      <c r="F22" s="8"/>
      <c r="G22" s="8"/>
      <c r="H22" s="8"/>
      <c r="I22" s="8"/>
      <c r="J22" s="7"/>
      <c r="K22" s="11"/>
      <c r="L22" s="11"/>
      <c r="M22" s="11" t="s">
        <v>386</v>
      </c>
      <c r="N22" s="11" t="s">
        <v>381</v>
      </c>
      <c r="O22" s="12">
        <v>100</v>
      </c>
      <c r="P22" s="11" t="s">
        <v>357</v>
      </c>
      <c r="Q22" s="11" t="s">
        <v>386</v>
      </c>
      <c r="R22" s="18" t="s">
        <v>355</v>
      </c>
      <c r="S22" s="7"/>
    </row>
    <row r="23" ht="17.1" customHeight="1" spans="1:19">
      <c r="A23" s="7"/>
      <c r="B23" s="7"/>
      <c r="C23" s="8"/>
      <c r="D23" s="8"/>
      <c r="E23" s="8"/>
      <c r="F23" s="8"/>
      <c r="G23" s="8"/>
      <c r="H23" s="8"/>
      <c r="I23" s="8"/>
      <c r="J23" s="7"/>
      <c r="K23" s="11"/>
      <c r="L23" s="11" t="s">
        <v>387</v>
      </c>
      <c r="M23" s="11" t="s">
        <v>388</v>
      </c>
      <c r="N23" s="11" t="s">
        <v>353</v>
      </c>
      <c r="O23" s="12">
        <v>95</v>
      </c>
      <c r="P23" s="11" t="s">
        <v>357</v>
      </c>
      <c r="Q23" s="11" t="s">
        <v>389</v>
      </c>
      <c r="R23" s="18" t="s">
        <v>355</v>
      </c>
      <c r="S23" s="7"/>
    </row>
    <row r="24" ht="17.1" customHeight="1" spans="1:19">
      <c r="A24" s="7"/>
      <c r="B24" s="7"/>
      <c r="C24" s="8"/>
      <c r="D24" s="8"/>
      <c r="E24" s="8"/>
      <c r="F24" s="8"/>
      <c r="G24" s="8"/>
      <c r="H24" s="8"/>
      <c r="I24" s="8"/>
      <c r="J24" s="7"/>
      <c r="K24" s="11"/>
      <c r="L24" s="11"/>
      <c r="M24" s="11" t="s">
        <v>390</v>
      </c>
      <c r="N24" s="11" t="s">
        <v>353</v>
      </c>
      <c r="O24" s="12">
        <v>95</v>
      </c>
      <c r="P24" s="11" t="s">
        <v>357</v>
      </c>
      <c r="Q24" s="11" t="s">
        <v>390</v>
      </c>
      <c r="R24" s="18" t="s">
        <v>355</v>
      </c>
      <c r="S24" s="7"/>
    </row>
    <row r="25" ht="17.1" customHeight="1" spans="1:19">
      <c r="A25" s="7"/>
      <c r="B25" s="7"/>
      <c r="C25" s="8"/>
      <c r="D25" s="8"/>
      <c r="E25" s="8"/>
      <c r="F25" s="8"/>
      <c r="G25" s="8"/>
      <c r="H25" s="8"/>
      <c r="I25" s="8"/>
      <c r="J25" s="7"/>
      <c r="K25" s="11" t="s">
        <v>391</v>
      </c>
      <c r="L25" s="11" t="s">
        <v>392</v>
      </c>
      <c r="M25" s="11" t="s">
        <v>393</v>
      </c>
      <c r="N25" s="11" t="s">
        <v>394</v>
      </c>
      <c r="O25" s="13" t="s">
        <v>395</v>
      </c>
      <c r="P25" s="11"/>
      <c r="Q25" s="11" t="s">
        <v>393</v>
      </c>
      <c r="R25" s="18" t="s">
        <v>355</v>
      </c>
      <c r="S25" s="7"/>
    </row>
    <row r="26" ht="17.1" customHeight="1" spans="1:19">
      <c r="A26" s="7"/>
      <c r="B26" s="7"/>
      <c r="C26" s="8"/>
      <c r="D26" s="8"/>
      <c r="E26" s="8"/>
      <c r="F26" s="8"/>
      <c r="G26" s="8"/>
      <c r="H26" s="8"/>
      <c r="I26" s="8"/>
      <c r="J26" s="7"/>
      <c r="K26" s="11"/>
      <c r="L26" s="11" t="s">
        <v>396</v>
      </c>
      <c r="M26" s="11" t="s">
        <v>397</v>
      </c>
      <c r="N26" s="11" t="s">
        <v>353</v>
      </c>
      <c r="O26" s="12">
        <v>90</v>
      </c>
      <c r="P26" s="11" t="s">
        <v>357</v>
      </c>
      <c r="Q26" s="11" t="s">
        <v>397</v>
      </c>
      <c r="R26" s="18" t="s">
        <v>398</v>
      </c>
      <c r="S26" s="7"/>
    </row>
    <row r="27" ht="21" customHeight="1" spans="1:19">
      <c r="A27" s="7"/>
      <c r="B27" s="7"/>
      <c r="C27" s="8"/>
      <c r="D27" s="8"/>
      <c r="E27" s="8"/>
      <c r="F27" s="8"/>
      <c r="G27" s="8"/>
      <c r="H27" s="8"/>
      <c r="I27" s="8"/>
      <c r="J27" s="7"/>
      <c r="K27" s="11"/>
      <c r="L27" s="11"/>
      <c r="M27" s="11" t="s">
        <v>399</v>
      </c>
      <c r="N27" s="11" t="s">
        <v>394</v>
      </c>
      <c r="O27" s="13" t="s">
        <v>400</v>
      </c>
      <c r="P27" s="11"/>
      <c r="Q27" s="11" t="s">
        <v>401</v>
      </c>
      <c r="R27" s="18" t="s">
        <v>398</v>
      </c>
      <c r="S27" s="7"/>
    </row>
    <row r="28" ht="17.1" customHeight="1" spans="1:19">
      <c r="A28" s="7"/>
      <c r="B28" s="7"/>
      <c r="C28" s="8"/>
      <c r="D28" s="8"/>
      <c r="E28" s="8"/>
      <c r="F28" s="8"/>
      <c r="G28" s="8"/>
      <c r="H28" s="8"/>
      <c r="I28" s="8"/>
      <c r="J28" s="7"/>
      <c r="K28" s="11"/>
      <c r="L28" s="11" t="s">
        <v>402</v>
      </c>
      <c r="M28" s="11" t="s">
        <v>403</v>
      </c>
      <c r="N28" s="11" t="s">
        <v>394</v>
      </c>
      <c r="O28" s="13" t="s">
        <v>400</v>
      </c>
      <c r="P28" s="11"/>
      <c r="Q28" s="11" t="s">
        <v>404</v>
      </c>
      <c r="R28" s="18" t="s">
        <v>398</v>
      </c>
      <c r="S28" s="7"/>
    </row>
    <row r="29" ht="17.1" customHeight="1" spans="1:19">
      <c r="A29" s="7"/>
      <c r="B29" s="7"/>
      <c r="C29" s="8"/>
      <c r="D29" s="8"/>
      <c r="E29" s="8"/>
      <c r="F29" s="8"/>
      <c r="G29" s="8"/>
      <c r="H29" s="8"/>
      <c r="I29" s="8"/>
      <c r="J29" s="7"/>
      <c r="K29" s="11"/>
      <c r="L29" s="11"/>
      <c r="M29" s="11" t="s">
        <v>405</v>
      </c>
      <c r="N29" s="11" t="s">
        <v>394</v>
      </c>
      <c r="O29" s="13" t="s">
        <v>406</v>
      </c>
      <c r="P29" s="11"/>
      <c r="Q29" s="11" t="s">
        <v>407</v>
      </c>
      <c r="R29" s="18" t="s">
        <v>398</v>
      </c>
      <c r="S29" s="7"/>
    </row>
    <row r="30" ht="17.1" customHeight="1" spans="1:19">
      <c r="A30" s="7"/>
      <c r="B30" s="7"/>
      <c r="C30" s="8"/>
      <c r="D30" s="8"/>
      <c r="E30" s="8"/>
      <c r="F30" s="8"/>
      <c r="G30" s="8"/>
      <c r="H30" s="8"/>
      <c r="I30" s="8"/>
      <c r="J30" s="7"/>
      <c r="K30" s="11"/>
      <c r="L30" s="11" t="s">
        <v>408</v>
      </c>
      <c r="M30" s="11" t="s">
        <v>409</v>
      </c>
      <c r="N30" s="11" t="s">
        <v>394</v>
      </c>
      <c r="O30" s="13" t="s">
        <v>410</v>
      </c>
      <c r="P30" s="11"/>
      <c r="Q30" s="11" t="s">
        <v>409</v>
      </c>
      <c r="R30" s="18" t="s">
        <v>398</v>
      </c>
      <c r="S30" s="7"/>
    </row>
    <row r="31" ht="17.1" customHeight="1" spans="1:19">
      <c r="A31" s="7"/>
      <c r="B31" s="7"/>
      <c r="C31" s="8"/>
      <c r="D31" s="8"/>
      <c r="E31" s="8"/>
      <c r="F31" s="8"/>
      <c r="G31" s="8"/>
      <c r="H31" s="8"/>
      <c r="I31" s="8"/>
      <c r="J31" s="7"/>
      <c r="K31" s="11"/>
      <c r="L31" s="11"/>
      <c r="M31" s="11" t="s">
        <v>411</v>
      </c>
      <c r="N31" s="11" t="s">
        <v>394</v>
      </c>
      <c r="O31" s="13" t="s">
        <v>410</v>
      </c>
      <c r="P31" s="11"/>
      <c r="Q31" s="11" t="s">
        <v>412</v>
      </c>
      <c r="R31" s="18" t="s">
        <v>398</v>
      </c>
      <c r="S31" s="7"/>
    </row>
    <row r="32" ht="17.1" customHeight="1" spans="1:19">
      <c r="A32" s="7"/>
      <c r="B32" s="7"/>
      <c r="C32" s="8"/>
      <c r="D32" s="8"/>
      <c r="E32" s="8"/>
      <c r="F32" s="8"/>
      <c r="G32" s="8"/>
      <c r="H32" s="8"/>
      <c r="I32" s="8"/>
      <c r="J32" s="7"/>
      <c r="K32" s="11" t="s">
        <v>413</v>
      </c>
      <c r="L32" s="11" t="s">
        <v>414</v>
      </c>
      <c r="M32" s="11" t="s">
        <v>415</v>
      </c>
      <c r="N32" s="11" t="s">
        <v>353</v>
      </c>
      <c r="O32" s="12">
        <v>95</v>
      </c>
      <c r="P32" s="11" t="s">
        <v>357</v>
      </c>
      <c r="Q32" s="11" t="s">
        <v>415</v>
      </c>
      <c r="R32" s="18" t="s">
        <v>398</v>
      </c>
      <c r="S32" s="7"/>
    </row>
    <row r="33" ht="17.1" customHeight="1" spans="1:19">
      <c r="A33" s="7"/>
      <c r="B33" s="7"/>
      <c r="C33" s="8"/>
      <c r="D33" s="8"/>
      <c r="E33" s="8"/>
      <c r="F33" s="8"/>
      <c r="G33" s="8"/>
      <c r="H33" s="8"/>
      <c r="I33" s="8"/>
      <c r="J33" s="7"/>
      <c r="K33" s="11" t="s">
        <v>416</v>
      </c>
      <c r="L33" s="11" t="s">
        <v>417</v>
      </c>
      <c r="M33" s="11" t="s">
        <v>164</v>
      </c>
      <c r="N33" s="11" t="s">
        <v>353</v>
      </c>
      <c r="O33" s="11">
        <v>1300</v>
      </c>
      <c r="P33" s="11" t="s">
        <v>418</v>
      </c>
      <c r="Q33" s="11" t="s">
        <v>419</v>
      </c>
      <c r="R33" s="18" t="s">
        <v>398</v>
      </c>
      <c r="S33" s="7"/>
    </row>
    <row r="34" ht="17.1" customHeight="1" spans="1:19">
      <c r="A34" s="7"/>
      <c r="B34" s="7"/>
      <c r="C34" s="8"/>
      <c r="D34" s="8"/>
      <c r="E34" s="8"/>
      <c r="F34" s="8"/>
      <c r="G34" s="8"/>
      <c r="H34" s="8"/>
      <c r="I34" s="8"/>
      <c r="J34" s="7"/>
      <c r="K34" s="11"/>
      <c r="L34" s="11" t="s">
        <v>420</v>
      </c>
      <c r="M34" s="11"/>
      <c r="N34" s="11"/>
      <c r="O34" s="11"/>
      <c r="P34" s="11"/>
      <c r="Q34" s="11"/>
      <c r="R34" s="7"/>
      <c r="S34" s="7"/>
    </row>
    <row r="35" ht="17.1" customHeight="1" spans="1:19">
      <c r="A35" s="7"/>
      <c r="B35" s="7"/>
      <c r="C35" s="8"/>
      <c r="D35" s="8"/>
      <c r="E35" s="8"/>
      <c r="F35" s="8"/>
      <c r="G35" s="8"/>
      <c r="H35" s="8"/>
      <c r="I35" s="8"/>
      <c r="J35" s="7"/>
      <c r="K35" s="11"/>
      <c r="L35" s="11" t="s">
        <v>421</v>
      </c>
      <c r="M35" s="11"/>
      <c r="N35" s="11"/>
      <c r="O35" s="13"/>
      <c r="P35" s="11"/>
      <c r="Q35" s="11"/>
      <c r="R35" s="7"/>
      <c r="S35" s="7"/>
    </row>
  </sheetData>
  <mergeCells count="30">
    <mergeCell ref="A2:R2"/>
    <mergeCell ref="A3:P3"/>
    <mergeCell ref="Q3:R3"/>
    <mergeCell ref="C4:I4"/>
    <mergeCell ref="D5:G5"/>
    <mergeCell ref="H5:I5"/>
    <mergeCell ref="A4:A6"/>
    <mergeCell ref="A7:A35"/>
    <mergeCell ref="B4:B6"/>
    <mergeCell ref="B7:B35"/>
    <mergeCell ref="C5:C6"/>
    <mergeCell ref="C7:C35"/>
    <mergeCell ref="D7:D35"/>
    <mergeCell ref="E7:E35"/>
    <mergeCell ref="F7:F35"/>
    <mergeCell ref="G7:G35"/>
    <mergeCell ref="H7:H35"/>
    <mergeCell ref="I7:I35"/>
    <mergeCell ref="J4:J6"/>
    <mergeCell ref="J7:J35"/>
    <mergeCell ref="K7:K24"/>
    <mergeCell ref="K25:K31"/>
    <mergeCell ref="K33:K35"/>
    <mergeCell ref="L7:L18"/>
    <mergeCell ref="L19:L22"/>
    <mergeCell ref="L23:L24"/>
    <mergeCell ref="L26:L27"/>
    <mergeCell ref="L28:L29"/>
    <mergeCell ref="L30:L31"/>
    <mergeCell ref="K4:S5"/>
  </mergeCells>
  <printOptions horizontalCentered="1"/>
  <pageMargins left="0.472222222222222" right="0.472222222222222" top="0.708333333333333" bottom="0.708333333333333" header="0" footer="0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部门收支总体情况表</vt:lpstr>
      <vt:lpstr>部门收入总体情况表</vt:lpstr>
      <vt:lpstr>部门支出总体情况表</vt:lpstr>
      <vt:lpstr>财政拨款收支情况表</vt:lpstr>
      <vt:lpstr>一般公共预算支出表</vt:lpstr>
      <vt:lpstr>一般公共预算基本支出表</vt:lpstr>
      <vt:lpstr>一般公共预算“三公”经费支出表</vt:lpstr>
      <vt:lpstr>政府性基金预算支出情况表</vt:lpstr>
      <vt:lpstr>项目支出预算表</vt:lpstr>
      <vt:lpstr>政府采购预算表</vt:lpstr>
      <vt:lpstr>政府购买服务支出预算表</vt:lpstr>
      <vt:lpstr>项目支出绩效目标表</vt:lpstr>
      <vt:lpstr>部门(单位)整体绩效目标申报表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新邵县雀塘镇人民政府</cp:lastModifiedBy>
  <dcterms:created xsi:type="dcterms:W3CDTF">2022-08-05T09:51:00Z</dcterms:created>
  <dcterms:modified xsi:type="dcterms:W3CDTF">2024-06-06T07:58:47Z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70F4D0BD677A417C9410B7EFC6313494_13</vt:lpwstr>
  </property>
  <property fmtid="{D5CDD505-2E9C-101B-9397-08002B2CF9AE}" pid="3" name="KSOProductBuildVer">
    <vt:lpwstr>2052-12.1.0.17133</vt:lpwstr>
  </property>
</Properties>
</file>