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8080" windowHeight="12630" firstSheet="2" activeTab="10"/>
  </bookViews>
  <sheets>
    <sheet name="统计表汇总" sheetId="8" state="hidden" r:id="rId1"/>
    <sheet name="统计汇总表" sheetId="14" state="hidden" r:id="rId2"/>
    <sheet name="附件1统计汇总表 " sheetId="18" r:id="rId3"/>
    <sheet name="专项" sheetId="9" state="hidden" r:id="rId4"/>
    <sheet name="专项扶贫项目表" sheetId="19" r:id="rId5"/>
    <sheet name="产业发展附件表3" sheetId="1" r:id="rId6"/>
    <sheet name="社会保障附4" sheetId="2" r:id="rId7"/>
    <sheet name="助学培训附表5" sheetId="3" r:id="rId8"/>
    <sheet name="房改造搬迁附表6" sheetId="4" r:id="rId9"/>
    <sheet name="基础设施、公共服务" sheetId="5" state="hidden" r:id="rId10"/>
    <sheet name="附表7基础设施公共服务" sheetId="10" r:id="rId11"/>
    <sheet name="生态扶贫附件8" sheetId="6" r:id="rId12"/>
    <sheet name="资金汇总表" sheetId="11" r:id="rId13"/>
    <sheet name="Sheet4" sheetId="13" state="hidden" r:id="rId14"/>
    <sheet name="Sheet2" sheetId="15" state="hidden" r:id="rId15"/>
  </sheets>
  <definedNames>
    <definedName name="_xlnm.Print_Titles" localSheetId="5">产业发展附件表3!$4:$6</definedName>
    <definedName name="_xlnm.Print_Titles" localSheetId="10">附表7基础设施公共服务!$4:$7</definedName>
    <definedName name="_xlnm.Print_Titles" localSheetId="2">'附件1统计汇总表 '!$4:$7</definedName>
    <definedName name="_xlnm.Print_Titles" localSheetId="9">基础设施、公共服务!$1:$6</definedName>
    <definedName name="_xlnm.Print_Titles" localSheetId="6">社会保障附4!$4:$7</definedName>
    <definedName name="_xlnm.Print_Titles" localSheetId="11">生态扶贫附件8!$4:$7</definedName>
    <definedName name="_xlnm.Print_Titles" localSheetId="0">统计表汇总!$1:$7</definedName>
    <definedName name="_xlnm.Print_Titles" localSheetId="1">统计汇总表!$1:$7</definedName>
    <definedName name="_xlnm.Print_Titles" localSheetId="7">助学培训附表5!$4:$7</definedName>
    <definedName name="_xlnm.Print_Titles" localSheetId="3">专项!$1:$7</definedName>
    <definedName name="_xlnm.Print_Titles" localSheetId="4">专项扶贫项目表!$4:$6</definedName>
  </definedNames>
  <calcPr calcId="125725" concurrentCalc="0"/>
</workbook>
</file>

<file path=xl/calcChain.xml><?xml version="1.0" encoding="utf-8"?>
<calcChain xmlns="http://schemas.openxmlformats.org/spreadsheetml/2006/main">
  <c r="J111" i="18"/>
  <c r="J104"/>
  <c r="J103"/>
  <c r="C36"/>
  <c r="C38"/>
  <c r="C35"/>
  <c r="C40"/>
  <c r="C42"/>
  <c r="C45"/>
  <c r="C47"/>
  <c r="C49"/>
  <c r="C44"/>
  <c r="C51"/>
  <c r="C9"/>
  <c r="C54"/>
  <c r="C57"/>
  <c r="C59"/>
  <c r="C61"/>
  <c r="C64"/>
  <c r="C66"/>
  <c r="C53"/>
  <c r="C70"/>
  <c r="C72"/>
  <c r="C79"/>
  <c r="C81"/>
  <c r="C87"/>
  <c r="C83"/>
  <c r="C77"/>
  <c r="C69"/>
  <c r="C91"/>
  <c r="C93"/>
  <c r="C95"/>
  <c r="C97"/>
  <c r="C99"/>
  <c r="C101"/>
  <c r="C90"/>
  <c r="C179"/>
  <c r="C8"/>
  <c r="J11"/>
  <c r="J21"/>
  <c r="J23"/>
  <c r="J26"/>
  <c r="J25"/>
  <c r="J20"/>
  <c r="J29"/>
  <c r="J30"/>
  <c r="J31"/>
  <c r="J32"/>
  <c r="J33"/>
  <c r="J34"/>
  <c r="J27"/>
  <c r="J10"/>
  <c r="J37"/>
  <c r="J36"/>
  <c r="J39"/>
  <c r="J38"/>
  <c r="J35"/>
  <c r="J41"/>
  <c r="J40"/>
  <c r="J43"/>
  <c r="J42"/>
  <c r="K45"/>
  <c r="K47"/>
  <c r="K49"/>
  <c r="K44"/>
  <c r="L45"/>
  <c r="L47"/>
  <c r="L49"/>
  <c r="L44"/>
  <c r="M45"/>
  <c r="M47"/>
  <c r="M49"/>
  <c r="M44"/>
  <c r="N45"/>
  <c r="N47"/>
  <c r="N49"/>
  <c r="N44"/>
  <c r="J44"/>
  <c r="K51"/>
  <c r="L51"/>
  <c r="M51"/>
  <c r="N51"/>
  <c r="J51"/>
  <c r="J9"/>
  <c r="J55"/>
  <c r="J56"/>
  <c r="J54"/>
  <c r="J58"/>
  <c r="J57"/>
  <c r="K59"/>
  <c r="L59"/>
  <c r="M59"/>
  <c r="N59"/>
  <c r="J59"/>
  <c r="J62"/>
  <c r="J61"/>
  <c r="J64"/>
  <c r="J67"/>
  <c r="J68"/>
  <c r="J66"/>
  <c r="J53"/>
  <c r="J71"/>
  <c r="J70"/>
  <c r="J73"/>
  <c r="J75"/>
  <c r="J76"/>
  <c r="J72"/>
  <c r="J80"/>
  <c r="J79"/>
  <c r="J82"/>
  <c r="J81"/>
  <c r="K83"/>
  <c r="L87"/>
  <c r="L83"/>
  <c r="M87"/>
  <c r="M83"/>
  <c r="N87"/>
  <c r="N83"/>
  <c r="J83"/>
  <c r="J88"/>
  <c r="J89"/>
  <c r="J87"/>
  <c r="J78"/>
  <c r="J77"/>
  <c r="J69"/>
  <c r="J92"/>
  <c r="J91"/>
  <c r="J94"/>
  <c r="J93"/>
  <c r="J96"/>
  <c r="J95"/>
  <c r="J98"/>
  <c r="J97"/>
  <c r="J100"/>
  <c r="J99"/>
  <c r="J102"/>
  <c r="J101"/>
  <c r="J90"/>
  <c r="J167"/>
  <c r="J166"/>
  <c r="J165"/>
  <c r="J8"/>
  <c r="K11"/>
  <c r="K21"/>
  <c r="K23"/>
  <c r="K25"/>
  <c r="K20"/>
  <c r="K27"/>
  <c r="K10"/>
  <c r="K36"/>
  <c r="K38"/>
  <c r="K35"/>
  <c r="K40"/>
  <c r="K42"/>
  <c r="K9"/>
  <c r="K54"/>
  <c r="K57"/>
  <c r="K61"/>
  <c r="K64"/>
  <c r="K66"/>
  <c r="K53"/>
  <c r="K70"/>
  <c r="K72"/>
  <c r="K79"/>
  <c r="K81"/>
  <c r="K87"/>
  <c r="K77"/>
  <c r="K69"/>
  <c r="K91"/>
  <c r="K93"/>
  <c r="K95"/>
  <c r="K97"/>
  <c r="K99"/>
  <c r="K101"/>
  <c r="K90"/>
  <c r="K166"/>
  <c r="K165"/>
  <c r="K172"/>
  <c r="K103"/>
  <c r="K180"/>
  <c r="K203"/>
  <c r="K206"/>
  <c r="K208"/>
  <c r="K210"/>
  <c r="K205"/>
  <c r="K179"/>
  <c r="K8"/>
  <c r="L11"/>
  <c r="L21"/>
  <c r="L23"/>
  <c r="L25"/>
  <c r="L20"/>
  <c r="L27"/>
  <c r="L10"/>
  <c r="L36"/>
  <c r="L38"/>
  <c r="L35"/>
  <c r="L40"/>
  <c r="L42"/>
  <c r="L9"/>
  <c r="L54"/>
  <c r="L57"/>
  <c r="L61"/>
  <c r="L64"/>
  <c r="L66"/>
  <c r="L53"/>
  <c r="L70"/>
  <c r="L72"/>
  <c r="L79"/>
  <c r="L81"/>
  <c r="L77"/>
  <c r="L69"/>
  <c r="L91"/>
  <c r="L93"/>
  <c r="L95"/>
  <c r="L97"/>
  <c r="L99"/>
  <c r="L101"/>
  <c r="L90"/>
  <c r="L166"/>
  <c r="L165"/>
  <c r="L103"/>
  <c r="L180"/>
  <c r="L203"/>
  <c r="L206"/>
  <c r="L208"/>
  <c r="L205"/>
  <c r="L179"/>
  <c r="L8"/>
  <c r="M11"/>
  <c r="M21"/>
  <c r="M23"/>
  <c r="M25"/>
  <c r="M20"/>
  <c r="M27"/>
  <c r="M10"/>
  <c r="M36"/>
  <c r="M38"/>
  <c r="M35"/>
  <c r="M40"/>
  <c r="M42"/>
  <c r="M9"/>
  <c r="M54"/>
  <c r="M57"/>
  <c r="M61"/>
  <c r="M64"/>
  <c r="M66"/>
  <c r="M53"/>
  <c r="M70"/>
  <c r="M72"/>
  <c r="M79"/>
  <c r="M81"/>
  <c r="M77"/>
  <c r="M69"/>
  <c r="M91"/>
  <c r="M93"/>
  <c r="M95"/>
  <c r="M97"/>
  <c r="M99"/>
  <c r="M101"/>
  <c r="M90"/>
  <c r="M166"/>
  <c r="M165"/>
  <c r="M103"/>
  <c r="M180"/>
  <c r="M203"/>
  <c r="M206"/>
  <c r="M208"/>
  <c r="M210"/>
  <c r="M205"/>
  <c r="M179"/>
  <c r="M8"/>
  <c r="N11"/>
  <c r="N21"/>
  <c r="N23"/>
  <c r="N25"/>
  <c r="N20"/>
  <c r="N27"/>
  <c r="N10"/>
  <c r="N36"/>
  <c r="N38"/>
  <c r="N35"/>
  <c r="N40"/>
  <c r="N42"/>
  <c r="N9"/>
  <c r="N54"/>
  <c r="N57"/>
  <c r="N61"/>
  <c r="N64"/>
  <c r="N66"/>
  <c r="N53"/>
  <c r="N70"/>
  <c r="N72"/>
  <c r="N79"/>
  <c r="N81"/>
  <c r="N77"/>
  <c r="N69"/>
  <c r="N91"/>
  <c r="N93"/>
  <c r="N95"/>
  <c r="N97"/>
  <c r="N99"/>
  <c r="N101"/>
  <c r="N90"/>
  <c r="N147"/>
  <c r="N150"/>
  <c r="N146"/>
  <c r="N166"/>
  <c r="N165"/>
  <c r="N103"/>
  <c r="N8"/>
  <c r="O11"/>
  <c r="O21"/>
  <c r="O23"/>
  <c r="O25"/>
  <c r="O20"/>
  <c r="O27"/>
  <c r="O10"/>
  <c r="O36"/>
  <c r="O38"/>
  <c r="O35"/>
  <c r="O40"/>
  <c r="O42"/>
  <c r="O45"/>
  <c r="O47"/>
  <c r="O49"/>
  <c r="O44"/>
  <c r="O51"/>
  <c r="O9"/>
  <c r="O54"/>
  <c r="O57"/>
  <c r="O59"/>
  <c r="O61"/>
  <c r="O64"/>
  <c r="O66"/>
  <c r="O53"/>
  <c r="O70"/>
  <c r="O72"/>
  <c r="O79"/>
  <c r="O81"/>
  <c r="O87"/>
  <c r="O83"/>
  <c r="O77"/>
  <c r="O69"/>
  <c r="O91"/>
  <c r="O93"/>
  <c r="O95"/>
  <c r="O97"/>
  <c r="O99"/>
  <c r="O101"/>
  <c r="O90"/>
  <c r="O180"/>
  <c r="O203"/>
  <c r="O206"/>
  <c r="O208"/>
  <c r="O210"/>
  <c r="O205"/>
  <c r="O179"/>
  <c r="O8"/>
  <c r="P11"/>
  <c r="P21"/>
  <c r="P23"/>
  <c r="P25"/>
  <c r="P20"/>
  <c r="P27"/>
  <c r="P10"/>
  <c r="P36"/>
  <c r="P38"/>
  <c r="P35"/>
  <c r="P40"/>
  <c r="P42"/>
  <c r="P45"/>
  <c r="P47"/>
  <c r="P49"/>
  <c r="P44"/>
  <c r="P51"/>
  <c r="P9"/>
  <c r="P54"/>
  <c r="P57"/>
  <c r="P59"/>
  <c r="P61"/>
  <c r="P64"/>
  <c r="P66"/>
  <c r="P53"/>
  <c r="P70"/>
  <c r="P72"/>
  <c r="P79"/>
  <c r="P81"/>
  <c r="P87"/>
  <c r="P83"/>
  <c r="P77"/>
  <c r="P69"/>
  <c r="P91"/>
  <c r="P93"/>
  <c r="P95"/>
  <c r="P97"/>
  <c r="P99"/>
  <c r="P101"/>
  <c r="P90"/>
  <c r="P180"/>
  <c r="P203"/>
  <c r="P206"/>
  <c r="P208"/>
  <c r="P210"/>
  <c r="P205"/>
  <c r="P179"/>
  <c r="P8"/>
  <c r="Q11"/>
  <c r="Q21"/>
  <c r="Q23"/>
  <c r="Q25"/>
  <c r="Q20"/>
  <c r="Q27"/>
  <c r="Q10"/>
  <c r="Q36"/>
  <c r="Q38"/>
  <c r="Q35"/>
  <c r="Q40"/>
  <c r="Q42"/>
  <c r="Q45"/>
  <c r="Q47"/>
  <c r="Q49"/>
  <c r="Q44"/>
  <c r="Q51"/>
  <c r="Q9"/>
  <c r="Q8"/>
  <c r="R11"/>
  <c r="R21"/>
  <c r="R23"/>
  <c r="R25"/>
  <c r="R20"/>
  <c r="R27"/>
  <c r="R10"/>
  <c r="R36"/>
  <c r="R38"/>
  <c r="R35"/>
  <c r="R40"/>
  <c r="R42"/>
  <c r="R45"/>
  <c r="R47"/>
  <c r="R49"/>
  <c r="R44"/>
  <c r="R51"/>
  <c r="R9"/>
  <c r="R8"/>
  <c r="M13"/>
  <c r="J13"/>
  <c r="J15"/>
  <c r="J16"/>
  <c r="J17"/>
  <c r="J18"/>
  <c r="C21"/>
  <c r="C23"/>
  <c r="C25"/>
  <c r="C20"/>
  <c r="D23"/>
  <c r="D25"/>
  <c r="D20"/>
  <c r="E23"/>
  <c r="E25"/>
  <c r="E20"/>
  <c r="F23"/>
  <c r="F25"/>
  <c r="F20"/>
  <c r="G23"/>
  <c r="G25"/>
  <c r="G20"/>
  <c r="H21"/>
  <c r="H23"/>
  <c r="H25"/>
  <c r="H20"/>
  <c r="I23"/>
  <c r="I25"/>
  <c r="C27"/>
  <c r="H27"/>
  <c r="C28"/>
  <c r="H28"/>
  <c r="J28"/>
  <c r="K28"/>
  <c r="L28"/>
  <c r="M28"/>
  <c r="N28"/>
  <c r="O28"/>
  <c r="P28"/>
  <c r="Q28"/>
  <c r="R28"/>
  <c r="D36"/>
  <c r="E36"/>
  <c r="F36"/>
  <c r="G36"/>
  <c r="H36"/>
  <c r="D38"/>
  <c r="E38"/>
  <c r="F38"/>
  <c r="G38"/>
  <c r="H38"/>
  <c r="H40"/>
  <c r="H42"/>
  <c r="H45"/>
  <c r="H47"/>
  <c r="H49"/>
  <c r="H44"/>
  <c r="J45"/>
  <c r="J46"/>
  <c r="J47"/>
  <c r="J48"/>
  <c r="J49"/>
  <c r="J50"/>
  <c r="H51"/>
  <c r="J52"/>
  <c r="H54"/>
  <c r="H57"/>
  <c r="H59"/>
  <c r="H61"/>
  <c r="H64"/>
  <c r="H66"/>
  <c r="H53"/>
  <c r="J60"/>
  <c r="H70"/>
  <c r="H72"/>
  <c r="H79"/>
  <c r="H81"/>
  <c r="H83"/>
  <c r="H87"/>
  <c r="H77"/>
  <c r="H69"/>
  <c r="J84"/>
  <c r="J85"/>
  <c r="J86"/>
  <c r="H91"/>
  <c r="H93"/>
  <c r="H95"/>
  <c r="H97"/>
  <c r="H99"/>
  <c r="H101"/>
  <c r="H90"/>
  <c r="I101"/>
  <c r="H104"/>
  <c r="J110"/>
  <c r="H113"/>
  <c r="O113"/>
  <c r="P113"/>
  <c r="J114"/>
  <c r="H116"/>
  <c r="J116"/>
  <c r="K116"/>
  <c r="L117"/>
  <c r="L118"/>
  <c r="L116"/>
  <c r="M116"/>
  <c r="N116"/>
  <c r="O116"/>
  <c r="P116"/>
  <c r="H119"/>
  <c r="J120"/>
  <c r="J119"/>
  <c r="K119"/>
  <c r="M119"/>
  <c r="N119"/>
  <c r="O119"/>
  <c r="P119"/>
  <c r="H121"/>
  <c r="J122"/>
  <c r="J121"/>
  <c r="K121"/>
  <c r="M121"/>
  <c r="N121"/>
  <c r="O121"/>
  <c r="P121"/>
  <c r="D123"/>
  <c r="E123"/>
  <c r="F123"/>
  <c r="G123"/>
  <c r="I123"/>
  <c r="H124"/>
  <c r="J124"/>
  <c r="K124"/>
  <c r="L124"/>
  <c r="M124"/>
  <c r="N124"/>
  <c r="O124"/>
  <c r="P124"/>
  <c r="H128"/>
  <c r="J129"/>
  <c r="J128"/>
  <c r="K128"/>
  <c r="L128"/>
  <c r="M128"/>
  <c r="N128"/>
  <c r="O128"/>
  <c r="P128"/>
  <c r="H130"/>
  <c r="J131"/>
  <c r="J130"/>
  <c r="K130"/>
  <c r="L130"/>
  <c r="M130"/>
  <c r="N130"/>
  <c r="O130"/>
  <c r="P130"/>
  <c r="H132"/>
  <c r="J133"/>
  <c r="J132"/>
  <c r="K132"/>
  <c r="L132"/>
  <c r="M132"/>
  <c r="N132"/>
  <c r="O132"/>
  <c r="P132"/>
  <c r="J136"/>
  <c r="H137"/>
  <c r="J138"/>
  <c r="J137"/>
  <c r="K137"/>
  <c r="M137"/>
  <c r="N137"/>
  <c r="O137"/>
  <c r="P137"/>
  <c r="H139"/>
  <c r="J140"/>
  <c r="J139"/>
  <c r="K139"/>
  <c r="M139"/>
  <c r="N139"/>
  <c r="O139"/>
  <c r="P139"/>
  <c r="H141"/>
  <c r="J142"/>
  <c r="J141"/>
  <c r="K141"/>
  <c r="M141"/>
  <c r="N141"/>
  <c r="O141"/>
  <c r="P141"/>
  <c r="J144"/>
  <c r="H147"/>
  <c r="J147"/>
  <c r="K147"/>
  <c r="L147"/>
  <c r="M147"/>
  <c r="O147"/>
  <c r="P147"/>
  <c r="H150"/>
  <c r="J150"/>
  <c r="K150"/>
  <c r="L150"/>
  <c r="M150"/>
  <c r="O150"/>
  <c r="P150"/>
  <c r="H153"/>
  <c r="J153"/>
  <c r="K153"/>
  <c r="L153"/>
  <c r="M153"/>
  <c r="N153"/>
  <c r="O153"/>
  <c r="P153"/>
  <c r="H156"/>
  <c r="J156"/>
  <c r="K156"/>
  <c r="L156"/>
  <c r="M156"/>
  <c r="N156"/>
  <c r="O156"/>
  <c r="P156"/>
  <c r="C159"/>
  <c r="H159"/>
  <c r="J159"/>
  <c r="K159"/>
  <c r="L159"/>
  <c r="M159"/>
  <c r="N159"/>
  <c r="O159"/>
  <c r="P159"/>
  <c r="D161"/>
  <c r="E161"/>
  <c r="F161"/>
  <c r="G161"/>
  <c r="H161"/>
  <c r="I161"/>
  <c r="J162"/>
  <c r="J161"/>
  <c r="K161"/>
  <c r="L161"/>
  <c r="M161"/>
  <c r="N161"/>
  <c r="O161"/>
  <c r="P161"/>
  <c r="C163"/>
  <c r="H163"/>
  <c r="J163"/>
  <c r="K163"/>
  <c r="L163"/>
  <c r="M163"/>
  <c r="N163"/>
  <c r="O163"/>
  <c r="P163"/>
  <c r="C166"/>
  <c r="C165"/>
  <c r="H166"/>
  <c r="H165"/>
  <c r="O166"/>
  <c r="O165"/>
  <c r="P166"/>
  <c r="P165"/>
  <c r="J168"/>
  <c r="J169"/>
  <c r="J170"/>
  <c r="J173"/>
  <c r="C175"/>
  <c r="H175"/>
  <c r="J175"/>
  <c r="K175"/>
  <c r="L175"/>
  <c r="M175"/>
  <c r="N175"/>
  <c r="O175"/>
  <c r="P175"/>
  <c r="K182"/>
  <c r="K183"/>
  <c r="K184"/>
  <c r="K177"/>
  <c r="M177"/>
  <c r="N177"/>
  <c r="J178"/>
  <c r="H180"/>
  <c r="J180"/>
  <c r="K185"/>
  <c r="K186"/>
  <c r="K187"/>
  <c r="K188"/>
  <c r="K189"/>
  <c r="K190"/>
  <c r="K191"/>
  <c r="K192"/>
  <c r="K193"/>
  <c r="K194"/>
  <c r="K195"/>
  <c r="K196"/>
  <c r="K197"/>
  <c r="K198"/>
  <c r="K199"/>
  <c r="K200"/>
  <c r="K201"/>
  <c r="K202"/>
  <c r="J204"/>
  <c r="J203"/>
  <c r="N203"/>
  <c r="J207"/>
  <c r="J206"/>
  <c r="J208"/>
  <c r="J210"/>
  <c r="J205"/>
  <c r="N206"/>
  <c r="N208"/>
  <c r="N210"/>
  <c r="N205"/>
  <c r="J83" i="15"/>
  <c r="N82"/>
  <c r="M82"/>
  <c r="K82"/>
  <c r="P80"/>
  <c r="O80"/>
  <c r="N80"/>
  <c r="M80"/>
  <c r="L80"/>
  <c r="K80"/>
  <c r="J80"/>
  <c r="H80"/>
  <c r="C80"/>
  <c r="J78"/>
  <c r="K77"/>
  <c r="J75"/>
  <c r="J74"/>
  <c r="J73"/>
  <c r="J72"/>
  <c r="P71"/>
  <c r="O71"/>
  <c r="N71"/>
  <c r="M71"/>
  <c r="L71"/>
  <c r="K71"/>
  <c r="J71"/>
  <c r="H71"/>
  <c r="P68"/>
  <c r="O68"/>
  <c r="N68"/>
  <c r="M68"/>
  <c r="L68"/>
  <c r="K68"/>
  <c r="J68"/>
  <c r="H68"/>
  <c r="C68"/>
  <c r="J67"/>
  <c r="P66"/>
  <c r="O66"/>
  <c r="N66"/>
  <c r="M66"/>
  <c r="L66"/>
  <c r="K66"/>
  <c r="J66"/>
  <c r="I66"/>
  <c r="H66"/>
  <c r="G66"/>
  <c r="F66"/>
  <c r="E66"/>
  <c r="D66"/>
  <c r="P64"/>
  <c r="O64"/>
  <c r="N64"/>
  <c r="M64"/>
  <c r="L64"/>
  <c r="K64"/>
  <c r="J64"/>
  <c r="H64"/>
  <c r="C64"/>
  <c r="P61"/>
  <c r="O61"/>
  <c r="N61"/>
  <c r="M61"/>
  <c r="L61"/>
  <c r="K61"/>
  <c r="J61"/>
  <c r="H61"/>
  <c r="P58"/>
  <c r="O58"/>
  <c r="N58"/>
  <c r="M58"/>
  <c r="L58"/>
  <c r="K58"/>
  <c r="J58"/>
  <c r="H58"/>
  <c r="P55"/>
  <c r="O55"/>
  <c r="N55"/>
  <c r="M55"/>
  <c r="L55"/>
  <c r="K55"/>
  <c r="J55"/>
  <c r="H55"/>
  <c r="P52"/>
  <c r="O52"/>
  <c r="N52"/>
  <c r="M52"/>
  <c r="L52"/>
  <c r="K52"/>
  <c r="J52"/>
  <c r="H52"/>
  <c r="N51"/>
  <c r="J49"/>
  <c r="J47"/>
  <c r="P46"/>
  <c r="O46"/>
  <c r="N46"/>
  <c r="M46"/>
  <c r="K46"/>
  <c r="J46"/>
  <c r="H46"/>
  <c r="J45"/>
  <c r="P44"/>
  <c r="O44"/>
  <c r="N44"/>
  <c r="M44"/>
  <c r="K44"/>
  <c r="J44"/>
  <c r="H44"/>
  <c r="J43"/>
  <c r="P42"/>
  <c r="O42"/>
  <c r="N42"/>
  <c r="M42"/>
  <c r="K42"/>
  <c r="J42"/>
  <c r="H42"/>
  <c r="J41"/>
  <c r="J38"/>
  <c r="P37"/>
  <c r="O37"/>
  <c r="N37"/>
  <c r="M37"/>
  <c r="L37"/>
  <c r="K37"/>
  <c r="J37"/>
  <c r="H37"/>
  <c r="J36"/>
  <c r="P35"/>
  <c r="O35"/>
  <c r="N35"/>
  <c r="M35"/>
  <c r="L35"/>
  <c r="K35"/>
  <c r="J35"/>
  <c r="H35"/>
  <c r="J34"/>
  <c r="P33"/>
  <c r="O33"/>
  <c r="N33"/>
  <c r="M33"/>
  <c r="L33"/>
  <c r="K33"/>
  <c r="J33"/>
  <c r="H33"/>
  <c r="P29"/>
  <c r="O29"/>
  <c r="N29"/>
  <c r="M29"/>
  <c r="L29"/>
  <c r="K29"/>
  <c r="J29"/>
  <c r="H29"/>
  <c r="I28"/>
  <c r="G28"/>
  <c r="F28"/>
  <c r="E28"/>
  <c r="D28"/>
  <c r="J27"/>
  <c r="P26"/>
  <c r="O26"/>
  <c r="N26"/>
  <c r="M26"/>
  <c r="K26"/>
  <c r="J26"/>
  <c r="H26"/>
  <c r="J25"/>
  <c r="P24"/>
  <c r="O24"/>
  <c r="N24"/>
  <c r="M24"/>
  <c r="K24"/>
  <c r="J24"/>
  <c r="H24"/>
  <c r="L23"/>
  <c r="L22"/>
  <c r="P21"/>
  <c r="O21"/>
  <c r="N21"/>
  <c r="M21"/>
  <c r="L21"/>
  <c r="K21"/>
  <c r="J21"/>
  <c r="H21"/>
  <c r="J19"/>
  <c r="P18"/>
  <c r="O18"/>
  <c r="H18"/>
  <c r="J15"/>
  <c r="I14"/>
  <c r="G14"/>
  <c r="F14"/>
  <c r="E14"/>
  <c r="D14"/>
  <c r="N8"/>
  <c r="M8"/>
  <c r="L8"/>
  <c r="K8"/>
  <c r="J8"/>
  <c r="N43" i="13"/>
  <c r="M43"/>
  <c r="K43"/>
  <c r="C43"/>
  <c r="N42"/>
  <c r="M42"/>
  <c r="K42"/>
  <c r="I42"/>
  <c r="C42"/>
  <c r="J41"/>
  <c r="P40"/>
  <c r="O40"/>
  <c r="N40"/>
  <c r="L40"/>
  <c r="K40"/>
  <c r="J40"/>
  <c r="H40"/>
  <c r="C40"/>
  <c r="N38"/>
  <c r="M38"/>
  <c r="K38"/>
  <c r="N37"/>
  <c r="M37"/>
  <c r="K37"/>
  <c r="K35"/>
  <c r="K34"/>
  <c r="N32"/>
  <c r="M32"/>
  <c r="K32"/>
  <c r="N31"/>
  <c r="M31"/>
  <c r="K31"/>
  <c r="P29"/>
  <c r="O29"/>
  <c r="N29"/>
  <c r="M29"/>
  <c r="L29"/>
  <c r="K29"/>
  <c r="J29"/>
  <c r="H29"/>
  <c r="P26"/>
  <c r="O26"/>
  <c r="N26"/>
  <c r="M26"/>
  <c r="L26"/>
  <c r="K26"/>
  <c r="J26"/>
  <c r="H26"/>
  <c r="C26"/>
  <c r="P25"/>
  <c r="O25"/>
  <c r="N25"/>
  <c r="M25"/>
  <c r="L25"/>
  <c r="K25"/>
  <c r="J25"/>
  <c r="C25"/>
  <c r="L18"/>
  <c r="L17"/>
  <c r="N16"/>
  <c r="M16"/>
  <c r="K16"/>
  <c r="H13"/>
  <c r="P10"/>
  <c r="O10"/>
  <c r="N10"/>
  <c r="M10"/>
  <c r="K10"/>
  <c r="J10"/>
  <c r="C10"/>
  <c r="P9"/>
  <c r="O9"/>
  <c r="N9"/>
  <c r="M9"/>
  <c r="L9"/>
  <c r="J9"/>
  <c r="C9"/>
  <c r="N8"/>
  <c r="M8"/>
  <c r="F10" i="11"/>
  <c r="E10"/>
  <c r="D10"/>
  <c r="C10"/>
  <c r="B10"/>
  <c r="B9"/>
  <c r="B8"/>
  <c r="B7"/>
  <c r="B6"/>
  <c r="B5"/>
  <c r="B4"/>
  <c r="Q39" i="6"/>
  <c r="P39"/>
  <c r="O39"/>
  <c r="N39"/>
  <c r="L39"/>
  <c r="K39"/>
  <c r="Q37"/>
  <c r="P37"/>
  <c r="O37"/>
  <c r="N37"/>
  <c r="M37"/>
  <c r="L37"/>
  <c r="K37"/>
  <c r="K36"/>
  <c r="Q35"/>
  <c r="P35"/>
  <c r="O35"/>
  <c r="N35"/>
  <c r="M35"/>
  <c r="L35"/>
  <c r="K35"/>
  <c r="Q34"/>
  <c r="P34"/>
  <c r="O34"/>
  <c r="N34"/>
  <c r="M34"/>
  <c r="L34"/>
  <c r="K34"/>
  <c r="K33"/>
  <c r="Q32"/>
  <c r="P32"/>
  <c r="O32"/>
  <c r="N32"/>
  <c r="M32"/>
  <c r="L32"/>
  <c r="K32"/>
  <c r="K31"/>
  <c r="K30"/>
  <c r="K29"/>
  <c r="K28"/>
  <c r="K27"/>
  <c r="K26"/>
  <c r="K25"/>
  <c r="K24"/>
  <c r="K23"/>
  <c r="K22"/>
  <c r="K21"/>
  <c r="K20"/>
  <c r="K19"/>
  <c r="K18"/>
  <c r="K17"/>
  <c r="K16"/>
  <c r="K15"/>
  <c r="K14"/>
  <c r="K13"/>
  <c r="K12"/>
  <c r="K11"/>
  <c r="K10"/>
  <c r="Q9"/>
  <c r="P9"/>
  <c r="O9"/>
  <c r="N9"/>
  <c r="M9"/>
  <c r="L9"/>
  <c r="K9"/>
  <c r="H9"/>
  <c r="Q8"/>
  <c r="P8"/>
  <c r="O8"/>
  <c r="N8"/>
  <c r="M8"/>
  <c r="L8"/>
  <c r="K8"/>
  <c r="J8"/>
  <c r="C8"/>
  <c r="P92" i="5"/>
  <c r="O92"/>
  <c r="N92"/>
  <c r="M92"/>
  <c r="L92"/>
  <c r="K92"/>
  <c r="J92"/>
  <c r="I92"/>
  <c r="H92"/>
  <c r="A92"/>
  <c r="P90"/>
  <c r="O90"/>
  <c r="N90"/>
  <c r="M90"/>
  <c r="L90"/>
  <c r="K90"/>
  <c r="J90"/>
  <c r="I90"/>
  <c r="H90"/>
  <c r="A90"/>
  <c r="P88"/>
  <c r="O88"/>
  <c r="N88"/>
  <c r="M88"/>
  <c r="L88"/>
  <c r="K88"/>
  <c r="J88"/>
  <c r="C88"/>
  <c r="P85"/>
  <c r="O85"/>
  <c r="N85"/>
  <c r="M85"/>
  <c r="L85"/>
  <c r="K85"/>
  <c r="J85"/>
  <c r="H85"/>
  <c r="A85"/>
  <c r="P84"/>
  <c r="O84"/>
  <c r="N84"/>
  <c r="M84"/>
  <c r="L84"/>
  <c r="K84"/>
  <c r="J84"/>
  <c r="H84"/>
  <c r="A84"/>
  <c r="A83"/>
  <c r="A82"/>
  <c r="A81"/>
  <c r="A80"/>
  <c r="A79"/>
  <c r="A78"/>
  <c r="P76"/>
  <c r="O76"/>
  <c r="N76"/>
  <c r="M76"/>
  <c r="L76"/>
  <c r="K76"/>
  <c r="J76"/>
  <c r="I76"/>
  <c r="H76"/>
  <c r="C76"/>
  <c r="A76"/>
  <c r="P74"/>
  <c r="O74"/>
  <c r="N74"/>
  <c r="M74"/>
  <c r="L74"/>
  <c r="K74"/>
  <c r="J74"/>
  <c r="I74"/>
  <c r="H74"/>
  <c r="C74"/>
  <c r="A74"/>
  <c r="P72"/>
  <c r="O72"/>
  <c r="N72"/>
  <c r="M72"/>
  <c r="L72"/>
  <c r="K72"/>
  <c r="J72"/>
  <c r="I72"/>
  <c r="H72"/>
  <c r="C72"/>
  <c r="A72"/>
  <c r="P70"/>
  <c r="O70"/>
  <c r="N70"/>
  <c r="M70"/>
  <c r="L70"/>
  <c r="K70"/>
  <c r="J70"/>
  <c r="I70"/>
  <c r="H70"/>
  <c r="C70"/>
  <c r="A70"/>
  <c r="P68"/>
  <c r="O68"/>
  <c r="N68"/>
  <c r="M68"/>
  <c r="L68"/>
  <c r="K68"/>
  <c r="J68"/>
  <c r="I68"/>
  <c r="H68"/>
  <c r="C68"/>
  <c r="A68"/>
  <c r="P66"/>
  <c r="O66"/>
  <c r="N66"/>
  <c r="M66"/>
  <c r="L66"/>
  <c r="K66"/>
  <c r="J66"/>
  <c r="I66"/>
  <c r="H66"/>
  <c r="C66"/>
  <c r="A66"/>
  <c r="P65"/>
  <c r="O65"/>
  <c r="N65"/>
  <c r="M65"/>
  <c r="L65"/>
  <c r="J65"/>
  <c r="H65"/>
  <c r="C65"/>
  <c r="A65"/>
  <c r="P64"/>
  <c r="O64"/>
  <c r="N64"/>
  <c r="M64"/>
  <c r="L64"/>
  <c r="K64"/>
  <c r="J64"/>
  <c r="H64"/>
  <c r="A64"/>
  <c r="P59"/>
  <c r="O59"/>
  <c r="N59"/>
  <c r="M59"/>
  <c r="L59"/>
  <c r="K59"/>
  <c r="J59"/>
  <c r="H59"/>
  <c r="C59"/>
  <c r="A59"/>
  <c r="A58"/>
  <c r="P55"/>
  <c r="O55"/>
  <c r="N55"/>
  <c r="M55"/>
  <c r="L55"/>
  <c r="K55"/>
  <c r="J55"/>
  <c r="H55"/>
  <c r="C55"/>
  <c r="A55"/>
  <c r="P54"/>
  <c r="O54"/>
  <c r="N54"/>
  <c r="M54"/>
  <c r="L54"/>
  <c r="K54"/>
  <c r="J54"/>
  <c r="H54"/>
  <c r="A54"/>
  <c r="P51"/>
  <c r="O51"/>
  <c r="N51"/>
  <c r="M51"/>
  <c r="L51"/>
  <c r="K51"/>
  <c r="J51"/>
  <c r="H51"/>
  <c r="C51"/>
  <c r="A51"/>
  <c r="J50"/>
  <c r="P49"/>
  <c r="O49"/>
  <c r="N49"/>
  <c r="M49"/>
  <c r="L49"/>
  <c r="K49"/>
  <c r="J49"/>
  <c r="I49"/>
  <c r="H49"/>
  <c r="C49"/>
  <c r="A49"/>
  <c r="P48"/>
  <c r="O48"/>
  <c r="N48"/>
  <c r="M48"/>
  <c r="L48"/>
  <c r="K48"/>
  <c r="J48"/>
  <c r="H48"/>
  <c r="C48"/>
  <c r="A48"/>
  <c r="P46"/>
  <c r="O46"/>
  <c r="N46"/>
  <c r="M46"/>
  <c r="L46"/>
  <c r="K46"/>
  <c r="J46"/>
  <c r="I46"/>
  <c r="H46"/>
  <c r="C46"/>
  <c r="A46"/>
  <c r="P44"/>
  <c r="O44"/>
  <c r="N44"/>
  <c r="M44"/>
  <c r="L44"/>
  <c r="K44"/>
  <c r="J44"/>
  <c r="I44"/>
  <c r="H44"/>
  <c r="C44"/>
  <c r="A44"/>
  <c r="P42"/>
  <c r="O42"/>
  <c r="N42"/>
  <c r="M42"/>
  <c r="L42"/>
  <c r="K42"/>
  <c r="J42"/>
  <c r="I42"/>
  <c r="H42"/>
  <c r="C42"/>
  <c r="A42"/>
  <c r="P41"/>
  <c r="O41"/>
  <c r="N41"/>
  <c r="M41"/>
  <c r="L41"/>
  <c r="K41"/>
  <c r="J41"/>
  <c r="H41"/>
  <c r="C41"/>
  <c r="A41"/>
  <c r="A40"/>
  <c r="A39"/>
  <c r="P37"/>
  <c r="O37"/>
  <c r="N37"/>
  <c r="M37"/>
  <c r="L37"/>
  <c r="K37"/>
  <c r="J37"/>
  <c r="I37"/>
  <c r="H37"/>
  <c r="C37"/>
  <c r="A37"/>
  <c r="P35"/>
  <c r="O35"/>
  <c r="N35"/>
  <c r="M35"/>
  <c r="L35"/>
  <c r="K35"/>
  <c r="J35"/>
  <c r="I35"/>
  <c r="H35"/>
  <c r="C35"/>
  <c r="A35"/>
  <c r="P34"/>
  <c r="O34"/>
  <c r="N34"/>
  <c r="M34"/>
  <c r="L34"/>
  <c r="K34"/>
  <c r="J34"/>
  <c r="H34"/>
  <c r="A34"/>
  <c r="P31"/>
  <c r="O31"/>
  <c r="N31"/>
  <c r="M31"/>
  <c r="L31"/>
  <c r="K31"/>
  <c r="J31"/>
  <c r="H31"/>
  <c r="A31"/>
  <c r="P29"/>
  <c r="O29"/>
  <c r="N29"/>
  <c r="M29"/>
  <c r="L29"/>
  <c r="K29"/>
  <c r="J29"/>
  <c r="I29"/>
  <c r="H29"/>
  <c r="C29"/>
  <c r="A29"/>
  <c r="P27"/>
  <c r="O27"/>
  <c r="N27"/>
  <c r="M27"/>
  <c r="L27"/>
  <c r="K27"/>
  <c r="J27"/>
  <c r="I27"/>
  <c r="H27"/>
  <c r="C27"/>
  <c r="A27"/>
  <c r="P26"/>
  <c r="O26"/>
  <c r="N26"/>
  <c r="M26"/>
  <c r="L26"/>
  <c r="K26"/>
  <c r="J26"/>
  <c r="H26"/>
  <c r="A26"/>
  <c r="P24"/>
  <c r="O24"/>
  <c r="N24"/>
  <c r="M24"/>
  <c r="L24"/>
  <c r="K24"/>
  <c r="J24"/>
  <c r="H24"/>
  <c r="C24"/>
  <c r="A24"/>
  <c r="P22"/>
  <c r="O22"/>
  <c r="N22"/>
  <c r="M22"/>
  <c r="L22"/>
  <c r="K22"/>
  <c r="J22"/>
  <c r="I22"/>
  <c r="H22"/>
  <c r="C22"/>
  <c r="A22"/>
  <c r="P21"/>
  <c r="O21"/>
  <c r="N21"/>
  <c r="M21"/>
  <c r="L21"/>
  <c r="K21"/>
  <c r="J21"/>
  <c r="H21"/>
  <c r="C21"/>
  <c r="A21"/>
  <c r="P19"/>
  <c r="O19"/>
  <c r="N19"/>
  <c r="M19"/>
  <c r="L19"/>
  <c r="K19"/>
  <c r="J19"/>
  <c r="I19"/>
  <c r="H19"/>
  <c r="P17"/>
  <c r="O17"/>
  <c r="N17"/>
  <c r="M17"/>
  <c r="L17"/>
  <c r="K17"/>
  <c r="J17"/>
  <c r="I17"/>
  <c r="H17"/>
  <c r="P15"/>
  <c r="O15"/>
  <c r="N15"/>
  <c r="M15"/>
  <c r="L15"/>
  <c r="K15"/>
  <c r="J15"/>
  <c r="I15"/>
  <c r="H15"/>
  <c r="A14"/>
  <c r="A13"/>
  <c r="P11"/>
  <c r="O11"/>
  <c r="N11"/>
  <c r="M11"/>
  <c r="L11"/>
  <c r="K11"/>
  <c r="J11"/>
  <c r="I11"/>
  <c r="H11"/>
  <c r="C11"/>
  <c r="A11"/>
  <c r="P9"/>
  <c r="O9"/>
  <c r="N9"/>
  <c r="M9"/>
  <c r="L9"/>
  <c r="K9"/>
  <c r="J9"/>
  <c r="I9"/>
  <c r="H9"/>
  <c r="C9"/>
  <c r="A9"/>
  <c r="P8"/>
  <c r="O8"/>
  <c r="N8"/>
  <c r="M8"/>
  <c r="L8"/>
  <c r="K8"/>
  <c r="J8"/>
  <c r="H8"/>
  <c r="A8"/>
  <c r="P7"/>
  <c r="O7"/>
  <c r="N7"/>
  <c r="M7"/>
  <c r="L7"/>
  <c r="J7"/>
  <c r="H7"/>
  <c r="A7"/>
  <c r="J20" i="4"/>
  <c r="P19"/>
  <c r="O19"/>
  <c r="N19"/>
  <c r="M19"/>
  <c r="L19"/>
  <c r="K19"/>
  <c r="J19"/>
  <c r="I19"/>
  <c r="H19"/>
  <c r="C19"/>
  <c r="J18"/>
  <c r="P17"/>
  <c r="O17"/>
  <c r="N17"/>
  <c r="M17"/>
  <c r="L17"/>
  <c r="K17"/>
  <c r="J17"/>
  <c r="H17"/>
  <c r="C17"/>
  <c r="J16"/>
  <c r="P15"/>
  <c r="O15"/>
  <c r="N15"/>
  <c r="M15"/>
  <c r="L15"/>
  <c r="K15"/>
  <c r="J15"/>
  <c r="H15"/>
  <c r="C15"/>
  <c r="J14"/>
  <c r="P13"/>
  <c r="O13"/>
  <c r="N13"/>
  <c r="M13"/>
  <c r="L13"/>
  <c r="K13"/>
  <c r="J13"/>
  <c r="H13"/>
  <c r="C13"/>
  <c r="J12"/>
  <c r="P11"/>
  <c r="O11"/>
  <c r="N11"/>
  <c r="M11"/>
  <c r="L11"/>
  <c r="K11"/>
  <c r="J11"/>
  <c r="H11"/>
  <c r="C11"/>
  <c r="J10"/>
  <c r="P9"/>
  <c r="O9"/>
  <c r="N9"/>
  <c r="M9"/>
  <c r="L9"/>
  <c r="K9"/>
  <c r="J9"/>
  <c r="H9"/>
  <c r="C9"/>
  <c r="P8"/>
  <c r="O8"/>
  <c r="N8"/>
  <c r="M8"/>
  <c r="L8"/>
  <c r="K8"/>
  <c r="J8"/>
  <c r="H8"/>
  <c r="C8"/>
  <c r="J28" i="3"/>
  <c r="J27"/>
  <c r="P26"/>
  <c r="O26"/>
  <c r="N26"/>
  <c r="M26"/>
  <c r="L26"/>
  <c r="K26"/>
  <c r="J26"/>
  <c r="H26"/>
  <c r="C26"/>
  <c r="J25"/>
  <c r="J24"/>
  <c r="J23"/>
  <c r="P22"/>
  <c r="O22"/>
  <c r="N22"/>
  <c r="M22"/>
  <c r="L22"/>
  <c r="K22"/>
  <c r="J22"/>
  <c r="H22"/>
  <c r="C22"/>
  <c r="J21"/>
  <c r="P20"/>
  <c r="O20"/>
  <c r="N20"/>
  <c r="M20"/>
  <c r="L20"/>
  <c r="K20"/>
  <c r="J20"/>
  <c r="H20"/>
  <c r="C20"/>
  <c r="J19"/>
  <c r="P18"/>
  <c r="O18"/>
  <c r="N18"/>
  <c r="M18"/>
  <c r="L18"/>
  <c r="K18"/>
  <c r="J18"/>
  <c r="H18"/>
  <c r="C18"/>
  <c r="J17"/>
  <c r="P16"/>
  <c r="O16"/>
  <c r="N16"/>
  <c r="M16"/>
  <c r="L16"/>
  <c r="K16"/>
  <c r="J16"/>
  <c r="H16"/>
  <c r="C16"/>
  <c r="J15"/>
  <c r="J14"/>
  <c r="J12"/>
  <c r="P11"/>
  <c r="O11"/>
  <c r="N11"/>
  <c r="M11"/>
  <c r="L11"/>
  <c r="K11"/>
  <c r="J11"/>
  <c r="H11"/>
  <c r="C11"/>
  <c r="J10"/>
  <c r="P9"/>
  <c r="O9"/>
  <c r="N9"/>
  <c r="M9"/>
  <c r="L9"/>
  <c r="K9"/>
  <c r="J9"/>
  <c r="H9"/>
  <c r="C9"/>
  <c r="P8"/>
  <c r="O8"/>
  <c r="N8"/>
  <c r="M8"/>
  <c r="L8"/>
  <c r="K8"/>
  <c r="J8"/>
  <c r="H8"/>
  <c r="C8"/>
  <c r="J23" i="2"/>
  <c r="J22"/>
  <c r="P21"/>
  <c r="O21"/>
  <c r="N21"/>
  <c r="M21"/>
  <c r="L21"/>
  <c r="K21"/>
  <c r="J21"/>
  <c r="H21"/>
  <c r="C21"/>
  <c r="P19"/>
  <c r="O19"/>
  <c r="N19"/>
  <c r="M19"/>
  <c r="L19"/>
  <c r="K19"/>
  <c r="J19"/>
  <c r="H19"/>
  <c r="C19"/>
  <c r="J17"/>
  <c r="P16"/>
  <c r="O16"/>
  <c r="N16"/>
  <c r="M16"/>
  <c r="L16"/>
  <c r="K16"/>
  <c r="J16"/>
  <c r="H16"/>
  <c r="C16"/>
  <c r="J15"/>
  <c r="P14"/>
  <c r="O14"/>
  <c r="N14"/>
  <c r="M14"/>
  <c r="L14"/>
  <c r="K14"/>
  <c r="J14"/>
  <c r="H14"/>
  <c r="C14"/>
  <c r="J13"/>
  <c r="P12"/>
  <c r="O12"/>
  <c r="N12"/>
  <c r="M12"/>
  <c r="L12"/>
  <c r="K12"/>
  <c r="J12"/>
  <c r="H12"/>
  <c r="C12"/>
  <c r="J11"/>
  <c r="J10"/>
  <c r="P9"/>
  <c r="O9"/>
  <c r="N9"/>
  <c r="M9"/>
  <c r="L9"/>
  <c r="K9"/>
  <c r="J9"/>
  <c r="H9"/>
  <c r="C9"/>
  <c r="P8"/>
  <c r="O8"/>
  <c r="N8"/>
  <c r="M8"/>
  <c r="L8"/>
  <c r="K8"/>
  <c r="J8"/>
  <c r="H8"/>
  <c r="C8"/>
  <c r="J50" i="1"/>
  <c r="R49"/>
  <c r="Q49"/>
  <c r="P49"/>
  <c r="O49"/>
  <c r="N49"/>
  <c r="M49"/>
  <c r="L49"/>
  <c r="K49"/>
  <c r="J49"/>
  <c r="H49"/>
  <c r="C49"/>
  <c r="J48"/>
  <c r="R47"/>
  <c r="Q47"/>
  <c r="P47"/>
  <c r="O47"/>
  <c r="N47"/>
  <c r="M47"/>
  <c r="L47"/>
  <c r="K47"/>
  <c r="J47"/>
  <c r="H47"/>
  <c r="C47"/>
  <c r="J46"/>
  <c r="R45"/>
  <c r="Q45"/>
  <c r="P45"/>
  <c r="O45"/>
  <c r="N45"/>
  <c r="M45"/>
  <c r="L45"/>
  <c r="K45"/>
  <c r="J45"/>
  <c r="H45"/>
  <c r="C45"/>
  <c r="J44"/>
  <c r="R43"/>
  <c r="Q43"/>
  <c r="P43"/>
  <c r="O43"/>
  <c r="N43"/>
  <c r="M43"/>
  <c r="L43"/>
  <c r="K43"/>
  <c r="J43"/>
  <c r="H43"/>
  <c r="C43"/>
  <c r="R42"/>
  <c r="Q42"/>
  <c r="P42"/>
  <c r="O42"/>
  <c r="N42"/>
  <c r="M42"/>
  <c r="L42"/>
  <c r="K42"/>
  <c r="J42"/>
  <c r="H42"/>
  <c r="C42"/>
  <c r="J41"/>
  <c r="R40"/>
  <c r="Q40"/>
  <c r="P40"/>
  <c r="O40"/>
  <c r="N40"/>
  <c r="M40"/>
  <c r="L40"/>
  <c r="K40"/>
  <c r="J40"/>
  <c r="H40"/>
  <c r="C40"/>
  <c r="J39"/>
  <c r="R38"/>
  <c r="Q38"/>
  <c r="P38"/>
  <c r="O38"/>
  <c r="N38"/>
  <c r="M38"/>
  <c r="L38"/>
  <c r="K38"/>
  <c r="J38"/>
  <c r="H38"/>
  <c r="C38"/>
  <c r="J37"/>
  <c r="R36"/>
  <c r="Q36"/>
  <c r="P36"/>
  <c r="O36"/>
  <c r="N36"/>
  <c r="M36"/>
  <c r="L36"/>
  <c r="K36"/>
  <c r="J36"/>
  <c r="H36"/>
  <c r="G36"/>
  <c r="F36"/>
  <c r="E36"/>
  <c r="D36"/>
  <c r="C36"/>
  <c r="J35"/>
  <c r="R34"/>
  <c r="Q34"/>
  <c r="P34"/>
  <c r="O34"/>
  <c r="N34"/>
  <c r="M34"/>
  <c r="L34"/>
  <c r="K34"/>
  <c r="J34"/>
  <c r="H34"/>
  <c r="G34"/>
  <c r="F34"/>
  <c r="E34"/>
  <c r="D34"/>
  <c r="C34"/>
  <c r="R33"/>
  <c r="Q33"/>
  <c r="P33"/>
  <c r="O33"/>
  <c r="N33"/>
  <c r="M33"/>
  <c r="L33"/>
  <c r="K33"/>
  <c r="J33"/>
  <c r="C33"/>
  <c r="J32"/>
  <c r="J31"/>
  <c r="J30"/>
  <c r="J29"/>
  <c r="J28"/>
  <c r="J27"/>
  <c r="P26"/>
  <c r="O26"/>
  <c r="N26"/>
  <c r="M26"/>
  <c r="L26"/>
  <c r="K26"/>
  <c r="J26"/>
  <c r="H26"/>
  <c r="C26"/>
  <c r="R25"/>
  <c r="Q25"/>
  <c r="P25"/>
  <c r="O25"/>
  <c r="N25"/>
  <c r="M25"/>
  <c r="L25"/>
  <c r="K25"/>
  <c r="J25"/>
  <c r="H25"/>
  <c r="C25"/>
  <c r="J24"/>
  <c r="R23"/>
  <c r="Q23"/>
  <c r="P23"/>
  <c r="O23"/>
  <c r="N23"/>
  <c r="M23"/>
  <c r="L23"/>
  <c r="K23"/>
  <c r="J23"/>
  <c r="I23"/>
  <c r="H23"/>
  <c r="G23"/>
  <c r="F23"/>
  <c r="E23"/>
  <c r="D23"/>
  <c r="C23"/>
  <c r="J22"/>
  <c r="R21"/>
  <c r="Q21"/>
  <c r="P21"/>
  <c r="O21"/>
  <c r="N21"/>
  <c r="M21"/>
  <c r="L21"/>
  <c r="K21"/>
  <c r="J21"/>
  <c r="I21"/>
  <c r="H21"/>
  <c r="G21"/>
  <c r="F21"/>
  <c r="E21"/>
  <c r="D21"/>
  <c r="C21"/>
  <c r="J20"/>
  <c r="R19"/>
  <c r="Q19"/>
  <c r="P19"/>
  <c r="O19"/>
  <c r="N19"/>
  <c r="M19"/>
  <c r="L19"/>
  <c r="K19"/>
  <c r="J19"/>
  <c r="H19"/>
  <c r="C19"/>
  <c r="R18"/>
  <c r="Q18"/>
  <c r="P18"/>
  <c r="O18"/>
  <c r="N18"/>
  <c r="M18"/>
  <c r="L18"/>
  <c r="K18"/>
  <c r="J18"/>
  <c r="H18"/>
  <c r="G18"/>
  <c r="F18"/>
  <c r="E18"/>
  <c r="D18"/>
  <c r="C18"/>
  <c r="J17"/>
  <c r="J16"/>
  <c r="J15"/>
  <c r="J14"/>
  <c r="J13"/>
  <c r="J12"/>
  <c r="M11"/>
  <c r="J11"/>
  <c r="R9"/>
  <c r="Q9"/>
  <c r="P9"/>
  <c r="O9"/>
  <c r="N9"/>
  <c r="M9"/>
  <c r="L9"/>
  <c r="K9"/>
  <c r="J9"/>
  <c r="H9"/>
  <c r="C9"/>
  <c r="R8"/>
  <c r="Q8"/>
  <c r="P8"/>
  <c r="O8"/>
  <c r="N8"/>
  <c r="M8"/>
  <c r="L8"/>
  <c r="K8"/>
  <c r="J8"/>
  <c r="C8"/>
  <c r="R7"/>
  <c r="Q7"/>
  <c r="P7"/>
  <c r="O7"/>
  <c r="N7"/>
  <c r="M7"/>
  <c r="L7"/>
  <c r="K7"/>
  <c r="J7"/>
  <c r="C7"/>
  <c r="J97" i="9"/>
  <c r="J96"/>
  <c r="R95"/>
  <c r="Q95"/>
  <c r="P95"/>
  <c r="O95"/>
  <c r="N95"/>
  <c r="M95"/>
  <c r="L95"/>
  <c r="K95"/>
  <c r="J95"/>
  <c r="I95"/>
  <c r="H95"/>
  <c r="G95"/>
  <c r="F95"/>
  <c r="E95"/>
  <c r="D95"/>
  <c r="C95"/>
  <c r="J94"/>
  <c r="P93"/>
  <c r="O93"/>
  <c r="N93"/>
  <c r="M93"/>
  <c r="L93"/>
  <c r="K93"/>
  <c r="J93"/>
  <c r="I93"/>
  <c r="H93"/>
  <c r="G93"/>
  <c r="C93"/>
  <c r="P90"/>
  <c r="O90"/>
  <c r="N90"/>
  <c r="M90"/>
  <c r="L90"/>
  <c r="K90"/>
  <c r="J90"/>
  <c r="H90"/>
  <c r="C90"/>
  <c r="P89"/>
  <c r="O89"/>
  <c r="N89"/>
  <c r="M89"/>
  <c r="L89"/>
  <c r="K89"/>
  <c r="J89"/>
  <c r="H89"/>
  <c r="C89"/>
  <c r="P87"/>
  <c r="O87"/>
  <c r="N87"/>
  <c r="M87"/>
  <c r="L87"/>
  <c r="K87"/>
  <c r="J87"/>
  <c r="I87"/>
  <c r="H87"/>
  <c r="C87"/>
  <c r="P85"/>
  <c r="O85"/>
  <c r="N85"/>
  <c r="M85"/>
  <c r="L85"/>
  <c r="K85"/>
  <c r="J85"/>
  <c r="I85"/>
  <c r="H85"/>
  <c r="C85"/>
  <c r="P83"/>
  <c r="O83"/>
  <c r="N83"/>
  <c r="M83"/>
  <c r="L83"/>
  <c r="K83"/>
  <c r="J83"/>
  <c r="I83"/>
  <c r="H83"/>
  <c r="C83"/>
  <c r="P82"/>
  <c r="O82"/>
  <c r="N82"/>
  <c r="M82"/>
  <c r="L82"/>
  <c r="K82"/>
  <c r="J82"/>
  <c r="H82"/>
  <c r="C82"/>
  <c r="P80"/>
  <c r="O80"/>
  <c r="N80"/>
  <c r="M80"/>
  <c r="L80"/>
  <c r="K80"/>
  <c r="J80"/>
  <c r="H80"/>
  <c r="C80"/>
  <c r="P78"/>
  <c r="O78"/>
  <c r="N78"/>
  <c r="M78"/>
  <c r="L78"/>
  <c r="K78"/>
  <c r="J78"/>
  <c r="I78"/>
  <c r="H78"/>
  <c r="C78"/>
  <c r="P77"/>
  <c r="O77"/>
  <c r="N77"/>
  <c r="M77"/>
  <c r="L77"/>
  <c r="K77"/>
  <c r="J77"/>
  <c r="H77"/>
  <c r="C77"/>
  <c r="P75"/>
  <c r="O75"/>
  <c r="N75"/>
  <c r="M75"/>
  <c r="L75"/>
  <c r="K75"/>
  <c r="J75"/>
  <c r="I75"/>
  <c r="H75"/>
  <c r="G75"/>
  <c r="F75"/>
  <c r="C75"/>
  <c r="P73"/>
  <c r="O73"/>
  <c r="N73"/>
  <c r="M73"/>
  <c r="L73"/>
  <c r="K73"/>
  <c r="J73"/>
  <c r="I73"/>
  <c r="H73"/>
  <c r="G73"/>
  <c r="F73"/>
  <c r="C73"/>
  <c r="P71"/>
  <c r="O71"/>
  <c r="N71"/>
  <c r="M71"/>
  <c r="L71"/>
  <c r="K71"/>
  <c r="J71"/>
  <c r="I71"/>
  <c r="H71"/>
  <c r="G71"/>
  <c r="F71"/>
  <c r="C71"/>
  <c r="J70"/>
  <c r="P69"/>
  <c r="O69"/>
  <c r="N69"/>
  <c r="M69"/>
  <c r="L69"/>
  <c r="K69"/>
  <c r="J69"/>
  <c r="I69"/>
  <c r="H69"/>
  <c r="G69"/>
  <c r="F69"/>
  <c r="C69"/>
  <c r="J68"/>
  <c r="P67"/>
  <c r="O67"/>
  <c r="N67"/>
  <c r="M67"/>
  <c r="L67"/>
  <c r="K67"/>
  <c r="J67"/>
  <c r="I67"/>
  <c r="H67"/>
  <c r="G67"/>
  <c r="C67"/>
  <c r="P65"/>
  <c r="O65"/>
  <c r="N65"/>
  <c r="M65"/>
  <c r="L65"/>
  <c r="K65"/>
  <c r="J65"/>
  <c r="I65"/>
  <c r="H65"/>
  <c r="G65"/>
  <c r="C65"/>
  <c r="P63"/>
  <c r="O63"/>
  <c r="N63"/>
  <c r="M63"/>
  <c r="L63"/>
  <c r="K63"/>
  <c r="J63"/>
  <c r="I63"/>
  <c r="H63"/>
  <c r="G63"/>
  <c r="C63"/>
  <c r="P62"/>
  <c r="O62"/>
  <c r="N62"/>
  <c r="M62"/>
  <c r="L62"/>
  <c r="K62"/>
  <c r="J62"/>
  <c r="H62"/>
  <c r="C62"/>
  <c r="P61"/>
  <c r="O61"/>
  <c r="N61"/>
  <c r="M61"/>
  <c r="J61"/>
  <c r="H61"/>
  <c r="C61"/>
  <c r="J60"/>
  <c r="P59"/>
  <c r="O59"/>
  <c r="N59"/>
  <c r="M59"/>
  <c r="L59"/>
  <c r="K59"/>
  <c r="I59"/>
  <c r="H59"/>
  <c r="C59"/>
  <c r="J58"/>
  <c r="P57"/>
  <c r="O57"/>
  <c r="N57"/>
  <c r="M57"/>
  <c r="L57"/>
  <c r="K57"/>
  <c r="J57"/>
  <c r="H57"/>
  <c r="C57"/>
  <c r="J56"/>
  <c r="P55"/>
  <c r="O55"/>
  <c r="N55"/>
  <c r="M55"/>
  <c r="L55"/>
  <c r="K55"/>
  <c r="J55"/>
  <c r="H55"/>
  <c r="C55"/>
  <c r="J54"/>
  <c r="P53"/>
  <c r="O53"/>
  <c r="N53"/>
  <c r="M53"/>
  <c r="L53"/>
  <c r="K53"/>
  <c r="J53"/>
  <c r="H53"/>
  <c r="C53"/>
  <c r="J52"/>
  <c r="P51"/>
  <c r="O51"/>
  <c r="N51"/>
  <c r="M51"/>
  <c r="L51"/>
  <c r="K51"/>
  <c r="J51"/>
  <c r="H51"/>
  <c r="C51"/>
  <c r="U50"/>
  <c r="J50"/>
  <c r="U49"/>
  <c r="P49"/>
  <c r="O49"/>
  <c r="N49"/>
  <c r="M49"/>
  <c r="L49"/>
  <c r="K49"/>
  <c r="J49"/>
  <c r="H49"/>
  <c r="C49"/>
  <c r="P48"/>
  <c r="O48"/>
  <c r="N48"/>
  <c r="M48"/>
  <c r="L48"/>
  <c r="K48"/>
  <c r="J48"/>
  <c r="H48"/>
  <c r="C48"/>
  <c r="J47"/>
  <c r="J46"/>
  <c r="P45"/>
  <c r="O45"/>
  <c r="N45"/>
  <c r="M45"/>
  <c r="L45"/>
  <c r="K45"/>
  <c r="J45"/>
  <c r="H45"/>
  <c r="C45"/>
  <c r="P43"/>
  <c r="O43"/>
  <c r="N43"/>
  <c r="M43"/>
  <c r="L43"/>
  <c r="K43"/>
  <c r="J43"/>
  <c r="H43"/>
  <c r="C43"/>
  <c r="J42"/>
  <c r="P41"/>
  <c r="O41"/>
  <c r="N41"/>
  <c r="M41"/>
  <c r="L41"/>
  <c r="K41"/>
  <c r="J41"/>
  <c r="H41"/>
  <c r="C41"/>
  <c r="J40"/>
  <c r="P39"/>
  <c r="O39"/>
  <c r="N39"/>
  <c r="M39"/>
  <c r="L39"/>
  <c r="K39"/>
  <c r="J39"/>
  <c r="H39"/>
  <c r="C39"/>
  <c r="J38"/>
  <c r="P37"/>
  <c r="O37"/>
  <c r="N37"/>
  <c r="M37"/>
  <c r="L37"/>
  <c r="K37"/>
  <c r="J37"/>
  <c r="H37"/>
  <c r="C37"/>
  <c r="P35"/>
  <c r="O35"/>
  <c r="N35"/>
  <c r="M35"/>
  <c r="L35"/>
  <c r="K35"/>
  <c r="J35"/>
  <c r="I35"/>
  <c r="C35"/>
  <c r="J34"/>
  <c r="P33"/>
  <c r="O33"/>
  <c r="N33"/>
  <c r="M33"/>
  <c r="L33"/>
  <c r="K33"/>
  <c r="J33"/>
  <c r="H33"/>
  <c r="C33"/>
  <c r="P32"/>
  <c r="O32"/>
  <c r="N32"/>
  <c r="M32"/>
  <c r="L32"/>
  <c r="K32"/>
  <c r="J32"/>
  <c r="H32"/>
  <c r="C32"/>
  <c r="J31"/>
  <c r="R30"/>
  <c r="Q30"/>
  <c r="P30"/>
  <c r="O30"/>
  <c r="N30"/>
  <c r="M30"/>
  <c r="L30"/>
  <c r="K30"/>
  <c r="J30"/>
  <c r="H30"/>
  <c r="C30"/>
  <c r="R26"/>
  <c r="Q26"/>
  <c r="P26"/>
  <c r="O26"/>
  <c r="N26"/>
  <c r="M26"/>
  <c r="L26"/>
  <c r="K26"/>
  <c r="J26"/>
  <c r="H26"/>
  <c r="C26"/>
  <c r="R24"/>
  <c r="Q24"/>
  <c r="P24"/>
  <c r="O24"/>
  <c r="N24"/>
  <c r="M24"/>
  <c r="L24"/>
  <c r="K24"/>
  <c r="J24"/>
  <c r="H24"/>
  <c r="C24"/>
  <c r="R22"/>
  <c r="Q22"/>
  <c r="P22"/>
  <c r="O22"/>
  <c r="N22"/>
  <c r="M22"/>
  <c r="L22"/>
  <c r="K22"/>
  <c r="J22"/>
  <c r="H22"/>
  <c r="C22"/>
  <c r="R19"/>
  <c r="Q19"/>
  <c r="P19"/>
  <c r="O19"/>
  <c r="N19"/>
  <c r="M19"/>
  <c r="L19"/>
  <c r="K19"/>
  <c r="J19"/>
  <c r="H19"/>
  <c r="C19"/>
  <c r="R17"/>
  <c r="Q17"/>
  <c r="P17"/>
  <c r="O17"/>
  <c r="N17"/>
  <c r="M17"/>
  <c r="L17"/>
  <c r="K17"/>
  <c r="J17"/>
  <c r="H17"/>
  <c r="C17"/>
  <c r="R13"/>
  <c r="Q13"/>
  <c r="P13"/>
  <c r="O13"/>
  <c r="N13"/>
  <c r="M13"/>
  <c r="L13"/>
  <c r="K13"/>
  <c r="J13"/>
  <c r="H13"/>
  <c r="C13"/>
  <c r="J12"/>
  <c r="R11"/>
  <c r="Q11"/>
  <c r="P11"/>
  <c r="O11"/>
  <c r="N11"/>
  <c r="M11"/>
  <c r="L11"/>
  <c r="K11"/>
  <c r="J11"/>
  <c r="C11"/>
  <c r="R10"/>
  <c r="Q10"/>
  <c r="P10"/>
  <c r="O10"/>
  <c r="N10"/>
  <c r="M10"/>
  <c r="L10"/>
  <c r="C10"/>
  <c r="R9"/>
  <c r="Q9"/>
  <c r="P9"/>
  <c r="O9"/>
  <c r="C9"/>
  <c r="R8"/>
  <c r="Q8"/>
  <c r="P8"/>
  <c r="O8"/>
  <c r="N8"/>
  <c r="M8"/>
  <c r="L8"/>
  <c r="K8"/>
  <c r="C8"/>
  <c r="P158" i="14"/>
  <c r="O158"/>
  <c r="N158"/>
  <c r="M158"/>
  <c r="K158"/>
  <c r="J158"/>
  <c r="P156"/>
  <c r="O156"/>
  <c r="N156"/>
  <c r="M156"/>
  <c r="L156"/>
  <c r="K156"/>
  <c r="J156"/>
  <c r="J155"/>
  <c r="P154"/>
  <c r="O154"/>
  <c r="N154"/>
  <c r="M154"/>
  <c r="L154"/>
  <c r="K154"/>
  <c r="J154"/>
  <c r="P153"/>
  <c r="O153"/>
  <c r="N153"/>
  <c r="M153"/>
  <c r="L153"/>
  <c r="K153"/>
  <c r="J153"/>
  <c r="J152"/>
  <c r="P151"/>
  <c r="O151"/>
  <c r="N151"/>
  <c r="M151"/>
  <c r="L151"/>
  <c r="K151"/>
  <c r="J151"/>
  <c r="K150"/>
  <c r="K149"/>
  <c r="K148"/>
  <c r="K147"/>
  <c r="K146"/>
  <c r="K145"/>
  <c r="K144"/>
  <c r="K143"/>
  <c r="K142"/>
  <c r="K141"/>
  <c r="K140"/>
  <c r="K139"/>
  <c r="K138"/>
  <c r="K137"/>
  <c r="K136"/>
  <c r="K135"/>
  <c r="K134"/>
  <c r="K133"/>
  <c r="K132"/>
  <c r="K131"/>
  <c r="K130"/>
  <c r="P128"/>
  <c r="O128"/>
  <c r="M128"/>
  <c r="L128"/>
  <c r="K128"/>
  <c r="J128"/>
  <c r="H128"/>
  <c r="P127"/>
  <c r="O127"/>
  <c r="M127"/>
  <c r="L127"/>
  <c r="K127"/>
  <c r="C127"/>
  <c r="N125"/>
  <c r="M125"/>
  <c r="K125"/>
  <c r="C125"/>
  <c r="N124"/>
  <c r="M124"/>
  <c r="K124"/>
  <c r="I124"/>
  <c r="C124"/>
  <c r="J123"/>
  <c r="P122"/>
  <c r="O122"/>
  <c r="N122"/>
  <c r="L122"/>
  <c r="K122"/>
  <c r="J122"/>
  <c r="H122"/>
  <c r="C122"/>
  <c r="N120"/>
  <c r="M120"/>
  <c r="K120"/>
  <c r="N119"/>
  <c r="M119"/>
  <c r="K119"/>
  <c r="K117"/>
  <c r="K116"/>
  <c r="N114"/>
  <c r="M114"/>
  <c r="K114"/>
  <c r="N113"/>
  <c r="M113"/>
  <c r="K113"/>
  <c r="P111"/>
  <c r="O111"/>
  <c r="N111"/>
  <c r="M111"/>
  <c r="L111"/>
  <c r="K111"/>
  <c r="J111"/>
  <c r="H111"/>
  <c r="P108"/>
  <c r="O108"/>
  <c r="N108"/>
  <c r="M108"/>
  <c r="L108"/>
  <c r="K108"/>
  <c r="J108"/>
  <c r="H108"/>
  <c r="C108"/>
  <c r="P107"/>
  <c r="O107"/>
  <c r="N107"/>
  <c r="M107"/>
  <c r="L107"/>
  <c r="K107"/>
  <c r="J107"/>
  <c r="C107"/>
  <c r="L100"/>
  <c r="L99"/>
  <c r="N98"/>
  <c r="M98"/>
  <c r="K98"/>
  <c r="H95"/>
  <c r="K94"/>
  <c r="K93"/>
  <c r="P92"/>
  <c r="O92"/>
  <c r="N92"/>
  <c r="M92"/>
  <c r="K92"/>
  <c r="J92"/>
  <c r="C92"/>
  <c r="P91"/>
  <c r="O91"/>
  <c r="N91"/>
  <c r="M91"/>
  <c r="L91"/>
  <c r="J91"/>
  <c r="C91"/>
  <c r="J87"/>
  <c r="P86"/>
  <c r="O86"/>
  <c r="N86"/>
  <c r="M86"/>
  <c r="L86"/>
  <c r="K86"/>
  <c r="J86"/>
  <c r="H86"/>
  <c r="C86"/>
  <c r="J85"/>
  <c r="P84"/>
  <c r="O84"/>
  <c r="N84"/>
  <c r="M84"/>
  <c r="L84"/>
  <c r="K84"/>
  <c r="J84"/>
  <c r="H84"/>
  <c r="C84"/>
  <c r="J83"/>
  <c r="P82"/>
  <c r="O82"/>
  <c r="N82"/>
  <c r="M82"/>
  <c r="L82"/>
  <c r="K82"/>
  <c r="J82"/>
  <c r="H82"/>
  <c r="C82"/>
  <c r="J81"/>
  <c r="P80"/>
  <c r="O80"/>
  <c r="N80"/>
  <c r="M80"/>
  <c r="L80"/>
  <c r="K80"/>
  <c r="J80"/>
  <c r="H80"/>
  <c r="C80"/>
  <c r="U79"/>
  <c r="J79"/>
  <c r="U78"/>
  <c r="P78"/>
  <c r="O78"/>
  <c r="N78"/>
  <c r="M78"/>
  <c r="L78"/>
  <c r="K78"/>
  <c r="J78"/>
  <c r="H78"/>
  <c r="C78"/>
  <c r="P77"/>
  <c r="O77"/>
  <c r="N77"/>
  <c r="M77"/>
  <c r="L77"/>
  <c r="K77"/>
  <c r="J77"/>
  <c r="C77"/>
  <c r="J76"/>
  <c r="J75"/>
  <c r="P74"/>
  <c r="O74"/>
  <c r="N74"/>
  <c r="M74"/>
  <c r="L74"/>
  <c r="K74"/>
  <c r="J74"/>
  <c r="H74"/>
  <c r="C74"/>
  <c r="J73"/>
  <c r="J72"/>
  <c r="J71"/>
  <c r="P70"/>
  <c r="O70"/>
  <c r="N70"/>
  <c r="M70"/>
  <c r="L70"/>
  <c r="K70"/>
  <c r="J70"/>
  <c r="H70"/>
  <c r="C70"/>
  <c r="J69"/>
  <c r="P68"/>
  <c r="O68"/>
  <c r="N68"/>
  <c r="M68"/>
  <c r="L68"/>
  <c r="K68"/>
  <c r="J68"/>
  <c r="H68"/>
  <c r="C68"/>
  <c r="J67"/>
  <c r="P66"/>
  <c r="O66"/>
  <c r="N66"/>
  <c r="M66"/>
  <c r="L66"/>
  <c r="K66"/>
  <c r="J66"/>
  <c r="H66"/>
  <c r="C66"/>
  <c r="J65"/>
  <c r="P64"/>
  <c r="O64"/>
  <c r="N64"/>
  <c r="M64"/>
  <c r="L64"/>
  <c r="K64"/>
  <c r="J64"/>
  <c r="H64"/>
  <c r="C64"/>
  <c r="J62"/>
  <c r="J60"/>
  <c r="P59"/>
  <c r="O59"/>
  <c r="N59"/>
  <c r="M59"/>
  <c r="L59"/>
  <c r="K59"/>
  <c r="J59"/>
  <c r="H59"/>
  <c r="C59"/>
  <c r="J58"/>
  <c r="P57"/>
  <c r="O57"/>
  <c r="N57"/>
  <c r="M57"/>
  <c r="L57"/>
  <c r="K57"/>
  <c r="J57"/>
  <c r="H57"/>
  <c r="C57"/>
  <c r="P56"/>
  <c r="O56"/>
  <c r="N56"/>
  <c r="M56"/>
  <c r="L56"/>
  <c r="K56"/>
  <c r="J56"/>
  <c r="H56"/>
  <c r="C56"/>
  <c r="J55"/>
  <c r="J54"/>
  <c r="P53"/>
  <c r="O53"/>
  <c r="N53"/>
  <c r="M53"/>
  <c r="L53"/>
  <c r="K53"/>
  <c r="J53"/>
  <c r="H53"/>
  <c r="C53"/>
  <c r="P51"/>
  <c r="O51"/>
  <c r="N51"/>
  <c r="M51"/>
  <c r="L51"/>
  <c r="K51"/>
  <c r="J51"/>
  <c r="H51"/>
  <c r="C51"/>
  <c r="P48"/>
  <c r="O48"/>
  <c r="N48"/>
  <c r="M48"/>
  <c r="L48"/>
  <c r="K48"/>
  <c r="J48"/>
  <c r="H48"/>
  <c r="C48"/>
  <c r="J47"/>
  <c r="P46"/>
  <c r="O46"/>
  <c r="N46"/>
  <c r="M46"/>
  <c r="L46"/>
  <c r="K46"/>
  <c r="J46"/>
  <c r="H46"/>
  <c r="C46"/>
  <c r="J45"/>
  <c r="P44"/>
  <c r="O44"/>
  <c r="N44"/>
  <c r="M44"/>
  <c r="L44"/>
  <c r="K44"/>
  <c r="J44"/>
  <c r="H44"/>
  <c r="C44"/>
  <c r="J43"/>
  <c r="J42"/>
  <c r="P41"/>
  <c r="O41"/>
  <c r="N41"/>
  <c r="M41"/>
  <c r="L41"/>
  <c r="K41"/>
  <c r="J41"/>
  <c r="H41"/>
  <c r="C41"/>
  <c r="P40"/>
  <c r="O40"/>
  <c r="N40"/>
  <c r="M40"/>
  <c r="L40"/>
  <c r="K40"/>
  <c r="J40"/>
  <c r="H40"/>
  <c r="C40"/>
  <c r="X39"/>
  <c r="W39"/>
  <c r="J39"/>
  <c r="X38"/>
  <c r="R38"/>
  <c r="Q38"/>
  <c r="P38"/>
  <c r="O38"/>
  <c r="N38"/>
  <c r="M38"/>
  <c r="L38"/>
  <c r="K38"/>
  <c r="J38"/>
  <c r="H38"/>
  <c r="C38"/>
  <c r="W37"/>
  <c r="R36"/>
  <c r="Q36"/>
  <c r="P36"/>
  <c r="O36"/>
  <c r="N36"/>
  <c r="M36"/>
  <c r="L36"/>
  <c r="K36"/>
  <c r="J36"/>
  <c r="H36"/>
  <c r="C36"/>
  <c r="Y35"/>
  <c r="X35"/>
  <c r="W35"/>
  <c r="Y34"/>
  <c r="X34"/>
  <c r="R34"/>
  <c r="Q34"/>
  <c r="P34"/>
  <c r="O34"/>
  <c r="N34"/>
  <c r="M34"/>
  <c r="L34"/>
  <c r="K34"/>
  <c r="J34"/>
  <c r="H34"/>
  <c r="C34"/>
  <c r="X33"/>
  <c r="W33"/>
  <c r="X32"/>
  <c r="R32"/>
  <c r="Q32"/>
  <c r="P32"/>
  <c r="O32"/>
  <c r="N32"/>
  <c r="M32"/>
  <c r="L32"/>
  <c r="K32"/>
  <c r="J32"/>
  <c r="H32"/>
  <c r="C32"/>
  <c r="R31"/>
  <c r="Q31"/>
  <c r="P31"/>
  <c r="O31"/>
  <c r="N31"/>
  <c r="M31"/>
  <c r="L31"/>
  <c r="K31"/>
  <c r="J31"/>
  <c r="H31"/>
  <c r="C31"/>
  <c r="X30"/>
  <c r="W30"/>
  <c r="X29"/>
  <c r="R29"/>
  <c r="Q29"/>
  <c r="P29"/>
  <c r="O29"/>
  <c r="N29"/>
  <c r="M29"/>
  <c r="L29"/>
  <c r="K29"/>
  <c r="J29"/>
  <c r="H29"/>
  <c r="C29"/>
  <c r="X28"/>
  <c r="W28"/>
  <c r="X27"/>
  <c r="R27"/>
  <c r="Q27"/>
  <c r="P27"/>
  <c r="O27"/>
  <c r="N27"/>
  <c r="M27"/>
  <c r="L27"/>
  <c r="K27"/>
  <c r="J27"/>
  <c r="H27"/>
  <c r="C27"/>
  <c r="X26"/>
  <c r="W26"/>
  <c r="X25"/>
  <c r="R25"/>
  <c r="Q25"/>
  <c r="P25"/>
  <c r="O25"/>
  <c r="N25"/>
  <c r="M25"/>
  <c r="L25"/>
  <c r="K25"/>
  <c r="J25"/>
  <c r="H25"/>
  <c r="G25"/>
  <c r="F25"/>
  <c r="E25"/>
  <c r="D25"/>
  <c r="C25"/>
  <c r="X24"/>
  <c r="W24"/>
  <c r="J24"/>
  <c r="X23"/>
  <c r="R23"/>
  <c r="Q23"/>
  <c r="P23"/>
  <c r="O23"/>
  <c r="N23"/>
  <c r="M23"/>
  <c r="L23"/>
  <c r="K23"/>
  <c r="J23"/>
  <c r="H23"/>
  <c r="G23"/>
  <c r="F23"/>
  <c r="E23"/>
  <c r="D23"/>
  <c r="C23"/>
  <c r="X22"/>
  <c r="R22"/>
  <c r="Q22"/>
  <c r="P22"/>
  <c r="O22"/>
  <c r="N22"/>
  <c r="M22"/>
  <c r="L22"/>
  <c r="K22"/>
  <c r="J22"/>
  <c r="C22"/>
  <c r="X21"/>
  <c r="W21"/>
  <c r="X20"/>
  <c r="R20"/>
  <c r="Q20"/>
  <c r="P20"/>
  <c r="O20"/>
  <c r="N20"/>
  <c r="M20"/>
  <c r="L20"/>
  <c r="K20"/>
  <c r="J20"/>
  <c r="I20"/>
  <c r="H20"/>
  <c r="G20"/>
  <c r="F20"/>
  <c r="E20"/>
  <c r="D20"/>
  <c r="C20"/>
  <c r="X19"/>
  <c r="W19"/>
  <c r="R18"/>
  <c r="Q18"/>
  <c r="P18"/>
  <c r="O18"/>
  <c r="N18"/>
  <c r="M18"/>
  <c r="L18"/>
  <c r="K18"/>
  <c r="J18"/>
  <c r="I18"/>
  <c r="H18"/>
  <c r="G18"/>
  <c r="F18"/>
  <c r="E18"/>
  <c r="D18"/>
  <c r="C18"/>
  <c r="X17"/>
  <c r="W17"/>
  <c r="R16"/>
  <c r="Q16"/>
  <c r="P16"/>
  <c r="O16"/>
  <c r="N16"/>
  <c r="M16"/>
  <c r="L16"/>
  <c r="K16"/>
  <c r="J16"/>
  <c r="I16"/>
  <c r="H16"/>
  <c r="G16"/>
  <c r="F16"/>
  <c r="E16"/>
  <c r="D16"/>
  <c r="C16"/>
  <c r="X15"/>
  <c r="W15"/>
  <c r="R14"/>
  <c r="Q14"/>
  <c r="P14"/>
  <c r="O14"/>
  <c r="N14"/>
  <c r="M14"/>
  <c r="L14"/>
  <c r="K14"/>
  <c r="J14"/>
  <c r="H14"/>
  <c r="C14"/>
  <c r="X13"/>
  <c r="R13"/>
  <c r="Q13"/>
  <c r="P13"/>
  <c r="O13"/>
  <c r="N13"/>
  <c r="M13"/>
  <c r="L13"/>
  <c r="K13"/>
  <c r="J13"/>
  <c r="H13"/>
  <c r="G13"/>
  <c r="F13"/>
  <c r="E13"/>
  <c r="D13"/>
  <c r="C13"/>
  <c r="X12"/>
  <c r="W12"/>
  <c r="J12"/>
  <c r="X11"/>
  <c r="R11"/>
  <c r="Q11"/>
  <c r="P11"/>
  <c r="O11"/>
  <c r="N11"/>
  <c r="M11"/>
  <c r="L11"/>
  <c r="K11"/>
  <c r="J11"/>
  <c r="I11"/>
  <c r="H11"/>
  <c r="G11"/>
  <c r="F11"/>
  <c r="E11"/>
  <c r="D11"/>
  <c r="C11"/>
  <c r="X10"/>
  <c r="R10"/>
  <c r="Q10"/>
  <c r="P10"/>
  <c r="O10"/>
  <c r="N10"/>
  <c r="M10"/>
  <c r="L10"/>
  <c r="K10"/>
  <c r="J10"/>
  <c r="C10"/>
  <c r="R9"/>
  <c r="Q9"/>
  <c r="P9"/>
  <c r="O9"/>
  <c r="N9"/>
  <c r="M9"/>
  <c r="L9"/>
  <c r="K9"/>
  <c r="J9"/>
  <c r="C9"/>
  <c r="R8"/>
  <c r="Q8"/>
  <c r="P8"/>
  <c r="O8"/>
  <c r="N8"/>
  <c r="M8"/>
  <c r="L8"/>
  <c r="K8"/>
  <c r="J8"/>
  <c r="C8"/>
  <c r="P183" i="8"/>
  <c r="O183"/>
  <c r="N183"/>
  <c r="M183"/>
  <c r="L183"/>
  <c r="K183"/>
  <c r="J183"/>
  <c r="I183"/>
  <c r="H183"/>
  <c r="G183"/>
  <c r="F183"/>
  <c r="C183"/>
  <c r="S181"/>
  <c r="P181"/>
  <c r="O181"/>
  <c r="N181"/>
  <c r="M181"/>
  <c r="L181"/>
  <c r="K181"/>
  <c r="J181"/>
  <c r="I181"/>
  <c r="H181"/>
  <c r="G181"/>
  <c r="F181"/>
  <c r="C181"/>
  <c r="P180"/>
  <c r="O180"/>
  <c r="N180"/>
  <c r="M180"/>
  <c r="L180"/>
  <c r="K180"/>
  <c r="J180"/>
  <c r="H180"/>
  <c r="C180"/>
  <c r="J179"/>
  <c r="P178"/>
  <c r="O178"/>
  <c r="N178"/>
  <c r="M178"/>
  <c r="L178"/>
  <c r="K178"/>
  <c r="J178"/>
  <c r="I178"/>
  <c r="H178"/>
  <c r="G178"/>
  <c r="F178"/>
  <c r="C178"/>
  <c r="P176"/>
  <c r="O176"/>
  <c r="N176"/>
  <c r="M176"/>
  <c r="L176"/>
  <c r="K176"/>
  <c r="J176"/>
  <c r="I176"/>
  <c r="H176"/>
  <c r="G176"/>
  <c r="F176"/>
  <c r="C176"/>
  <c r="J175"/>
  <c r="P174"/>
  <c r="O174"/>
  <c r="N174"/>
  <c r="M174"/>
  <c r="L174"/>
  <c r="K174"/>
  <c r="J174"/>
  <c r="I174"/>
  <c r="H174"/>
  <c r="G174"/>
  <c r="F174"/>
  <c r="D174"/>
  <c r="C174"/>
  <c r="P173"/>
  <c r="O173"/>
  <c r="N173"/>
  <c r="M173"/>
  <c r="L173"/>
  <c r="K173"/>
  <c r="J173"/>
  <c r="H173"/>
  <c r="C173"/>
  <c r="P170"/>
  <c r="O170"/>
  <c r="N170"/>
  <c r="M170"/>
  <c r="L170"/>
  <c r="K170"/>
  <c r="J170"/>
  <c r="H170"/>
  <c r="C170"/>
  <c r="P168"/>
  <c r="O168"/>
  <c r="N168"/>
  <c r="M168"/>
  <c r="L168"/>
  <c r="K168"/>
  <c r="J168"/>
  <c r="I168"/>
  <c r="H168"/>
  <c r="G168"/>
  <c r="C168"/>
  <c r="P166"/>
  <c r="O166"/>
  <c r="N166"/>
  <c r="M166"/>
  <c r="L166"/>
  <c r="K166"/>
  <c r="J166"/>
  <c r="C166"/>
  <c r="P163"/>
  <c r="O163"/>
  <c r="N163"/>
  <c r="M163"/>
  <c r="L163"/>
  <c r="K163"/>
  <c r="J163"/>
  <c r="H163"/>
  <c r="C163"/>
  <c r="P162"/>
  <c r="O162"/>
  <c r="N162"/>
  <c r="M162"/>
  <c r="L162"/>
  <c r="K162"/>
  <c r="J162"/>
  <c r="H162"/>
  <c r="C162"/>
  <c r="J161"/>
  <c r="J160"/>
  <c r="P159"/>
  <c r="O159"/>
  <c r="N159"/>
  <c r="M159"/>
  <c r="L159"/>
  <c r="K159"/>
  <c r="J159"/>
  <c r="H159"/>
  <c r="C159"/>
  <c r="J158"/>
  <c r="P157"/>
  <c r="O157"/>
  <c r="N157"/>
  <c r="M157"/>
  <c r="L157"/>
  <c r="K157"/>
  <c r="J157"/>
  <c r="I157"/>
  <c r="H157"/>
  <c r="G157"/>
  <c r="F157"/>
  <c r="C157"/>
  <c r="P156"/>
  <c r="O156"/>
  <c r="N156"/>
  <c r="M156"/>
  <c r="L156"/>
  <c r="K156"/>
  <c r="J156"/>
  <c r="H156"/>
  <c r="C156"/>
  <c r="J155"/>
  <c r="P154"/>
  <c r="O154"/>
  <c r="N154"/>
  <c r="M154"/>
  <c r="L154"/>
  <c r="K154"/>
  <c r="J154"/>
  <c r="I154"/>
  <c r="H154"/>
  <c r="G154"/>
  <c r="F154"/>
  <c r="C154"/>
  <c r="J153"/>
  <c r="P152"/>
  <c r="O152"/>
  <c r="N152"/>
  <c r="M152"/>
  <c r="L152"/>
  <c r="K152"/>
  <c r="J152"/>
  <c r="I152"/>
  <c r="H152"/>
  <c r="G152"/>
  <c r="F152"/>
  <c r="C152"/>
  <c r="P151"/>
  <c r="O151"/>
  <c r="N151"/>
  <c r="M151"/>
  <c r="L151"/>
  <c r="K151"/>
  <c r="J151"/>
  <c r="H151"/>
  <c r="C151"/>
  <c r="P149"/>
  <c r="O149"/>
  <c r="N149"/>
  <c r="M149"/>
  <c r="L149"/>
  <c r="K149"/>
  <c r="J149"/>
  <c r="I149"/>
  <c r="H149"/>
  <c r="C149"/>
  <c r="P147"/>
  <c r="O147"/>
  <c r="N147"/>
  <c r="M147"/>
  <c r="L147"/>
  <c r="K147"/>
  <c r="J147"/>
  <c r="I147"/>
  <c r="H147"/>
  <c r="C147"/>
  <c r="P145"/>
  <c r="O145"/>
  <c r="N145"/>
  <c r="M145"/>
  <c r="L145"/>
  <c r="K145"/>
  <c r="J145"/>
  <c r="I145"/>
  <c r="H145"/>
  <c r="C145"/>
  <c r="P143"/>
  <c r="O143"/>
  <c r="N143"/>
  <c r="M143"/>
  <c r="L143"/>
  <c r="K143"/>
  <c r="J143"/>
  <c r="I143"/>
  <c r="H143"/>
  <c r="C143"/>
  <c r="P141"/>
  <c r="O141"/>
  <c r="N141"/>
  <c r="M141"/>
  <c r="L141"/>
  <c r="K141"/>
  <c r="J141"/>
  <c r="I141"/>
  <c r="H141"/>
  <c r="C141"/>
  <c r="P139"/>
  <c r="O139"/>
  <c r="N139"/>
  <c r="M139"/>
  <c r="L139"/>
  <c r="K139"/>
  <c r="J139"/>
  <c r="I139"/>
  <c r="H139"/>
  <c r="C139"/>
  <c r="P138"/>
  <c r="O138"/>
  <c r="N138"/>
  <c r="M138"/>
  <c r="L138"/>
  <c r="K138"/>
  <c r="J138"/>
  <c r="H138"/>
  <c r="C138"/>
  <c r="P133"/>
  <c r="O133"/>
  <c r="N133"/>
  <c r="M133"/>
  <c r="L133"/>
  <c r="K133"/>
  <c r="J133"/>
  <c r="H133"/>
  <c r="C133"/>
  <c r="J132"/>
  <c r="P131"/>
  <c r="O131"/>
  <c r="N131"/>
  <c r="M131"/>
  <c r="L131"/>
  <c r="K131"/>
  <c r="J131"/>
  <c r="I131"/>
  <c r="H131"/>
  <c r="G131"/>
  <c r="C131"/>
  <c r="P128"/>
  <c r="O128"/>
  <c r="N128"/>
  <c r="M128"/>
  <c r="L128"/>
  <c r="K128"/>
  <c r="J128"/>
  <c r="H128"/>
  <c r="C128"/>
  <c r="P127"/>
  <c r="O127"/>
  <c r="N127"/>
  <c r="M127"/>
  <c r="L127"/>
  <c r="K127"/>
  <c r="J127"/>
  <c r="H127"/>
  <c r="C127"/>
  <c r="P124"/>
  <c r="O124"/>
  <c r="N124"/>
  <c r="M124"/>
  <c r="L124"/>
  <c r="K124"/>
  <c r="J124"/>
  <c r="H124"/>
  <c r="C124"/>
  <c r="J123"/>
  <c r="P122"/>
  <c r="O122"/>
  <c r="N122"/>
  <c r="M122"/>
  <c r="L122"/>
  <c r="K122"/>
  <c r="J122"/>
  <c r="I122"/>
  <c r="H122"/>
  <c r="C122"/>
  <c r="P121"/>
  <c r="O121"/>
  <c r="N121"/>
  <c r="M121"/>
  <c r="L121"/>
  <c r="K121"/>
  <c r="J121"/>
  <c r="H121"/>
  <c r="C121"/>
  <c r="P119"/>
  <c r="O119"/>
  <c r="N119"/>
  <c r="M119"/>
  <c r="L119"/>
  <c r="K119"/>
  <c r="J119"/>
  <c r="I119"/>
  <c r="H119"/>
  <c r="C119"/>
  <c r="P117"/>
  <c r="O117"/>
  <c r="N117"/>
  <c r="M117"/>
  <c r="L117"/>
  <c r="K117"/>
  <c r="J117"/>
  <c r="I117"/>
  <c r="H117"/>
  <c r="C117"/>
  <c r="P115"/>
  <c r="O115"/>
  <c r="N115"/>
  <c r="M115"/>
  <c r="L115"/>
  <c r="K115"/>
  <c r="J115"/>
  <c r="I115"/>
  <c r="H115"/>
  <c r="C115"/>
  <c r="P114"/>
  <c r="O114"/>
  <c r="N114"/>
  <c r="M114"/>
  <c r="L114"/>
  <c r="K114"/>
  <c r="J114"/>
  <c r="H114"/>
  <c r="C114"/>
  <c r="J113"/>
  <c r="P112"/>
  <c r="O112"/>
  <c r="N112"/>
  <c r="M112"/>
  <c r="L112"/>
  <c r="K112"/>
  <c r="J112"/>
  <c r="I112"/>
  <c r="H112"/>
  <c r="G112"/>
  <c r="F112"/>
  <c r="E112"/>
  <c r="C112"/>
  <c r="J111"/>
  <c r="P108"/>
  <c r="O108"/>
  <c r="N108"/>
  <c r="M108"/>
  <c r="L108"/>
  <c r="K108"/>
  <c r="J108"/>
  <c r="I108"/>
  <c r="H108"/>
  <c r="C108"/>
  <c r="P106"/>
  <c r="O106"/>
  <c r="N106"/>
  <c r="M106"/>
  <c r="L106"/>
  <c r="K106"/>
  <c r="J106"/>
  <c r="I106"/>
  <c r="H106"/>
  <c r="C106"/>
  <c r="P105"/>
  <c r="O105"/>
  <c r="N105"/>
  <c r="M105"/>
  <c r="L105"/>
  <c r="K105"/>
  <c r="J105"/>
  <c r="H105"/>
  <c r="G105"/>
  <c r="F105"/>
  <c r="E105"/>
  <c r="D105"/>
  <c r="C105"/>
  <c r="P102"/>
  <c r="O102"/>
  <c r="N102"/>
  <c r="M102"/>
  <c r="L102"/>
  <c r="K102"/>
  <c r="J102"/>
  <c r="H102"/>
  <c r="C102"/>
  <c r="P100"/>
  <c r="O100"/>
  <c r="N100"/>
  <c r="M100"/>
  <c r="L100"/>
  <c r="K100"/>
  <c r="J100"/>
  <c r="I100"/>
  <c r="H100"/>
  <c r="C100"/>
  <c r="P98"/>
  <c r="O98"/>
  <c r="N98"/>
  <c r="M98"/>
  <c r="L98"/>
  <c r="K98"/>
  <c r="J98"/>
  <c r="I98"/>
  <c r="H98"/>
  <c r="C98"/>
  <c r="P97"/>
  <c r="O97"/>
  <c r="N97"/>
  <c r="M97"/>
  <c r="L97"/>
  <c r="K97"/>
  <c r="J97"/>
  <c r="H97"/>
  <c r="C97"/>
  <c r="P95"/>
  <c r="O95"/>
  <c r="N95"/>
  <c r="M95"/>
  <c r="L95"/>
  <c r="K95"/>
  <c r="J95"/>
  <c r="H95"/>
  <c r="C95"/>
  <c r="P93"/>
  <c r="O93"/>
  <c r="N93"/>
  <c r="M93"/>
  <c r="L93"/>
  <c r="K93"/>
  <c r="J93"/>
  <c r="I93"/>
  <c r="H93"/>
  <c r="C93"/>
  <c r="P92"/>
  <c r="O92"/>
  <c r="N92"/>
  <c r="M92"/>
  <c r="L92"/>
  <c r="K92"/>
  <c r="J92"/>
  <c r="H92"/>
  <c r="C92"/>
  <c r="P90"/>
  <c r="O90"/>
  <c r="N90"/>
  <c r="M90"/>
  <c r="L90"/>
  <c r="K90"/>
  <c r="J90"/>
  <c r="I90"/>
  <c r="H90"/>
  <c r="G90"/>
  <c r="F90"/>
  <c r="C90"/>
  <c r="P88"/>
  <c r="O88"/>
  <c r="N88"/>
  <c r="M88"/>
  <c r="L88"/>
  <c r="K88"/>
  <c r="J88"/>
  <c r="I88"/>
  <c r="H88"/>
  <c r="G88"/>
  <c r="F88"/>
  <c r="C88"/>
  <c r="P86"/>
  <c r="O86"/>
  <c r="N86"/>
  <c r="M86"/>
  <c r="L86"/>
  <c r="K86"/>
  <c r="J86"/>
  <c r="I86"/>
  <c r="H86"/>
  <c r="G86"/>
  <c r="F86"/>
  <c r="C86"/>
  <c r="J85"/>
  <c r="P84"/>
  <c r="O84"/>
  <c r="N84"/>
  <c r="M84"/>
  <c r="L84"/>
  <c r="K84"/>
  <c r="J84"/>
  <c r="I84"/>
  <c r="H84"/>
  <c r="G84"/>
  <c r="F84"/>
  <c r="C84"/>
  <c r="J83"/>
  <c r="P82"/>
  <c r="O82"/>
  <c r="N82"/>
  <c r="M82"/>
  <c r="L82"/>
  <c r="K82"/>
  <c r="J82"/>
  <c r="I82"/>
  <c r="H82"/>
  <c r="G82"/>
  <c r="C82"/>
  <c r="P80"/>
  <c r="O80"/>
  <c r="N80"/>
  <c r="M80"/>
  <c r="L80"/>
  <c r="K80"/>
  <c r="J80"/>
  <c r="I80"/>
  <c r="H80"/>
  <c r="G80"/>
  <c r="C80"/>
  <c r="P78"/>
  <c r="O78"/>
  <c r="N78"/>
  <c r="M78"/>
  <c r="L78"/>
  <c r="K78"/>
  <c r="J78"/>
  <c r="I78"/>
  <c r="H78"/>
  <c r="G78"/>
  <c r="C78"/>
  <c r="P77"/>
  <c r="O77"/>
  <c r="N77"/>
  <c r="M77"/>
  <c r="L77"/>
  <c r="K77"/>
  <c r="J77"/>
  <c r="H77"/>
  <c r="C77"/>
  <c r="P76"/>
  <c r="O76"/>
  <c r="N76"/>
  <c r="M76"/>
  <c r="L76"/>
  <c r="K76"/>
  <c r="J76"/>
  <c r="H76"/>
  <c r="C76"/>
  <c r="J75"/>
  <c r="P74"/>
  <c r="O74"/>
  <c r="N74"/>
  <c r="M74"/>
  <c r="L74"/>
  <c r="K74"/>
  <c r="I74"/>
  <c r="H74"/>
  <c r="C74"/>
  <c r="J73"/>
  <c r="P72"/>
  <c r="O72"/>
  <c r="N72"/>
  <c r="M72"/>
  <c r="L72"/>
  <c r="K72"/>
  <c r="J72"/>
  <c r="H72"/>
  <c r="C72"/>
  <c r="J71"/>
  <c r="P70"/>
  <c r="O70"/>
  <c r="N70"/>
  <c r="M70"/>
  <c r="L70"/>
  <c r="K70"/>
  <c r="J70"/>
  <c r="H70"/>
  <c r="C70"/>
  <c r="J69"/>
  <c r="P68"/>
  <c r="O68"/>
  <c r="N68"/>
  <c r="M68"/>
  <c r="L68"/>
  <c r="K68"/>
  <c r="J68"/>
  <c r="H68"/>
  <c r="C68"/>
  <c r="J67"/>
  <c r="P66"/>
  <c r="O66"/>
  <c r="N66"/>
  <c r="M66"/>
  <c r="L66"/>
  <c r="K66"/>
  <c r="J66"/>
  <c r="H66"/>
  <c r="C66"/>
  <c r="U65"/>
  <c r="J65"/>
  <c r="U64"/>
  <c r="P64"/>
  <c r="O64"/>
  <c r="N64"/>
  <c r="M64"/>
  <c r="L64"/>
  <c r="K64"/>
  <c r="J64"/>
  <c r="H64"/>
  <c r="C64"/>
  <c r="P63"/>
  <c r="O63"/>
  <c r="N63"/>
  <c r="M63"/>
  <c r="L63"/>
  <c r="K63"/>
  <c r="J63"/>
  <c r="H63"/>
  <c r="C63"/>
  <c r="J62"/>
  <c r="J61"/>
  <c r="P60"/>
  <c r="O60"/>
  <c r="N60"/>
  <c r="M60"/>
  <c r="L60"/>
  <c r="K60"/>
  <c r="J60"/>
  <c r="H60"/>
  <c r="C60"/>
  <c r="P58"/>
  <c r="O58"/>
  <c r="N58"/>
  <c r="M58"/>
  <c r="L58"/>
  <c r="K58"/>
  <c r="J58"/>
  <c r="H58"/>
  <c r="C58"/>
  <c r="J57"/>
  <c r="P56"/>
  <c r="O56"/>
  <c r="N56"/>
  <c r="M56"/>
  <c r="L56"/>
  <c r="K56"/>
  <c r="J56"/>
  <c r="H56"/>
  <c r="C56"/>
  <c r="J55"/>
  <c r="P54"/>
  <c r="O54"/>
  <c r="N54"/>
  <c r="M54"/>
  <c r="L54"/>
  <c r="K54"/>
  <c r="J54"/>
  <c r="H54"/>
  <c r="C54"/>
  <c r="J53"/>
  <c r="P52"/>
  <c r="O52"/>
  <c r="N52"/>
  <c r="M52"/>
  <c r="L52"/>
  <c r="K52"/>
  <c r="J52"/>
  <c r="H52"/>
  <c r="C52"/>
  <c r="P50"/>
  <c r="O50"/>
  <c r="N50"/>
  <c r="M50"/>
  <c r="L50"/>
  <c r="K50"/>
  <c r="J50"/>
  <c r="I50"/>
  <c r="C50"/>
  <c r="J49"/>
  <c r="P48"/>
  <c r="O48"/>
  <c r="N48"/>
  <c r="M48"/>
  <c r="L48"/>
  <c r="K48"/>
  <c r="J48"/>
  <c r="H48"/>
  <c r="C48"/>
  <c r="P47"/>
  <c r="O47"/>
  <c r="N47"/>
  <c r="M47"/>
  <c r="L47"/>
  <c r="K47"/>
  <c r="J47"/>
  <c r="H47"/>
  <c r="C47"/>
  <c r="J46"/>
  <c r="J45"/>
  <c r="P44"/>
  <c r="O44"/>
  <c r="N44"/>
  <c r="M44"/>
  <c r="L44"/>
  <c r="K44"/>
  <c r="J44"/>
  <c r="H44"/>
  <c r="C44"/>
  <c r="P42"/>
  <c r="O42"/>
  <c r="N42"/>
  <c r="M42"/>
  <c r="L42"/>
  <c r="K42"/>
  <c r="J42"/>
  <c r="H42"/>
  <c r="C42"/>
  <c r="P39"/>
  <c r="O39"/>
  <c r="N39"/>
  <c r="M39"/>
  <c r="L39"/>
  <c r="K39"/>
  <c r="J39"/>
  <c r="H39"/>
  <c r="C39"/>
  <c r="P37"/>
  <c r="O37"/>
  <c r="N37"/>
  <c r="M37"/>
  <c r="L37"/>
  <c r="K37"/>
  <c r="J37"/>
  <c r="H37"/>
  <c r="C37"/>
  <c r="J36"/>
  <c r="P35"/>
  <c r="O35"/>
  <c r="N35"/>
  <c r="M35"/>
  <c r="L35"/>
  <c r="K35"/>
  <c r="J35"/>
  <c r="H35"/>
  <c r="C35"/>
  <c r="J34"/>
  <c r="P33"/>
  <c r="O33"/>
  <c r="N33"/>
  <c r="M33"/>
  <c r="L33"/>
  <c r="K33"/>
  <c r="J33"/>
  <c r="H33"/>
  <c r="C33"/>
  <c r="P32"/>
  <c r="O32"/>
  <c r="N32"/>
  <c r="M32"/>
  <c r="L32"/>
  <c r="K32"/>
  <c r="J32"/>
  <c r="H32"/>
  <c r="C32"/>
  <c r="J31"/>
  <c r="R30"/>
  <c r="Q30"/>
  <c r="P30"/>
  <c r="O30"/>
  <c r="N30"/>
  <c r="M30"/>
  <c r="L30"/>
  <c r="K30"/>
  <c r="J30"/>
  <c r="H30"/>
  <c r="C30"/>
  <c r="R26"/>
  <c r="Q26"/>
  <c r="P26"/>
  <c r="O26"/>
  <c r="N26"/>
  <c r="M26"/>
  <c r="L26"/>
  <c r="K26"/>
  <c r="J26"/>
  <c r="H26"/>
  <c r="C26"/>
  <c r="R24"/>
  <c r="Q24"/>
  <c r="P24"/>
  <c r="O24"/>
  <c r="N24"/>
  <c r="M24"/>
  <c r="L24"/>
  <c r="K24"/>
  <c r="J24"/>
  <c r="H24"/>
  <c r="C24"/>
  <c r="R22"/>
  <c r="Q22"/>
  <c r="P22"/>
  <c r="O22"/>
  <c r="N22"/>
  <c r="M22"/>
  <c r="L22"/>
  <c r="K22"/>
  <c r="J22"/>
  <c r="H22"/>
  <c r="C22"/>
  <c r="R19"/>
  <c r="Q19"/>
  <c r="P19"/>
  <c r="O19"/>
  <c r="N19"/>
  <c r="M19"/>
  <c r="L19"/>
  <c r="K19"/>
  <c r="J19"/>
  <c r="H19"/>
  <c r="C19"/>
  <c r="R17"/>
  <c r="Q17"/>
  <c r="P17"/>
  <c r="O17"/>
  <c r="N17"/>
  <c r="M17"/>
  <c r="L17"/>
  <c r="K17"/>
  <c r="J17"/>
  <c r="H17"/>
  <c r="C17"/>
  <c r="R13"/>
  <c r="Q13"/>
  <c r="P13"/>
  <c r="O13"/>
  <c r="N13"/>
  <c r="M13"/>
  <c r="L13"/>
  <c r="K13"/>
  <c r="J13"/>
  <c r="H13"/>
  <c r="C13"/>
  <c r="J12"/>
  <c r="R11"/>
  <c r="Q11"/>
  <c r="P11"/>
  <c r="O11"/>
  <c r="N11"/>
  <c r="M11"/>
  <c r="L11"/>
  <c r="K11"/>
  <c r="J11"/>
  <c r="C11"/>
  <c r="R10"/>
  <c r="Q10"/>
  <c r="P10"/>
  <c r="O10"/>
  <c r="N10"/>
  <c r="M10"/>
  <c r="L10"/>
  <c r="K10"/>
  <c r="J10"/>
  <c r="C10"/>
  <c r="R9"/>
  <c r="Q9"/>
  <c r="P9"/>
  <c r="O9"/>
  <c r="C9"/>
  <c r="R8"/>
  <c r="P8"/>
  <c r="O8"/>
  <c r="N8"/>
  <c r="M8"/>
  <c r="K8"/>
  <c r="C8"/>
</calcChain>
</file>

<file path=xl/comments1.xml><?xml version="1.0" encoding="utf-8"?>
<comments xmlns="http://schemas.openxmlformats.org/spreadsheetml/2006/main">
  <authors>
    <author>Administrator</author>
  </authors>
  <commentList>
    <comment ref="U64" authorId="0">
      <text>
        <r>
          <rPr>
            <sz val="9"/>
            <rFont val="宋体"/>
            <charset val="134"/>
          </rPr>
          <t xml:space="preserve">Administrator:
</t>
        </r>
        <r>
          <rPr>
            <sz val="9"/>
            <rFont val="宋体"/>
            <charset val="134"/>
          </rPr>
          <t>贫困人数*1（万元）</t>
        </r>
      </text>
    </comment>
  </commentList>
</comments>
</file>

<file path=xl/comments2.xml><?xml version="1.0" encoding="utf-8"?>
<comments xmlns="http://schemas.openxmlformats.org/spreadsheetml/2006/main">
  <authors>
    <author>Administrator</author>
  </authors>
  <commentList>
    <comment ref="X10" authorId="0">
      <text>
        <r>
          <rPr>
            <sz val="9"/>
            <rFont val="宋体"/>
            <charset val="134"/>
          </rPr>
          <t xml:space="preserve">Administrator:
</t>
        </r>
        <r>
          <rPr>
            <sz val="9"/>
            <rFont val="宋体"/>
            <charset val="134"/>
          </rPr>
          <t>扶持贫困人口数*0.2</t>
        </r>
      </text>
    </comment>
    <comment ref="X22" authorId="0">
      <text>
        <r>
          <rPr>
            <sz val="9"/>
            <rFont val="宋体"/>
            <charset val="134"/>
          </rPr>
          <t xml:space="preserve">Administrator:
</t>
        </r>
        <r>
          <rPr>
            <sz val="9"/>
            <rFont val="宋体"/>
            <charset val="134"/>
          </rPr>
          <t>扶持贫困人口数*0.2</t>
        </r>
      </text>
    </comment>
    <comment ref="X27" authorId="0">
      <text>
        <r>
          <rPr>
            <sz val="9"/>
            <rFont val="宋体"/>
            <charset val="134"/>
          </rPr>
          <t xml:space="preserve">Administrator:
</t>
        </r>
        <r>
          <rPr>
            <sz val="9"/>
            <rFont val="宋体"/>
            <charset val="134"/>
          </rPr>
          <t>扶持贫困人口数*0.2</t>
        </r>
      </text>
    </comment>
    <comment ref="X29" authorId="0">
      <text>
        <r>
          <rPr>
            <sz val="9"/>
            <rFont val="宋体"/>
            <charset val="134"/>
          </rPr>
          <t xml:space="preserve">Administrator:
</t>
        </r>
        <r>
          <rPr>
            <sz val="9"/>
            <rFont val="宋体"/>
            <charset val="134"/>
          </rPr>
          <t>扶持贫困人口数*0.2</t>
        </r>
      </text>
    </comment>
    <comment ref="X32" authorId="0">
      <text>
        <r>
          <rPr>
            <sz val="9"/>
            <rFont val="宋体"/>
            <charset val="134"/>
          </rPr>
          <t xml:space="preserve">Administrator:
</t>
        </r>
        <r>
          <rPr>
            <sz val="9"/>
            <rFont val="宋体"/>
            <charset val="134"/>
          </rPr>
          <t>贴息额度*利率（4.75%）</t>
        </r>
      </text>
    </comment>
    <comment ref="X34" authorId="0">
      <text>
        <r>
          <rPr>
            <sz val="9"/>
            <rFont val="宋体"/>
            <charset val="134"/>
          </rPr>
          <t xml:space="preserve">Administrator:
</t>
        </r>
        <r>
          <rPr>
            <sz val="9"/>
            <rFont val="宋体"/>
            <charset val="134"/>
          </rPr>
          <t>贴息额度*利率（4.75%）*60%</t>
        </r>
      </text>
    </comment>
    <comment ref="Y34" authorId="0">
      <text>
        <r>
          <rPr>
            <sz val="9"/>
            <rFont val="宋体"/>
            <charset val="134"/>
          </rPr>
          <t xml:space="preserve">Administrator:
</t>
        </r>
        <r>
          <rPr>
            <sz val="9"/>
            <rFont val="宋体"/>
            <charset val="134"/>
          </rPr>
          <t>贴息额度*利率（4.75%）*70%</t>
        </r>
      </text>
    </comment>
    <comment ref="X38" authorId="0">
      <text>
        <r>
          <rPr>
            <sz val="9"/>
            <rFont val="宋体"/>
            <charset val="134"/>
          </rPr>
          <t xml:space="preserve">Administrator:
</t>
        </r>
        <r>
          <rPr>
            <sz val="9"/>
            <rFont val="宋体"/>
            <charset val="134"/>
          </rPr>
          <t>扶持贫困人口数*0.2</t>
        </r>
      </text>
    </comment>
    <comment ref="U78" authorId="0">
      <text>
        <r>
          <rPr>
            <sz val="9"/>
            <rFont val="宋体"/>
            <charset val="134"/>
          </rPr>
          <t xml:space="preserve">Administrator:
</t>
        </r>
        <r>
          <rPr>
            <sz val="9"/>
            <rFont val="宋体"/>
            <charset val="134"/>
          </rPr>
          <t>贫困人数*1（万元）</t>
        </r>
      </text>
    </comment>
  </commentList>
</comments>
</file>

<file path=xl/comments3.xml><?xml version="1.0" encoding="utf-8"?>
<comments xmlns="http://schemas.openxmlformats.org/spreadsheetml/2006/main">
  <authors>
    <author>Administrator</author>
  </authors>
  <commentList>
    <comment ref="U49" authorId="0">
      <text>
        <r>
          <rPr>
            <sz val="9"/>
            <rFont val="宋体"/>
            <charset val="134"/>
          </rPr>
          <t xml:space="preserve">Administrator:
</t>
        </r>
        <r>
          <rPr>
            <sz val="9"/>
            <rFont val="宋体"/>
            <charset val="134"/>
          </rPr>
          <t>贫困人数*1（万元）</t>
        </r>
      </text>
    </comment>
  </commentList>
</comments>
</file>

<file path=xl/sharedStrings.xml><?xml version="1.0" encoding="utf-8"?>
<sst xmlns="http://schemas.openxmlformats.org/spreadsheetml/2006/main" count="10596" uniqueCount="1970">
  <si>
    <t>附件1：</t>
  </si>
  <si>
    <t xml:space="preserve">  湖南省新邵县“十三五”农村精准扶贫规划项目汇总表 </t>
  </si>
  <si>
    <t>填表单位(公章)： 新邵县扶贫工作办公室                                                                                                                                                                   填报时间：    2016年11月11日</t>
  </si>
  <si>
    <t>序号</t>
  </si>
  <si>
    <t>项目名称</t>
  </si>
  <si>
    <t>项目个数</t>
  </si>
  <si>
    <t>建设地点</t>
  </si>
  <si>
    <t>建设内容</t>
  </si>
  <si>
    <t>建设性质</t>
  </si>
  <si>
    <t>建设期限</t>
  </si>
  <si>
    <t>建设规模</t>
  </si>
  <si>
    <t>投资概算及资金来源</t>
  </si>
  <si>
    <t>扶持贫困户数</t>
  </si>
  <si>
    <t>扶持贫困人口数</t>
  </si>
  <si>
    <t>扶持扶贫龙头企业个数</t>
  </si>
  <si>
    <t>扶持专业合作组织个数</t>
  </si>
  <si>
    <t>牵头单位</t>
  </si>
  <si>
    <t>参与单位</t>
  </si>
  <si>
    <t>是否打捆项目</t>
  </si>
  <si>
    <t>备注</t>
  </si>
  <si>
    <t>合计</t>
  </si>
  <si>
    <t>资金来源</t>
  </si>
  <si>
    <t>财政专项扶贫资金</t>
  </si>
  <si>
    <t>行业部门资金</t>
  </si>
  <si>
    <t>业主投入</t>
  </si>
  <si>
    <t>农户自筹</t>
  </si>
  <si>
    <t>数量</t>
  </si>
  <si>
    <t>单位</t>
  </si>
  <si>
    <t>/</t>
  </si>
  <si>
    <t>一、产业发展项目</t>
  </si>
  <si>
    <t>1、特色产业扶贫项目</t>
  </si>
  <si>
    <t>（1）特色农林产业项目</t>
  </si>
  <si>
    <t>新邵县农林产业项目</t>
  </si>
  <si>
    <t>以酿溪镇、严塘镇、雀塘镇、新田铺镇、大新乡为主覆盖全县15个乡镇413个村；</t>
  </si>
  <si>
    <t>蔬菜种植；水果种植；苗木花卉种植；油茶种植；油料作物种植；药材种植；水稻种植；楠竹低改</t>
  </si>
  <si>
    <t>改扩建</t>
  </si>
  <si>
    <t>2016-2020</t>
  </si>
  <si>
    <t>亩</t>
  </si>
  <si>
    <t>农业局</t>
  </si>
  <si>
    <t>林业局     扶贫办</t>
  </si>
  <si>
    <t>是</t>
  </si>
  <si>
    <t>（2）特色养殖项目</t>
  </si>
  <si>
    <t>新邵县家畜养殖</t>
  </si>
  <si>
    <t>大新乡、巨口铺镇、寸石镇、陈家坊镇等15个乡镇413个村</t>
  </si>
  <si>
    <t>养殖牛、羊、黑猪等</t>
  </si>
  <si>
    <t>头</t>
  </si>
  <si>
    <t>畜牧水产局</t>
  </si>
  <si>
    <t>扶贫办</t>
  </si>
  <si>
    <t>新邵县家禽养殖</t>
  </si>
  <si>
    <t>小塘镇等15个乡镇413个村</t>
  </si>
  <si>
    <t>养殖麻鸭、鸡、鸽子等</t>
  </si>
  <si>
    <t>羽</t>
  </si>
  <si>
    <t>新邵县水产养殖</t>
  </si>
  <si>
    <t>巨口铺镇、坪上镇、严塘镇等15个乡镇413个村</t>
  </si>
  <si>
    <t>养殖鱼、蛙、泥鳅等</t>
  </si>
  <si>
    <t>尾</t>
  </si>
  <si>
    <t>（3）特色加工项目</t>
  </si>
  <si>
    <t>吨/年</t>
  </si>
  <si>
    <t>指加工能力</t>
  </si>
  <si>
    <t>新邵县特色加工</t>
  </si>
  <si>
    <t>以潭府乡为重点区域；巨口铺等10个乡镇25个村；龙溪铺等7个乡镇118个村</t>
  </si>
  <si>
    <t>猕猴桃加工、薯类加工、竹木加工、麻鸭、富硒鸡加工、中药材加工、油茶加工</t>
  </si>
  <si>
    <t>新建</t>
  </si>
  <si>
    <t>经信局</t>
  </si>
  <si>
    <t>2、旅游扶贫项目</t>
  </si>
  <si>
    <t>个</t>
  </si>
  <si>
    <t>新邵县旅游扶贫</t>
  </si>
  <si>
    <t>岳坪峰国家森林公园、白水洞风景名胜区、白云岩风景区</t>
  </si>
  <si>
    <t>按照旅游精品线路要求，从旅游标识标牌、基础设施、民风民俗等方面去精心打造和建设</t>
  </si>
  <si>
    <t>旅游局</t>
  </si>
  <si>
    <t>新邵县休闲农庄、玫瑰园等</t>
  </si>
  <si>
    <t>太芝苗、大新乡、潭府乡等15个乡镇16个村</t>
  </si>
  <si>
    <t>发展乡村旅游点、农家乐、特色种养基地，实现一村一品。</t>
  </si>
  <si>
    <t>3、电商扶贫平台项目</t>
  </si>
  <si>
    <t>新邵县电商扶贫</t>
  </si>
  <si>
    <t>巨口铺、严塘镇、潭府乡等15个乡镇651个村</t>
  </si>
  <si>
    <t>电商平台、网店建设及培训</t>
  </si>
  <si>
    <t>商务局</t>
  </si>
  <si>
    <t>4、资产收益扶贫项目</t>
  </si>
  <si>
    <t>万元</t>
  </si>
  <si>
    <t>新邵县资产收益扶贫</t>
  </si>
  <si>
    <t>酿溪镇等15个乡镇165个村</t>
  </si>
  <si>
    <t>贫困户以土地、扶贫资金入股参与规模产业</t>
  </si>
  <si>
    <t>财政局</t>
  </si>
  <si>
    <t>统一项目名称</t>
  </si>
  <si>
    <t>5、金融扶贫项目</t>
  </si>
  <si>
    <t>新邵县扶贫小额信贷</t>
  </si>
  <si>
    <t>酿溪镇等15个乡镇413个村</t>
  </si>
  <si>
    <t>通过政府担保帮助贫困农户增加银行授信</t>
  </si>
  <si>
    <t>农商行</t>
  </si>
  <si>
    <t>新邵县扶贫贴息贷款</t>
  </si>
  <si>
    <t>为从事产业扶贫开发项目的贫困农户提供扶贫项目贷款贴息</t>
  </si>
  <si>
    <t>新邵县扶贫小额保险</t>
  </si>
  <si>
    <t>为从事产业扶贫开发项目的贫困农户购买农作抗灾保险</t>
  </si>
  <si>
    <t>财险、金融机构、扶贫办</t>
  </si>
  <si>
    <t>6、光伏扶贫项目</t>
  </si>
  <si>
    <t>千瓦</t>
  </si>
  <si>
    <t>新邵县光伏扶贫</t>
  </si>
  <si>
    <t>陈家坊、龙溪铺、小塘镇等15个乡镇413个村</t>
  </si>
  <si>
    <t>采取财政扶贫资金直接补贴形式，支持项目村农户投资参与分布式光伏发电项目，</t>
  </si>
  <si>
    <t>发改局                   电力公司</t>
  </si>
  <si>
    <t>二、社会保障项目</t>
  </si>
  <si>
    <t>人次</t>
  </si>
  <si>
    <t>1、最低生活保障项目</t>
  </si>
  <si>
    <t>新邵县农村低保</t>
  </si>
  <si>
    <t>对丧失劳动能力、无法通过产业扶持和就业帮助脱贫的贫困人口，全部纳入最低生活保障兜底扶贫，有效解决生计问题。</t>
  </si>
  <si>
    <t>民政局</t>
  </si>
  <si>
    <t>2、医疗保险项目</t>
  </si>
  <si>
    <t>新邵县农村医疗合作保险</t>
  </si>
  <si>
    <t>实施健康扶贫工程，对贫困人口参加新型农村合作医疗，个人缴费部分由财政给予补贴</t>
  </si>
  <si>
    <t>人社局</t>
  </si>
  <si>
    <t>3、养老保险项目</t>
  </si>
  <si>
    <t>新邵县农村基本养老保险</t>
  </si>
  <si>
    <t>落实农村居民养老保险制度，实现全民养老保险</t>
  </si>
  <si>
    <t>4、医疗救助项目</t>
  </si>
  <si>
    <t>新邵县慢性病医疗救助</t>
  </si>
  <si>
    <t>对患有慢性疾病的贫困人口给予救助</t>
  </si>
  <si>
    <t>新邵县大病医疗救助</t>
  </si>
  <si>
    <t>对最低生活保障对象、丧失劳动能力的贫困人口，给予大病医疗救助。以“资助参合参保、基本诊疗费用减免、特殊门诊定额救助、住院医疗救助、重病慈善救助”五位一体作为大病医疗救助方式</t>
  </si>
  <si>
    <t>5、特困人员供养项目</t>
  </si>
  <si>
    <t>新邵县特困人员养老保险试点</t>
  </si>
  <si>
    <t>计划对3000个特困人员的养老保障工作进行试点，以不断完善农村养老人员的养老保险制度</t>
  </si>
  <si>
    <t>6、其他保障项目</t>
  </si>
  <si>
    <t>新邵县临时救助项目</t>
  </si>
  <si>
    <t>对因火灾、交通事故等意外事件，家庭成员突发重大疾病等原因，导致基本生活暂时出现严重困难的家庭，给予临时救助。补助标准5000元/人</t>
  </si>
  <si>
    <t>新邵县残疾人保障试点</t>
  </si>
  <si>
    <t>计划对2000个残疾人员的保障工作进行试点</t>
  </si>
  <si>
    <t>三、助学培训项目</t>
  </si>
  <si>
    <t>1、学前教育资助项目</t>
  </si>
  <si>
    <t>新邵县学前教育扶贫助学</t>
  </si>
  <si>
    <t>对学前教育对象给予扶贫助学</t>
  </si>
  <si>
    <t>教育局</t>
  </si>
  <si>
    <t>2、义务教育助学项目</t>
  </si>
  <si>
    <t>新邵县义务教育助学</t>
  </si>
  <si>
    <t>对全县小学义务教育阶段在校贫困学生实行针对性助学扶持，</t>
  </si>
  <si>
    <t>3、高中教育助学项目</t>
  </si>
  <si>
    <t>新邵县高中特困生扶贫助学</t>
  </si>
  <si>
    <t>对全县高中阶段在校贫困学生实行针对性助学扶持</t>
  </si>
  <si>
    <t>2016-2021</t>
  </si>
  <si>
    <t>4、职业教育助学项目</t>
  </si>
  <si>
    <t>新邵县雨露计划职业教育</t>
  </si>
  <si>
    <t>将雨露计划职业教育扶贫助学补助政策落实到位，覆盖全部农村建档立卡贫困家庭，努力实现应学尽学，应补尽补。</t>
  </si>
  <si>
    <t>5、高等教育助学项目</t>
  </si>
  <si>
    <t>新邵县高等教育</t>
  </si>
  <si>
    <t>大专以上高等教育补助</t>
  </si>
  <si>
    <t>6、农村创业就业培训项目</t>
  </si>
  <si>
    <t>新邵县农村创业致富带头培训</t>
  </si>
  <si>
    <t>开展农村创业致富带头人培训</t>
  </si>
  <si>
    <t>7、农村实用技术培训项目</t>
  </si>
  <si>
    <t>新邵县扶贫干部培训</t>
  </si>
  <si>
    <t>开展乡镇扶贫办干部扶贫业务培训</t>
  </si>
  <si>
    <t>新邵县实用技术培训</t>
  </si>
  <si>
    <t>开展农村种植养殖等实用技术技术培训</t>
  </si>
  <si>
    <t>四、搬迁改造项目</t>
  </si>
  <si>
    <t>1、危房改造项目</t>
  </si>
  <si>
    <t>户</t>
  </si>
  <si>
    <t>新邵县贫困户危房改造</t>
  </si>
  <si>
    <t>5255户危房改造,其中无房户314户、D级危房户4941户，采用原地重建及集中安置改造方式</t>
  </si>
  <si>
    <t>住建局</t>
  </si>
  <si>
    <t>2、易地扶贫搬迁项目</t>
  </si>
  <si>
    <t>新邵县易地扶贫搬迁</t>
  </si>
  <si>
    <t>坪上镇等15个乡镇153个村</t>
  </si>
  <si>
    <t>支持2557户易地扶贫搬迁</t>
  </si>
  <si>
    <t>发改局</t>
  </si>
  <si>
    <t>扶贫开发公司</t>
  </si>
  <si>
    <t>3、库区移民搬迁项目</t>
  </si>
  <si>
    <t>新邵县库区移民搬迁</t>
  </si>
  <si>
    <t>大新乡等9个乡镇161个村</t>
  </si>
  <si>
    <t>水库移民搬迁</t>
  </si>
  <si>
    <t>移民局</t>
  </si>
  <si>
    <t>住建局、
扶贫办</t>
  </si>
  <si>
    <t>4、地质灾害移民搬迁项目</t>
  </si>
  <si>
    <t>新邵县避灾移民搬迁</t>
  </si>
  <si>
    <t>大新乡等7个乡镇91个村</t>
  </si>
  <si>
    <t>支持100户灾害移民</t>
  </si>
  <si>
    <t>国土局</t>
  </si>
  <si>
    <t>5、生态移民搬迁项目</t>
  </si>
  <si>
    <t>新邵县生态移民搬迁</t>
  </si>
  <si>
    <t>寸石镇等4个乡镇35个村</t>
  </si>
  <si>
    <t>支持254生态移民</t>
  </si>
  <si>
    <t>6、其他项目</t>
  </si>
  <si>
    <t xml:space="preserve"> 1、新邵县重金属污染搬迁改造</t>
  </si>
  <si>
    <t>巨口铺、坪上、太芝庙镇</t>
  </si>
  <si>
    <t>地方病及重金属污染等原因搬迁、相关生产生活设施建设</t>
  </si>
  <si>
    <t>住建局、扶贫办</t>
  </si>
  <si>
    <t>五、基础设施和公共服务项目</t>
  </si>
  <si>
    <t>（一）村级道路项目</t>
  </si>
  <si>
    <t>千米</t>
  </si>
  <si>
    <t>1、通村公路建设</t>
  </si>
  <si>
    <t>新邵县乡村公路建设</t>
  </si>
  <si>
    <t>酿溪镇等15个乡镇126个村</t>
  </si>
  <si>
    <t>支持贫困村改造硬化通村公路702千米</t>
  </si>
  <si>
    <t>交通局</t>
  </si>
  <si>
    <t>2、村组道路建设</t>
  </si>
  <si>
    <t>新邵县村组道路建设</t>
  </si>
  <si>
    <t>酿溪镇等15个乡镇145个村</t>
  </si>
  <si>
    <t>支持贫困村新建或维修村组道路523千米</t>
  </si>
  <si>
    <t>3、联户（户间）路建设</t>
  </si>
  <si>
    <t>新邵县联户路建设</t>
  </si>
  <si>
    <t>新邵县15个镇413个村</t>
  </si>
  <si>
    <t>支持贫困村100人以上的自然组新建或维修连户道路1675千米</t>
  </si>
  <si>
    <t>4、产业路建设</t>
  </si>
  <si>
    <t>新邵县村机耕道建设</t>
  </si>
  <si>
    <t>清水村等9个村</t>
  </si>
  <si>
    <t>支持贫困村产业村机耕道建设90千米</t>
  </si>
  <si>
    <t>2017-2020</t>
  </si>
  <si>
    <t>5、窄路加宽建设</t>
  </si>
  <si>
    <t>新邵县县乡村公路窄路加宽</t>
  </si>
  <si>
    <t>酿溪镇等15个乡镇128个村</t>
  </si>
  <si>
    <t>支持贫困村窄路加宽500公里</t>
  </si>
  <si>
    <t>扩建</t>
  </si>
  <si>
    <t>6、危桥改造建设</t>
  </si>
  <si>
    <t>新邵县危桥改造</t>
  </si>
  <si>
    <t>支持危桥改造90座</t>
  </si>
  <si>
    <t>座</t>
  </si>
  <si>
    <t>7、安保工程建设</t>
  </si>
  <si>
    <t>新邵县县乡村公路安保工程</t>
  </si>
  <si>
    <t>支持安保工程600公里</t>
  </si>
  <si>
    <t>（二）农村饮水安全项目</t>
  </si>
  <si>
    <t>1、农村居民安全饮水项目</t>
  </si>
  <si>
    <t>新邵县农村居民安全饮水</t>
  </si>
  <si>
    <t>小塘镇等15个乡镇145个村</t>
  </si>
  <si>
    <t>安全饮水</t>
  </si>
  <si>
    <t>人</t>
  </si>
  <si>
    <t>水利局</t>
  </si>
  <si>
    <t>2、农村学校安全饮水项目</t>
  </si>
  <si>
    <t>新邵县农村学校安全饮水</t>
  </si>
  <si>
    <t>新邵县龙溪铺镇等15个镇</t>
  </si>
  <si>
    <t>饮水建设</t>
  </si>
  <si>
    <t>（三）农村能源建设项目</t>
  </si>
  <si>
    <t>1、农村电网改造</t>
  </si>
  <si>
    <t>新邵县电网改造</t>
  </si>
  <si>
    <t>巨口铺镇等14个乡镇75个村</t>
  </si>
  <si>
    <t>电网改造</t>
  </si>
  <si>
    <t>电力局</t>
  </si>
  <si>
    <t>2、沼气池建设</t>
  </si>
  <si>
    <t>新邵县沼气池建设</t>
  </si>
  <si>
    <t>老山等145村</t>
  </si>
  <si>
    <t>沼气池</t>
  </si>
  <si>
    <t>口</t>
  </si>
  <si>
    <t>能源站</t>
  </si>
  <si>
    <t>3、其他能源项目</t>
  </si>
  <si>
    <t>新邵县太阳能建设</t>
  </si>
  <si>
    <t>1</t>
  </si>
  <si>
    <t>太阳能路灯6000盏
太阳能热水器2000台</t>
  </si>
  <si>
    <t>盏
台</t>
  </si>
  <si>
    <t>新邵县光伏发电项目</t>
  </si>
  <si>
    <t>曾家、戴家等145个贫困村</t>
  </si>
  <si>
    <t>村级光伏电站建设</t>
  </si>
  <si>
    <t>村</t>
  </si>
  <si>
    <t>(四)基本农田建设项目</t>
  </si>
  <si>
    <t>1、高标准基本农田建设</t>
  </si>
  <si>
    <t>新邵高标准农田建设</t>
  </si>
  <si>
    <t>陈家坊镇等15个乡镇104个村</t>
  </si>
  <si>
    <t>高标准农田示范工程项目</t>
  </si>
  <si>
    <t>2、土地整理项目</t>
  </si>
  <si>
    <t>新邵县土地整理</t>
  </si>
  <si>
    <t>潭府、潭溪、寸石雀塘镇等七个镇农村综合整治项目</t>
  </si>
  <si>
    <t>高标准基本农田</t>
  </si>
  <si>
    <t>3、农业开发水土保持项目</t>
  </si>
  <si>
    <t>新邵县农业水土保持</t>
  </si>
  <si>
    <t>六房头等40个村</t>
  </si>
  <si>
    <t>农业开发水土</t>
  </si>
  <si>
    <t>平方千米</t>
  </si>
  <si>
    <t>4、中低产田改造</t>
  </si>
  <si>
    <t>新邵县农业中低田改造</t>
  </si>
  <si>
    <t>六房头等25个村</t>
  </si>
  <si>
    <t>低田改造</t>
  </si>
  <si>
    <t>（五）小型农田水利项目</t>
  </si>
  <si>
    <t>1、农田排灌渠道</t>
  </si>
  <si>
    <t>新邵县水渠建设</t>
  </si>
  <si>
    <t>龙溪铺镇等15个乡镇141个村</t>
  </si>
  <si>
    <t>水渠</t>
  </si>
  <si>
    <t>2、水库、山塘、水窖治理建设</t>
  </si>
  <si>
    <t>新邵县水库、山塘、水窖治理建设</t>
  </si>
  <si>
    <t>水库、山塘、水窖</t>
  </si>
  <si>
    <t>立方米</t>
  </si>
  <si>
    <t>3、小型提灌泵站建设</t>
  </si>
  <si>
    <t>新邵县村小型提灌站建设</t>
  </si>
  <si>
    <t>詹家等73个村</t>
  </si>
  <si>
    <t>小型提灌站</t>
  </si>
  <si>
    <t>改扩建、新建</t>
  </si>
  <si>
    <t>（六）贫困村信息化项目</t>
  </si>
  <si>
    <t>1、农村宽带建设</t>
  </si>
  <si>
    <t>新邵县网络建设</t>
  </si>
  <si>
    <t>严塘镇等13个乡镇71个村</t>
  </si>
  <si>
    <t>网络</t>
  </si>
  <si>
    <t>电信</t>
  </si>
  <si>
    <t>2、通信基站建设</t>
  </si>
  <si>
    <t>新邵县电子信息</t>
  </si>
  <si>
    <t>酿溪镇等15个乡镇117个村</t>
  </si>
  <si>
    <t>手机信号全覆盖</t>
  </si>
  <si>
    <t>新邵县寸石镇等13个乡镇60个村</t>
  </si>
  <si>
    <t>基站建设</t>
  </si>
  <si>
    <t>移动</t>
  </si>
  <si>
    <t>（七）乡镇流通体系项目</t>
  </si>
  <si>
    <t>1、农村集贸市场建设</t>
  </si>
  <si>
    <t>新邵县乡镇流通体系建设</t>
  </si>
  <si>
    <t>电商服务站</t>
  </si>
  <si>
    <t>扶贫办财政局15个乡镇</t>
  </si>
  <si>
    <t>农产品批发市场及乡镇农贸市场标准化建设</t>
  </si>
  <si>
    <t>酿溪镇等4个乡镇</t>
  </si>
  <si>
    <t>农贸市场标准化改造</t>
  </si>
  <si>
    <t>扶贫办财政局城建投</t>
  </si>
  <si>
    <t>2、物流配送网点</t>
  </si>
  <si>
    <t>新邵县仓储物流</t>
  </si>
  <si>
    <t>仓储物流</t>
  </si>
  <si>
    <t>乡政府</t>
  </si>
  <si>
    <t>（八）农村环境整治项目</t>
  </si>
  <si>
    <t>新邵县农村环境综合整治</t>
  </si>
  <si>
    <t>严塘镇：戴家村、曾家村，坪上镇：仓场村，小塘镇：留田村，新田铺镇：沙子田村，陈家坊镇：安家坳村</t>
  </si>
  <si>
    <t>各村垃圾收集系统配套建设，
生活污水处理，引用水源保护，
畜禽养殖污染治理</t>
  </si>
  <si>
    <t xml:space="preserve">个 </t>
  </si>
  <si>
    <t>县环保局</t>
  </si>
  <si>
    <t>新邵县垃圾处理建设</t>
  </si>
  <si>
    <t>龙溪铺镇等14个乡镇145个村</t>
  </si>
  <si>
    <t>垃圾处理场</t>
  </si>
  <si>
    <t>环保局
整治办</t>
  </si>
  <si>
    <t>新邵县村庄绿化及古树名木保护</t>
  </si>
  <si>
    <t>村庄绿化、古树名木保护</t>
  </si>
  <si>
    <t>林业局</t>
  </si>
  <si>
    <t>新邵县旅游停车场环境整治</t>
  </si>
  <si>
    <t>坪上等4个乡镇</t>
  </si>
  <si>
    <t>旅游停车场</t>
  </si>
  <si>
    <t>（九）农村学校建设项目</t>
  </si>
  <si>
    <t>1、农村高中建设</t>
  </si>
  <si>
    <t>新邵县高中改造</t>
  </si>
  <si>
    <t>酿溪镇1中8中、陈家坊镇5中、龙溪铺镇4中、新田铺镇3中、坪上镇2中</t>
  </si>
  <si>
    <t>县1、2、3、4、5、8中改造</t>
  </si>
  <si>
    <t>所</t>
  </si>
  <si>
    <t>2、农村职业学校建设</t>
  </si>
  <si>
    <t>新邵县职业学校改造</t>
  </si>
  <si>
    <t>新邵县职业中专学校</t>
  </si>
  <si>
    <t>支持新邵县职业中专学校改善办学条件</t>
  </si>
  <si>
    <t>3、农村义务教育薄弱学校改造</t>
  </si>
  <si>
    <t>新邵县农村小学改造</t>
  </si>
  <si>
    <t>严塘镇等11个乡镇45个村</t>
  </si>
  <si>
    <t>农村小学扩建</t>
  </si>
  <si>
    <t>4、农村初中改造</t>
  </si>
  <si>
    <t>新邵县农村初中改造</t>
  </si>
  <si>
    <t>龙溪铺镇等15个镇</t>
  </si>
  <si>
    <t>农村中学扩建</t>
  </si>
  <si>
    <t>5、农村义务教育合格学校建设</t>
  </si>
  <si>
    <t>新邵县农村义务教育合格学校建设</t>
  </si>
  <si>
    <t>龙山村等36个村</t>
  </si>
  <si>
    <t>学校新建、扩建</t>
  </si>
  <si>
    <t>6、乡镇幼儿园（村分园）建设</t>
  </si>
  <si>
    <t>新邵县幼儿园建设</t>
  </si>
  <si>
    <t>龙溪铺镇等12个乡镇33个村</t>
  </si>
  <si>
    <t>（十）农村医疗卫生项目</t>
  </si>
  <si>
    <t>1、乡镇卫生院建设</t>
  </si>
  <si>
    <t>新邵县医疗场所改建项目</t>
  </si>
  <si>
    <t>新邵县15个乡镇卫生院</t>
  </si>
  <si>
    <t>医疗场所改建</t>
  </si>
  <si>
    <t>卫计局</t>
  </si>
  <si>
    <t>2、村卫生室建设</t>
  </si>
  <si>
    <t>新邵县村级卫生室建设项目</t>
  </si>
  <si>
    <t>新邵县413个村</t>
  </si>
  <si>
    <t>村卫生室建设</t>
  </si>
  <si>
    <t>2016－2020</t>
  </si>
  <si>
    <t>（十一）农村文化设施项目</t>
  </si>
  <si>
    <t>1、农家书院（屋）建设</t>
  </si>
  <si>
    <t>新邵县图书室建设</t>
  </si>
  <si>
    <t>酿溪镇等15个乡镇130个村</t>
  </si>
  <si>
    <t>图书室</t>
  </si>
  <si>
    <t>文体广新民宗局</t>
  </si>
  <si>
    <t>2、乡镇、村级文化服务中心建设</t>
  </si>
  <si>
    <t>新邵县文化室建设</t>
  </si>
  <si>
    <t>潭溪镇等15个乡镇126个村</t>
  </si>
  <si>
    <t>文化娱乐场</t>
  </si>
  <si>
    <t>文体局</t>
  </si>
  <si>
    <t>新邵县体育休闲设施集中点</t>
  </si>
  <si>
    <t>潭溪镇等11个乡镇30个村</t>
  </si>
  <si>
    <t>体育休闲场所</t>
  </si>
  <si>
    <t>（十二）农村广播电视项目</t>
  </si>
  <si>
    <t>1、电视户户通工程</t>
  </si>
  <si>
    <t>新邵县电视户户通工程有线电视</t>
  </si>
  <si>
    <t>新邵县扶贫村</t>
  </si>
  <si>
    <t xml:space="preserve">有线电视建设
</t>
  </si>
  <si>
    <t>新建+
改扩建</t>
  </si>
  <si>
    <t>文体广
新民宗局</t>
  </si>
  <si>
    <t>县网络公司各乡镇村、帮扶单位</t>
  </si>
  <si>
    <t>新邵县电视户户通工程直播项目</t>
  </si>
  <si>
    <t>大新、迎光、潭府、太芝庙等10个乡镇25个村</t>
  </si>
  <si>
    <t>直播卫星</t>
  </si>
  <si>
    <t>文体广新
民宗局</t>
  </si>
  <si>
    <t>2、广播村村响工程</t>
  </si>
  <si>
    <t>新邵县广播村村响</t>
  </si>
  <si>
    <t>严塘、寸石、坪上、雀塘、新田铺等13个乡镇108个村</t>
  </si>
  <si>
    <t>广播建设</t>
  </si>
  <si>
    <t>各镇乡村、电信</t>
  </si>
  <si>
    <t>（十三）村级活动（服务）中心项目</t>
  </si>
  <si>
    <t>新邵县农村综合服务平台建设项目</t>
  </si>
  <si>
    <t>酿溪镇等15个乡镇406个村</t>
  </si>
  <si>
    <t xml:space="preserve">（1）一是便民服务设施。
（2）二是文体活动设施。
（3）三是农业服务设施。
（4）四是医疗服务设施。           （5）五是党建服务设施。
</t>
  </si>
  <si>
    <t>新建和改建</t>
  </si>
  <si>
    <t>2016.-2020</t>
  </si>
  <si>
    <t>平方米</t>
  </si>
  <si>
    <t>邵阳赛双清投资经营集团有限责任公司</t>
  </si>
  <si>
    <t>（十四）农村民政基础建设项目</t>
  </si>
  <si>
    <t>新邵县养老院建设</t>
  </si>
  <si>
    <t>酿溪镇等15个乡镇</t>
  </si>
  <si>
    <t>村老年活动场所、日间照料中心、养老院</t>
  </si>
  <si>
    <t>新邵县观山村油茶等新造</t>
  </si>
  <si>
    <t>陈家坊镇观山村</t>
  </si>
  <si>
    <t>油茶新造</t>
  </si>
  <si>
    <t>六、生态扶贫项目</t>
  </si>
  <si>
    <t>1、退耕还林项目</t>
  </si>
  <si>
    <t>▲新邵县退耕还林项目</t>
  </si>
  <si>
    <t>酿溪镇等15个乡镇228个村</t>
  </si>
  <si>
    <t>退耕还林是指从保护和改善生态环境出发，将易造成水土流失的坡耕地和易造成土地沙化的耕地，有计划、分步骤地停止耕种；本着宜乔则乔、宜灌则灌、宜草则草，乔灌草结合的原则，因地制宜地造林种草，恢复林草植被。国家实行退耕还林资金和粮食补贴制度，国家按照核定的退耕地还林面积，在一定期限内无偿向退耕还林者提供适当的补助粮食、种苗造林费和现金（生活费）补助。</t>
  </si>
  <si>
    <t>2、生态公益林补偿项目（个人、集体）</t>
  </si>
  <si>
    <t>▲新邵县</t>
  </si>
  <si>
    <t>为维护和改善生态环境,保持生态平衡,保护生物多样性等满足人类社会的生态,</t>
  </si>
  <si>
    <t>3、生态扶贫公益岗位</t>
  </si>
  <si>
    <t>大形山、龙山、岱山等林场周边村组</t>
  </si>
  <si>
    <t>阻止乱砍滥伐、乱采滥挖、乱捕滥猎、毁林开垦等破坏森林资源行为的发生。</t>
  </si>
  <si>
    <t>七、其他项目</t>
  </si>
  <si>
    <t>1、护渔员岗位</t>
  </si>
  <si>
    <t>资江流域新邵段</t>
  </si>
  <si>
    <t>保护好资水环境不被污染，鱼业资源</t>
  </si>
  <si>
    <t>畜牧局</t>
  </si>
  <si>
    <t>水保局</t>
  </si>
  <si>
    <t>2、国家省级生态区保护公益岗位</t>
  </si>
  <si>
    <t>大新国家湿地公园</t>
  </si>
  <si>
    <t>以保护湿地生态系统完整性、维护湿地生态过程和生态服务功能并在此基础上以充分发挥湿地的多种功能效益、开展湿地合理利用为宗旨，可供公众游览、休闲或进行科学、文化和教育活动的特定湿地区域。</t>
  </si>
  <si>
    <t>国家湿地公园管理处</t>
  </si>
  <si>
    <t xml:space="preserve">  湖南省新邵县“十三五”脱贫攻坚规划项目汇总表 </t>
  </si>
  <si>
    <t>农户自筹占总资金比例</t>
  </si>
  <si>
    <t>财政扶贫专项资金补助标准</t>
  </si>
  <si>
    <t>农业局      林业局</t>
  </si>
  <si>
    <t>(1)牲畜类</t>
  </si>
  <si>
    <t>（2）家禽类</t>
  </si>
  <si>
    <t>小塘镇等15个乡镇651个村</t>
  </si>
  <si>
    <t>（3)水产类</t>
  </si>
  <si>
    <t xml:space="preserve">  </t>
  </si>
  <si>
    <t>经信局     林业局</t>
  </si>
  <si>
    <t>（1）产业项目</t>
  </si>
  <si>
    <t>全县13个村</t>
  </si>
  <si>
    <t>（2）配套建设项目</t>
  </si>
  <si>
    <t xml:space="preserve">  1、扶贫小额信贷项目</t>
  </si>
  <si>
    <t>酿溪镇等15个乡镇651个村</t>
  </si>
  <si>
    <t>通过政府担保帮助贫困农户增加银行授信风险补偿金</t>
  </si>
  <si>
    <t xml:space="preserve">  2、扶贫项目贴息贷款项目</t>
  </si>
  <si>
    <t xml:space="preserve">  3、扶贫小额保险项目</t>
  </si>
  <si>
    <t>陈家坊、龙溪铺、小塘镇等15个乡镇127个村</t>
  </si>
  <si>
    <t>发改局  电力公司</t>
  </si>
  <si>
    <t>（一）最低生活保障项目</t>
  </si>
  <si>
    <t>新邵县社会兜底保障</t>
  </si>
  <si>
    <t>社会保障兜底人员扶持</t>
  </si>
  <si>
    <t>（二）医疗保险项目</t>
  </si>
  <si>
    <t>实施健康扶贫工程，对贫困人口参加新型农村合作医疗，个人缴费部分由财政给予补贴30元/人/年</t>
  </si>
  <si>
    <t>（三）养老保险项目</t>
  </si>
  <si>
    <t>（四）医疗救助项目</t>
  </si>
  <si>
    <t>（五）特困人员供养项目</t>
  </si>
  <si>
    <t>（六）其他保障项目</t>
  </si>
  <si>
    <t>（一）学前教育资助项目</t>
  </si>
  <si>
    <t>（二）义务教育助学项目</t>
  </si>
  <si>
    <t>新邵县小学特困生扶贫助学</t>
  </si>
  <si>
    <t>新邵县中学特困生扶贫助学</t>
  </si>
  <si>
    <t>对全县中学义务教育阶段在校贫困学生实行针对性助学扶持，</t>
  </si>
  <si>
    <t>新邵县特困寄宿生补助</t>
  </si>
  <si>
    <t>特困寄宿生补助</t>
  </si>
  <si>
    <t>（三）高中教育助学项目</t>
  </si>
  <si>
    <t>（四）职业教育助学项目</t>
  </si>
  <si>
    <t>新邵县雨露计划</t>
  </si>
  <si>
    <t>（五）高等教育助学项目</t>
  </si>
  <si>
    <t>（六）农村创业就业培训项目</t>
  </si>
  <si>
    <t>新邵县就业帮扶</t>
  </si>
  <si>
    <t>解决贫困家庭高校毕业生就业问题</t>
  </si>
  <si>
    <t>新邵县贫困劳动力转移就业项目</t>
  </si>
  <si>
    <t>解决贫困家庭劳动力转移就业问题</t>
  </si>
  <si>
    <t>（七）农村实用技术培训项目</t>
  </si>
  <si>
    <t>（一）危房改造项目</t>
  </si>
  <si>
    <t>1000户危房改造</t>
  </si>
  <si>
    <t>（二）易地扶贫搬迁项目</t>
  </si>
  <si>
    <t>（三）库区移民搬迁项目</t>
  </si>
  <si>
    <t>（四)地质灾害移民搬迁项目</t>
  </si>
  <si>
    <t>(五)生态移民搬迁项目</t>
  </si>
  <si>
    <t>（六）其他</t>
  </si>
  <si>
    <t>此行贫困户、贫困人口填累计数</t>
  </si>
  <si>
    <t>新邵县通村公路建设</t>
  </si>
  <si>
    <t>新邵县全县</t>
  </si>
  <si>
    <t>村级新修公路千米</t>
  </si>
  <si>
    <t>（1）新邵县村级公路新修</t>
  </si>
  <si>
    <t>酿溪、陈家坊镇等</t>
  </si>
  <si>
    <t>村级公路新修千米</t>
  </si>
  <si>
    <t>交运局</t>
  </si>
  <si>
    <t>财政局、发改局、扶贫办</t>
  </si>
  <si>
    <t>否</t>
  </si>
  <si>
    <t>（2）新邵县村级公路加宽</t>
  </si>
  <si>
    <t>新邵县村级公路加宽</t>
  </si>
  <si>
    <t>村级公路加宽</t>
  </si>
  <si>
    <t>2016-
2020</t>
  </si>
  <si>
    <t>新邵县农村居民安全饮水项目</t>
  </si>
  <si>
    <t>全县各乡镇、村</t>
  </si>
  <si>
    <t>人饮水工程</t>
  </si>
  <si>
    <t>1、农村电网改造升级</t>
  </si>
  <si>
    <t>电力公司</t>
  </si>
  <si>
    <t>财政局、网改办</t>
  </si>
  <si>
    <t>农村电网改造升级</t>
  </si>
  <si>
    <t>新邵县境内</t>
  </si>
  <si>
    <t>国家电网公司贷款（此项目只是规划可研项目，实际实施时需根据上级部门下达批复为准）</t>
  </si>
  <si>
    <t/>
  </si>
  <si>
    <t>12</t>
  </si>
  <si>
    <t>（1）新邵高标准农田建设</t>
  </si>
  <si>
    <t>300元/亩</t>
  </si>
  <si>
    <t>(2)新邵县邵水桥石滩河段治理及21村五小水利建设财政奖补项目</t>
  </si>
  <si>
    <t>新邵县21个村</t>
  </si>
  <si>
    <t>江河湖库水系综合整治及五小水利建设项目</t>
  </si>
  <si>
    <t>2016
-
2020</t>
  </si>
  <si>
    <t>(五)农村学校建设项目</t>
  </si>
  <si>
    <t>教体局</t>
  </si>
  <si>
    <t>发改局、财政局、住建局</t>
  </si>
  <si>
    <t>1、农村义务教育薄弱学校改造</t>
  </si>
  <si>
    <t>（六）农村广播电视项目</t>
  </si>
  <si>
    <t>32</t>
  </si>
  <si>
    <t>新邵县电视户户通工程</t>
  </si>
  <si>
    <t>新邵县
扶贫村</t>
  </si>
  <si>
    <t xml:space="preserve">有线电视
建设
</t>
  </si>
  <si>
    <t>2017-
2020</t>
  </si>
  <si>
    <t>县网络
公司
各乡镇
村、帮扶
单位</t>
  </si>
  <si>
    <t>旅文局</t>
  </si>
  <si>
    <t>33</t>
  </si>
  <si>
    <t>严塘、寸石、坪上、雀塘、新田铺等13个乡镇
108个村</t>
  </si>
  <si>
    <t>广播
建设</t>
  </si>
  <si>
    <t>2017-
2020年</t>
  </si>
  <si>
    <t>（十）贫困村信息化项目</t>
  </si>
  <si>
    <t>新邵县农村宽带建设</t>
  </si>
  <si>
    <t>新邵县127个贫困村</t>
  </si>
  <si>
    <t>实现行政村100%通宽带，农村家庭宽带普及率达40%以上。</t>
  </si>
  <si>
    <t>移动公司、联通公司、电信公司</t>
  </si>
  <si>
    <t>（十一）乡镇流通体系项目</t>
  </si>
  <si>
    <t>20</t>
  </si>
  <si>
    <t>5.36万元/个</t>
  </si>
  <si>
    <t>（十二）农村环境整治项目</t>
  </si>
  <si>
    <t>1.垃圾池建设</t>
  </si>
  <si>
    <t>23</t>
  </si>
  <si>
    <t>环保局</t>
  </si>
  <si>
    <t>5万元/个</t>
  </si>
  <si>
    <t>财政局、组织部、发改局</t>
  </si>
  <si>
    <t>34</t>
  </si>
  <si>
    <t xml:space="preserve">（1）一是便民服务设施。
（2）二是文体活动设施。
（3）三是农业服务设施。
（4）四是医疗服务设施。    （5）五是党建服务设施。
</t>
  </si>
  <si>
    <t>2016.7--2018.6</t>
  </si>
  <si>
    <t>组织部</t>
  </si>
  <si>
    <t>本项目总投资估算为39790.00万元，项目建设资金拟从以下渠道筹措：
一是县级政府整合相关涉农建设资金5222.00万元；
二是国家开发银行湖南省分行提供专项贷款30000.00万元，贷款偿还期15年（不含建设期2年）；
三是省预算内投资补助4568.00万元（乡镇综合服务平台项目，每个补助12万元；村级平台，新建项目每个补助12万元、改造项目每个补助8万元；</t>
  </si>
  <si>
    <t>1.农村敬老院建设</t>
  </si>
  <si>
    <t>财政局、住建局</t>
  </si>
  <si>
    <t>35</t>
  </si>
  <si>
    <t>2109元/平方米</t>
  </si>
  <si>
    <t>2、重大生态保护和建设项目</t>
  </si>
  <si>
    <t>平方公里</t>
  </si>
  <si>
    <t>1、...</t>
  </si>
  <si>
    <t>2、...</t>
  </si>
  <si>
    <t>3、水土保持项目</t>
  </si>
  <si>
    <t xml:space="preserve">  1、…</t>
  </si>
  <si>
    <t xml:space="preserve">  2、…</t>
  </si>
  <si>
    <t>4、石漠化综合治理项目</t>
  </si>
  <si>
    <t>5、沙化土地封禁保护项目</t>
  </si>
  <si>
    <t>6、湿地保护与恢复项目</t>
  </si>
  <si>
    <t>公顷</t>
  </si>
  <si>
    <t>7、天然林保护工程项目</t>
  </si>
  <si>
    <t>万亩</t>
  </si>
  <si>
    <t>8、长江防护林体系建设工程项目</t>
  </si>
  <si>
    <t>九、生态公益林补偿项目（个人、集体）</t>
  </si>
  <si>
    <t>十、生态扶贫公益岗位</t>
  </si>
  <si>
    <t>（一）护林员岗位</t>
  </si>
  <si>
    <t>（二）护渔员岗位</t>
  </si>
  <si>
    <t>（三）国家省级生态区保护公益岗位</t>
  </si>
  <si>
    <t>一、产业发展</t>
  </si>
  <si>
    <t>（一）特色产业扶贫项目</t>
  </si>
  <si>
    <t xml:space="preserve">  1、特色农林产业项目</t>
  </si>
  <si>
    <t>新邵特色农林产业项目</t>
  </si>
  <si>
    <t>蔬菜种植项目</t>
  </si>
  <si>
    <t>以酿溪镇、严塘镇、雀塘镇、新田铺镇、大新乡为主覆盖全县15个乡镇413个村</t>
  </si>
  <si>
    <t>种植生姜、白菜、萝卜等，平均2400元/亩</t>
  </si>
  <si>
    <t>水果种植项目</t>
  </si>
  <si>
    <t>以潭府乡为主等15个乡镇413个村</t>
  </si>
  <si>
    <t>种植猕猴桃、西瓜、葡萄、樱桃、柚子、蓝莓、桔子等，平均3500元/亩</t>
  </si>
  <si>
    <t>苗木花卉经济林种植项目</t>
  </si>
  <si>
    <t>以陈家坊镇、龙溪铺镇、潭府乡为主覆盖全县15个乡镇413个村</t>
  </si>
  <si>
    <t>种植楠竹、杉木、红豆杉等，平均1200元/亩</t>
  </si>
  <si>
    <t>油茶种植项目</t>
  </si>
  <si>
    <t>以新田铺镇为主覆盖全县15个乡镇413个村</t>
  </si>
  <si>
    <t>种植油茶，平均3400元/亩</t>
  </si>
  <si>
    <t>油料作物种植项目</t>
  </si>
  <si>
    <t>以小塘镇、坪上镇为主覆盖全县15个乡镇413个村</t>
  </si>
  <si>
    <t>种植油菜、油用牡丹，平均3000元/亩</t>
  </si>
  <si>
    <t>中药材种植项目</t>
  </si>
  <si>
    <t>以龙溪铺、潭溪、坪上、潭府、太芝庙为主覆盖全县15个乡镇413个村</t>
  </si>
  <si>
    <t>新建鸡血藤基地4000亩，钩藤基地1000亩，岗梅基地1000亩，新建黄蜀葵基地2000亩；建设厚朴种植基地1500亩改造杜仲基地7000亩，新建龙牙百合基地200亩。新建12000㎡中药材饮片大楼一栋。建设种植基地5000亩，修建鲜药材加工车间1500平方米，修建冷藏仓库4000立方米，引进玉竹加工设备；种植罗汉果、无名葵、玉竹、玫瑰花、龙百合等，平均3000元/亩</t>
  </si>
  <si>
    <t>水稻种植项目</t>
  </si>
  <si>
    <t>以小塘镇、新田铺镇、陈家坊镇为主覆盖全县15个乡镇413个村</t>
  </si>
  <si>
    <t>水稻种植，平均1900元/亩</t>
  </si>
  <si>
    <t xml:space="preserve">  2、特色养殖项目</t>
  </si>
  <si>
    <t xml:space="preserve">  3、特色加工项目</t>
  </si>
  <si>
    <t>新特色加工项目</t>
  </si>
  <si>
    <t>猕猴桃加工</t>
  </si>
  <si>
    <t>薯类加工</t>
  </si>
  <si>
    <t>巨口铺等10个乡镇25个村</t>
  </si>
  <si>
    <t>红薯粉加工</t>
  </si>
  <si>
    <t>竹木加工</t>
  </si>
  <si>
    <t>龙溪铺等7个乡镇18个村</t>
  </si>
  <si>
    <t>优质稻生产加工</t>
  </si>
  <si>
    <t>陈家坊镇富阳村、朱家村、刘什坝村、司门、双溪等15个村；小塘镇石脚、翠英村等7个村；迎光乡顺水村、獅塘村、车塘村；巨口铺镇白云铺村、和谐村等8个村</t>
  </si>
  <si>
    <t>改造51000亩高标准优质稻农田，推广富硒种植技术；建设年加工1万吨生态米加工厂；建设优质稻加工生产线1－2条。</t>
  </si>
  <si>
    <t>改造新建</t>
  </si>
  <si>
    <t>生猪、肉牛产业</t>
  </si>
  <si>
    <t>陈家坊镇富阳村、严塘镇金子桥村、坪上镇岱水桥村</t>
  </si>
  <si>
    <t>改造生猪栏舍2万㎡，新增1万㎡；新建生猪加工设施和冷库设施、肉牛栏舍等厂房建设16300㎡，饲料基地600亩。</t>
  </si>
  <si>
    <t>㎡</t>
  </si>
  <si>
    <t>禽类（新邵麻鸭和富硒鸡、蛋）</t>
  </si>
  <si>
    <t>小塘镇兰江桥村、金塘湾村；严塘镇石黄村、新塘村等6个村</t>
  </si>
  <si>
    <t>改扩建鸭舍4000㎡，新增麻鸭屠宰和加工设备；新增蛋鸡养殖厂房10000㎡</t>
  </si>
  <si>
    <t>（二）旅游扶贫项目</t>
  </si>
  <si>
    <t xml:space="preserve">  1、产业项目</t>
  </si>
  <si>
    <t>全县26个村</t>
  </si>
  <si>
    <t>按照旅游精品线路要求，从旅游标识标牌、基础设施、民风民俗等方面去精心打造和建设。</t>
  </si>
  <si>
    <t xml:space="preserve">  2、配套建设项目</t>
  </si>
  <si>
    <t>太芝苗、大新乡、潭府乡、龙溪铺镇等15个乡镇16个村</t>
  </si>
  <si>
    <t>发展乡村旅游点、农家乐、中医药健康旅游示范等特色种养基地，实现一村一品。</t>
  </si>
  <si>
    <t>（三）电商扶贫平台项目</t>
  </si>
  <si>
    <t>新邵县电商扶贫项目</t>
  </si>
  <si>
    <t>巨口铺、严塘镇、潭府乡等15个乡镇413个村</t>
  </si>
  <si>
    <t>电商平台、电商服务站（点）建设、电商培训、电商支撑服及网销农产品整合与开发</t>
  </si>
  <si>
    <t xml:space="preserve"> (四)资产收益扶贫项目</t>
  </si>
  <si>
    <t xml:space="preserve"> (五）金融扶贫项目</t>
  </si>
  <si>
    <t>新邵县财银宝</t>
  </si>
  <si>
    <t>（六）光伏扶贫项目</t>
  </si>
  <si>
    <t>新邵县城乡居民医疗保险</t>
  </si>
  <si>
    <t>实施健康扶贫工程，对贫困人口参加新型农村合作医疗，个人缴费部分由财政给予补贴30元/人/年，医疗费报销比例提高10%。</t>
  </si>
  <si>
    <t>新邵县城乡居民基本养老保险</t>
  </si>
  <si>
    <t>建档立卡户购买大病保险，住院起付线减半，提高报销比例</t>
  </si>
  <si>
    <t>新邵县特困人员救助供养项目</t>
  </si>
  <si>
    <t>计划对3000个特困人员进行供养，以不断完善农村养老人员的养老保险制度</t>
  </si>
  <si>
    <t>新邵县残疾人保障康复救助</t>
  </si>
  <si>
    <t>对2000个残疾人员进行康复救助</t>
  </si>
  <si>
    <t>学生营养餐</t>
  </si>
  <si>
    <t>学生营养餐6元/人/天*5年</t>
  </si>
  <si>
    <t>新邵县雨露计划（新型职业农民培训）</t>
  </si>
  <si>
    <t>新邵县地方病及重金属污染等原因搬迁</t>
  </si>
  <si>
    <t>太芝庙、巨口铺、新田铺、龙溪铺、坪上等乡镇贫困村</t>
  </si>
  <si>
    <t>地方病及重金属污染等原因搬迁450户，新建住房450套及相关生产生活设施建设</t>
  </si>
  <si>
    <t>五、基础设施和公共服务</t>
  </si>
  <si>
    <t xml:space="preserve">财政局、发改局、扶贫办、城建投资公司 </t>
  </si>
  <si>
    <t xml:space="preserve">财政局、扶贫办 、城建投资公司 </t>
  </si>
  <si>
    <t>3、产业路建设</t>
  </si>
  <si>
    <t>村机耕道建设</t>
  </si>
  <si>
    <t>2.新邵县农村学校安全饮水项目</t>
  </si>
  <si>
    <t>农村学校安全饮水项目</t>
  </si>
  <si>
    <t xml:space="preserve">  2、沼气池建设</t>
  </si>
  <si>
    <t>沼气池建设项目</t>
  </si>
  <si>
    <t>127个贫困村</t>
  </si>
  <si>
    <t xml:space="preserve">  3、其他能源项目</t>
  </si>
  <si>
    <t>指解决用能困难人口</t>
  </si>
  <si>
    <t>太阳能建设项目</t>
  </si>
  <si>
    <t>太阳能</t>
  </si>
  <si>
    <t>(1)新邵高标准农田建设</t>
  </si>
  <si>
    <t>陈家坊镇等15个乡镇127个村</t>
  </si>
  <si>
    <t xml:space="preserve">  1、农田排灌渠道</t>
  </si>
  <si>
    <t>水渠建设项目</t>
  </si>
  <si>
    <t>新邵县龙溪铺镇等15个镇127个村</t>
  </si>
  <si>
    <t xml:space="preserve">  2、水库、山塘、水窖治理建设</t>
  </si>
  <si>
    <t>指库容、容积</t>
  </si>
  <si>
    <t>水库、山塘、水窖治理建设项目</t>
  </si>
  <si>
    <t xml:space="preserve">  3、小型提灌泵站建设</t>
  </si>
  <si>
    <t>村小型提灌站建设项目</t>
  </si>
  <si>
    <t>(六)农村学校建设项目</t>
  </si>
  <si>
    <t>2、乡镇中心幼儿园建设项目</t>
  </si>
  <si>
    <t>全县各乡镇、白水洞、雀塘村、双六等75村</t>
  </si>
  <si>
    <t>乡镇建中心幼儿园，贫困村大村单独建园，小村联合建园</t>
  </si>
  <si>
    <t xml:space="preserve"> 3、农村高中建设</t>
  </si>
  <si>
    <t>高中改造</t>
  </si>
  <si>
    <t>4、农村职业学校建设</t>
  </si>
  <si>
    <t>职业学校改造</t>
  </si>
  <si>
    <t xml:space="preserve"> 5、农村初中改造</t>
  </si>
  <si>
    <t>农村初中改造项目</t>
  </si>
  <si>
    <t>（七）农村医疗卫生项目</t>
  </si>
  <si>
    <t>乡镇卫生院</t>
  </si>
  <si>
    <t>15个乡镇</t>
  </si>
  <si>
    <t>15个乡镇中心卫生院和分院医疗综合楼、中医馆建设</t>
  </si>
  <si>
    <t>发改局、财政局、住建局、规划局</t>
  </si>
  <si>
    <t>（八）农村文化设施项目</t>
  </si>
  <si>
    <t>纳入村级服务综合平台</t>
  </si>
  <si>
    <t>（九）农村广播电视项目</t>
  </si>
  <si>
    <t>贫困村</t>
  </si>
  <si>
    <t xml:space="preserve">电视户户通
</t>
  </si>
  <si>
    <t>公里</t>
  </si>
  <si>
    <t>文广新局</t>
  </si>
  <si>
    <t>广播村村响建设</t>
  </si>
  <si>
    <t>21</t>
  </si>
  <si>
    <t>新增</t>
  </si>
  <si>
    <t>2、乡镇（街道）集贸市场建设</t>
  </si>
  <si>
    <t>3、物流配送网点</t>
  </si>
  <si>
    <t>仓储物流项目</t>
  </si>
  <si>
    <t>4、新邵县农产品检测中心</t>
  </si>
  <si>
    <t>（1）、新邵县农产品检测中心</t>
  </si>
  <si>
    <t>新邵县垃圾收集亭建设</t>
  </si>
  <si>
    <t>龙溪铺镇等15个乡镇127个村</t>
  </si>
  <si>
    <t>垃圾收集亭</t>
  </si>
  <si>
    <t>公路绿化项目及村庄绿化及古树名木保护</t>
  </si>
  <si>
    <t>清水村等3个村</t>
  </si>
  <si>
    <t>公路绿化</t>
  </si>
  <si>
    <t>3.14万元/个</t>
  </si>
  <si>
    <t>公共卫生厕所项目</t>
  </si>
  <si>
    <t>寸石镇等6个县镇14个村</t>
  </si>
  <si>
    <t>公共厕所</t>
  </si>
  <si>
    <t>4.84万元/个</t>
  </si>
  <si>
    <t>旅游停车场环境整治项目</t>
  </si>
  <si>
    <t>35万元/个</t>
  </si>
  <si>
    <t>酿溪镇等15个乡镇127个村</t>
  </si>
  <si>
    <t>财政局、组织部、发改局、卫计局、文广新局</t>
  </si>
  <si>
    <t>农村敬老院建设</t>
  </si>
  <si>
    <t>村老年活动中心、养老院</t>
  </si>
  <si>
    <t>新邵县社区日间照料中心</t>
  </si>
  <si>
    <t>酿溪镇等25个社区</t>
  </si>
  <si>
    <t>新增养老服务床位</t>
  </si>
  <si>
    <t>新邵县儿童救助中心</t>
  </si>
  <si>
    <t>酿溪镇</t>
  </si>
  <si>
    <t>为困境儿童救助新增床位100张</t>
  </si>
  <si>
    <t>退耕还林是指从保护和改善生态环境出发，将易造成水土流失的坡耕地和易造成土地沙化的耕地，有计划、分步骤地停止耕种；本着宜乔则乔、宜灌则灌、宜草则草，乔灌草结合的原则，因地制宜地造林种草，恢复林草植被。国家实行退耕还林资金，国家按照核定的退耕地还林面积，在一定期限内无偿向退耕还林者提供种苗造林费和现金（生活费）补助。</t>
  </si>
  <si>
    <t xml:space="preserve"> 新邵县农林产业项目</t>
  </si>
  <si>
    <t>以酿溪镇、严塘镇、雀塘镇、新田铺镇、大新乡为主覆盖全县15个乡镇651个村；</t>
  </si>
  <si>
    <t>大新乡、巨口铺镇、寸石镇、陈家坊镇等15个乡镇651个村</t>
  </si>
  <si>
    <t>（1）扶贫小额信贷项目</t>
  </si>
  <si>
    <t>（2）扶贫项目贴息贷款项目</t>
  </si>
  <si>
    <t>3（3）扶贫小额保险项目</t>
  </si>
  <si>
    <t>二、助学培训项目</t>
  </si>
  <si>
    <t>三、搬迁改造项目</t>
  </si>
  <si>
    <t>四、基础设施和公共服务</t>
  </si>
  <si>
    <t>附件2：</t>
  </si>
  <si>
    <t xml:space="preserve">  湖南省新邵县“十三五”农村精准扶贫规划专项扶贫项目表 </t>
  </si>
  <si>
    <t>四、基础设施和公共服务项目</t>
  </si>
  <si>
    <t>（三）小型农田水利项目</t>
  </si>
  <si>
    <t>（四）乡镇流通体系项目</t>
  </si>
  <si>
    <t>（五）其他小型生产生活条件改善项目</t>
  </si>
  <si>
    <t>新邵县村村通电视有线电视</t>
  </si>
  <si>
    <t>龙溪铺镇等12个镇31个村</t>
  </si>
  <si>
    <t>有线电视建设</t>
  </si>
  <si>
    <t>新邵县村村通广播直播卫星</t>
  </si>
  <si>
    <t>龙溪铺镇等12个乡镇67个村</t>
  </si>
  <si>
    <t>种植生姜、白菜、萝卜、紫玉准山等，</t>
  </si>
  <si>
    <t>种植猕猴桃、西瓜、葡萄、樱桃、柚子、蓝莓、桔子等，</t>
  </si>
  <si>
    <t>种植油茶，</t>
  </si>
  <si>
    <t>种植油菜、油用牡丹，</t>
  </si>
  <si>
    <t>新建鸡血藤基地4000亩，钩藤基地1000亩，岗梅基地1000亩，新建黄蜀葵基地2000亩；建设厚朴种植基地1500亩改造杜仲基地7000亩，新建龙牙百合基地200亩。新建12000㎡中药材饮片大楼一栋。建设种植基地5000亩，修建鲜药材加工车间1500平方米，修建冷藏仓库4000立方米，引进玉竹加工设备；种植罗汉果、无名葵、玉竹、玫瑰花、龙百合等，</t>
  </si>
  <si>
    <t>水稻种植</t>
  </si>
  <si>
    <t>以潭府乡为重点区域</t>
  </si>
  <si>
    <t>制作猕猴桃罐头、猕猴桃干等</t>
  </si>
  <si>
    <t>填报说明：1.项目个数：按审批或投资部门确定的项目个数计算，打捆项目需列出包含的具体项目个数。2.建设地点：指项目建设所在的详细地址，打捆项目列出县、乡镇名称和涉及村数。3.建设内容：指该项目包含的建(构)筑物，农、林、经、养殖等实物，以及补助项目涉及的对象、标准等内容。4.建设性质：指项目属于新建或改扩建。5.建设规模：指全部生产能力、效益或投资总规模。6.投资概算：指该项目建设需要投入的资金规模。7.财政专项扶贫资金：指中央、省和地方财政安排的专项用于扶贫开发的资金。8.行业部门资金：指除财政专项扶贫资金以外的各级政府部门投入的资金额度。9.农民自筹：除政府和业主投入以外，由农户自行筹集的资金额度（含投劳折资）。10.业主投入：指项目业主自行投入的资金额度。11.扶持贫困户数、贫困人口：指该项目建成后直接受益的建档立卡贫困户数和人数。12.扶持扶贫龙头企业、专业合作组织：指与贫困农户建立实质性利益联结机制、真实带动贫困人口增收的企业和经济组织。13.建设期限：指该项目建设的起止时间。14.牵头单位：指项目的主管部门（单位）或投资主要单位。15.参与单位：指参与项目建设、投资的单位和有关帮扶单位。16.“是否打捆项目”中填“是”的项目一定要打捆。17.此表由县市区填写，市州初核汇总，一并上报。18.“/”表示不用填写。19.“...”表示填具体项目。</t>
  </si>
  <si>
    <t>名称</t>
  </si>
  <si>
    <t>填报说明：1.项目个数：按审批或投资部门确定的项目个数计算，打捆项目需列出包含的具体项目个数。2.建设地点：指项目建设所在的详细地址，打捆项目列出县、乡镇名称和涉及村数。3.建设内容：指该项目包含的建(构)筑物，农、林、经、养殖等实物，以及补助项目涉及的对象、标准等内容。4.建设性质：指项目属于新建或改扩建。5.建设规模：指全部生产能力、效益或投资总规模。6.投资概算：指该项目建设需要投入的资金规模。7.财政专项扶贫资金：指中央、省和地方财政安排的专项用于扶贫开发的资金。8.行业部门资金：指除财政专项扶贫资金以外的各级政府部门投入的资金额度。9.农民自筹：除政府和业主投入以外，由农户自行筹集的资金额度（含投劳折资）。10.业主投入：指项目业主自行投入的资金额度。11.扶持贫困户数、贫困人口：指该项目建成后直接受益的建档立卡贫困户数和人数。12.建设期限：指该项目建设的起止时间。13.牵头单位：指项目的主管部门（单位）或投资主要单位。14.参与单位：指参与项目建设、投资的单位和有关帮扶单位。15.备注中填“视情况打捆”的尽量要打捆。16.此表由县市区填写，市州初核汇总，一并上报。17.社会保障类基础设施建设列入附表7填写。18.“...”表示填具体项目。</t>
  </si>
  <si>
    <t>填报说明：1.项目个数：按审批或投资部门确定的项目个数计算，打捆项目需列出包含的具体项目个数。2.建设地点：指项目建设所在的详细地址，打捆项目列出县、乡镇名称和涉及村数。3.建设内容：指该项目包含的建(构)筑物，农、林、经、养殖等实物，以及补助项目涉及的对象、标准等内容。4.建设性质：指项目属于新建或改扩建。5.建设规模：指全部生产能力、效益或投资总规模。6.投资概算：指该项目建设需要投入的资金规模。7.财政专项扶贫资金：指中央、省和地方财政安排的专项用于扶贫开发的资金。8.行业部门资金：指除财政专项扶贫资金以外的各级政府部门投入的资金额度。9.农民自筹：除政府和业主投入以外，由农户自行筹集的资金额度（含投劳折资）。10.业主投入：指项目业主自行投入的资金额度。11.扶持贫困户数、贫困人口：指该项目建成后直接受益的建档立卡贫困户数和人数。12.建设期限：指该项目建设的起止时间。13.牵头单位：指项目的主管部门（单位）或投资主要单位。14.参与单位：指参与项目建设、投资的单位和有关帮扶单位。15.“是否打捆项目”中填“是”的项目一定要打捆。16.此表由县市区填写，市州初核汇总，一并上报。17.配套基础设施建设不单独设项，后续扶持产业请列入附表3。18.“/”表示不用填写。19.“...”表示填具体项目。</t>
  </si>
  <si>
    <t>附件3 :</t>
  </si>
  <si>
    <t xml:space="preserve">邵阳市新邵县贫困村“十三五”基础设施和公共服务项目表                   </t>
  </si>
  <si>
    <t>项目
个数</t>
  </si>
  <si>
    <t>投资概算及资金来源(万元)</t>
  </si>
  <si>
    <t>扶持贫
困人口数</t>
  </si>
  <si>
    <t>一、乡村基础设施</t>
  </si>
  <si>
    <t>85万元/千米</t>
  </si>
  <si>
    <t>2</t>
  </si>
  <si>
    <t>65万元/千米</t>
  </si>
  <si>
    <t>1、农村居民安全饮水
项目</t>
  </si>
  <si>
    <t>6</t>
  </si>
  <si>
    <t>2、农村学校安全饮水
项目</t>
  </si>
  <si>
    <t>7</t>
  </si>
  <si>
    <t>8</t>
  </si>
  <si>
    <t>9</t>
  </si>
  <si>
    <t>能源局</t>
  </si>
  <si>
    <t>6000元/口</t>
  </si>
  <si>
    <t>10</t>
  </si>
  <si>
    <t>4000元/台盏</t>
  </si>
  <si>
    <t>11</t>
  </si>
  <si>
    <t>145个贫困村</t>
  </si>
  <si>
    <t>13</t>
  </si>
  <si>
    <t>新邵县潭府、潭溪、寸石雀塘镇等七个镇农村综合整治项目</t>
  </si>
  <si>
    <t>2000元/亩</t>
  </si>
  <si>
    <t>14</t>
  </si>
  <si>
    <t>新邵县龙溪铺镇等15个乡镇141个村</t>
  </si>
  <si>
    <t>15</t>
  </si>
  <si>
    <t>16</t>
  </si>
  <si>
    <t>17</t>
  </si>
  <si>
    <t>14.33万元/千米</t>
  </si>
  <si>
    <t>18</t>
  </si>
  <si>
    <t>83280元/个</t>
  </si>
  <si>
    <t>19</t>
  </si>
  <si>
    <t>22</t>
  </si>
  <si>
    <t>新邵县农村环境
综合整治</t>
  </si>
  <si>
    <t>各村垃圾收集系统配套建设，生活污水处理，引用水源保护，
畜禽养殖污染治理</t>
  </si>
  <si>
    <t>2016-
2018</t>
  </si>
  <si>
    <t>县环
保局</t>
  </si>
  <si>
    <t>24</t>
  </si>
  <si>
    <r>
      <rPr>
        <sz val="9"/>
        <rFont val="宋体"/>
        <charset val="134"/>
      </rPr>
      <t>酿溪镇等</t>
    </r>
    <r>
      <rPr>
        <sz val="9"/>
        <rFont val="Times New Roman"/>
        <family val="1"/>
      </rPr>
      <t>15</t>
    </r>
    <r>
      <rPr>
        <sz val="9"/>
        <rFont val="宋体"/>
        <charset val="134"/>
      </rPr>
      <t>个乡镇</t>
    </r>
    <r>
      <rPr>
        <sz val="9"/>
        <rFont val="Times New Roman"/>
        <family val="1"/>
      </rPr>
      <t>145</t>
    </r>
    <r>
      <rPr>
        <sz val="9"/>
        <rFont val="宋体"/>
        <charset val="134"/>
      </rPr>
      <t>个村</t>
    </r>
  </si>
  <si>
    <r>
      <rPr>
        <sz val="9"/>
        <rFont val="宋体"/>
        <charset val="134"/>
      </rPr>
      <t>25万元</t>
    </r>
    <r>
      <rPr>
        <sz val="9"/>
        <rFont val="Times New Roman"/>
        <family val="1"/>
      </rPr>
      <t>/</t>
    </r>
    <r>
      <rPr>
        <sz val="9"/>
        <rFont val="宋体"/>
        <charset val="134"/>
      </rPr>
      <t>个</t>
    </r>
  </si>
  <si>
    <t>25</t>
  </si>
  <si>
    <t>二、农村公共服务设施项目</t>
  </si>
  <si>
    <t>26</t>
  </si>
  <si>
    <t>27</t>
  </si>
  <si>
    <t>28</t>
  </si>
  <si>
    <t>150万元/所</t>
  </si>
  <si>
    <t>29</t>
  </si>
  <si>
    <t>73.33万元/所</t>
  </si>
  <si>
    <t>30</t>
  </si>
  <si>
    <t>100万元/所</t>
  </si>
  <si>
    <t>31</t>
  </si>
  <si>
    <t>600万元/所</t>
  </si>
  <si>
    <t>新邵县电视户户通工程卫星直播</t>
  </si>
  <si>
    <t>严塘、寸石、坪上、雀塘、新田铺等
13个乡镇
108个村</t>
  </si>
  <si>
    <t xml:space="preserve">（1）一是便民服务设施。
（2）二是文体活动设施。
（3）三是农业服务设施。
（4）四是医疗服务设施。                  （5）五是党建服务设施。
</t>
  </si>
  <si>
    <t>36</t>
  </si>
  <si>
    <t>说明：1.项目个数：按审批或投资部门确定的项目个数计算，打捆项目需列出包含的具体项目个数。2.建设地点：指项目建设所在的详细地址，打捆项目列出县、乡镇名称和涉及村数。3.建设内容：指该项目包含的建(构)筑物，农、林、经、养殖等实物，以及补助项目涉及的对象、标准等内容。4.建设性质：指项目属于新建或改扩建。5.建设规模：指全部生产能力、效益或投资总规模。6.投资概算：指该项目建设需要投入的资金规模。7.财政专项扶贫资金：指中央、省和地方财政安排的专项用于扶贫开发的资金。8.行业部门资金：指除财政专项扶贫资金以外的各级政府部门投入的资金额度。9.农民自筹：除政府和业主投入以外，由农户自行筹集的资金额度（含投劳折资）。10.业主投入：指项目业主自行投入的资金额度。11.扶持贫困户数、贫困人口：指该项目建成后直接受益的建档立卡贫困户数和人数。12.建设期限：指该项目建设的起止时间。13.牵头单位：指项目的主管部门（单位）或投资主要单位。14.参与单位：指参与项目建设、投资的单位和有关帮扶单位。15.“是否打捆项目”中填“是”的项目一定要打捆。16.只列三级项目，不再细分四级及以下项目。</t>
  </si>
  <si>
    <t>附表：7</t>
  </si>
  <si>
    <t>湖南省新邵县“十三五”脱贫攻坚规划基础设施和公共服务项目表</t>
  </si>
  <si>
    <t xml:space="preserve"> 填表单位(公章)：新邵县扶贫办                                                                                                                                填报时间：  年   月   日</t>
  </si>
  <si>
    <t>农民自筹</t>
  </si>
  <si>
    <t>1.酿溪镇村级公路新修</t>
  </si>
  <si>
    <t>酿溪镇村级公路新修千米</t>
  </si>
  <si>
    <t>会公坪村级公路新修</t>
  </si>
  <si>
    <t>会公坪村</t>
  </si>
  <si>
    <t>2.陈家坊镇村级公路新修</t>
  </si>
  <si>
    <t>陈家坊镇</t>
  </si>
  <si>
    <t>村级公路新修80.74千米</t>
  </si>
  <si>
    <t>观山村级公路新修</t>
  </si>
  <si>
    <t>观山村</t>
  </si>
  <si>
    <t>村级新修公路9.672千米</t>
  </si>
  <si>
    <t>山西铺村级公路新修</t>
  </si>
  <si>
    <t>山西铺村</t>
  </si>
  <si>
    <t>村级新修公路6.656千米</t>
  </si>
  <si>
    <t>东冲村级公路新修</t>
  </si>
  <si>
    <t>东冲村</t>
  </si>
  <si>
    <t>村级新修公路8.884千米</t>
  </si>
  <si>
    <t>胡家村级公路新修</t>
  </si>
  <si>
    <t>胡家村</t>
  </si>
  <si>
    <t>村级新修公路7.731千米</t>
  </si>
  <si>
    <t>朱家村级公路新修</t>
  </si>
  <si>
    <t>朱家村</t>
  </si>
  <si>
    <t>村级新修公路6.824千米</t>
  </si>
  <si>
    <t>刘什坝村级公路新修</t>
  </si>
  <si>
    <t>刘什坝村</t>
  </si>
  <si>
    <t>村级新修公路5.49千米</t>
  </si>
  <si>
    <t>江村级公路新修</t>
  </si>
  <si>
    <t>江村</t>
  </si>
  <si>
    <t>村级新修公路11.496千米</t>
  </si>
  <si>
    <t>冰塘村级公路新修</t>
  </si>
  <si>
    <t>冰塘村</t>
  </si>
  <si>
    <t>村级新修公路2.359千米</t>
  </si>
  <si>
    <t>司门村级公路新修</t>
  </si>
  <si>
    <t>司门村</t>
  </si>
  <si>
    <t>村级新修公路10.362千米</t>
  </si>
  <si>
    <t>三角塘村级公路新修</t>
  </si>
  <si>
    <t>三角塘村</t>
  </si>
  <si>
    <t>村级新修公路11.262千米</t>
  </si>
  <si>
    <t>3.寸石镇村级公路新修</t>
  </si>
  <si>
    <t>寸石镇</t>
  </si>
  <si>
    <t>新修村级公路102.19米</t>
  </si>
  <si>
    <t>新修</t>
  </si>
  <si>
    <t>金木村级公路新修</t>
  </si>
  <si>
    <t>金木村</t>
  </si>
  <si>
    <t>村级新修公路10.141千米</t>
  </si>
  <si>
    <t>花竹村级公路新修</t>
  </si>
  <si>
    <t>花竹村</t>
  </si>
  <si>
    <t>村级新修公路13.21千米</t>
  </si>
  <si>
    <t>美菱湖村级公路新修</t>
  </si>
  <si>
    <t>美菱湖村</t>
  </si>
  <si>
    <t>村级新修公路6.545千米</t>
  </si>
  <si>
    <t>银录村级公路新修</t>
  </si>
  <si>
    <t>银录村</t>
  </si>
  <si>
    <t>村级新修公路9.503千米</t>
  </si>
  <si>
    <t>青山村级公路新修</t>
  </si>
  <si>
    <t>青山村</t>
  </si>
  <si>
    <t>村级新修公路7.191千米</t>
  </si>
  <si>
    <t>蔡家村级公路新修</t>
  </si>
  <si>
    <t>蔡家村</t>
  </si>
  <si>
    <t>村级新修公路7.114千米</t>
  </si>
  <si>
    <t>武桥村级公路新修</t>
  </si>
  <si>
    <t>武桥村</t>
  </si>
  <si>
    <t>村级新修公路12.758千米</t>
  </si>
  <si>
    <t>和谐村级公路新修</t>
  </si>
  <si>
    <t>和谐村</t>
  </si>
  <si>
    <t>村级新修公路11.989千米</t>
  </si>
  <si>
    <t>寸石村级公路新修</t>
  </si>
  <si>
    <t>寸石村</t>
  </si>
  <si>
    <t>村级新修公路11.974千米</t>
  </si>
  <si>
    <t>村级新修公路11.767千米</t>
  </si>
  <si>
    <t>4.大新镇村级公路新修</t>
  </si>
  <si>
    <t>大新镇</t>
  </si>
  <si>
    <t xml:space="preserve">村级公路新修91.36千米    </t>
  </si>
  <si>
    <t>2016-
2017</t>
  </si>
  <si>
    <t>村级新修公路9.249千米</t>
  </si>
  <si>
    <t>上南村级公路新修</t>
  </si>
  <si>
    <t>上南村</t>
  </si>
  <si>
    <t>村级新修公路11.608千米</t>
  </si>
  <si>
    <t>三和村级公路新修</t>
  </si>
  <si>
    <t>三和村</t>
  </si>
  <si>
    <t>村级新修公路12.478千米</t>
  </si>
  <si>
    <t>申塘村级公路新修</t>
  </si>
  <si>
    <t>申塘村</t>
  </si>
  <si>
    <t>村级新修公路7.096千米</t>
  </si>
  <si>
    <t>铜鼓顶村级公路新修</t>
  </si>
  <si>
    <t>铜鼓顶村</t>
  </si>
  <si>
    <t>村级新修公路11.684千米</t>
  </si>
  <si>
    <t>杨塘村级公路新修</t>
  </si>
  <si>
    <t>杨塘村</t>
  </si>
  <si>
    <t>村级新修公路10.937千米</t>
  </si>
  <si>
    <t>龙口溪村级公路新修</t>
  </si>
  <si>
    <t>龙口溪村</t>
  </si>
  <si>
    <t>村级新修公路6.104千米</t>
  </si>
  <si>
    <t>三门滩村级公路新修</t>
  </si>
  <si>
    <t>三门滩村</t>
  </si>
  <si>
    <t>村级新修公路7.621千米</t>
  </si>
  <si>
    <t>磁溪村级公路新修</t>
  </si>
  <si>
    <t>磁溪村</t>
  </si>
  <si>
    <t>村级新修公路5.156千米</t>
  </si>
  <si>
    <t>栗滩村级公路新修</t>
  </si>
  <si>
    <t>栗滩村</t>
  </si>
  <si>
    <t>村级新修公路9.428千米</t>
  </si>
  <si>
    <t>5.巨口铺镇村级公路新修</t>
  </si>
  <si>
    <t>巨口铺镇</t>
  </si>
  <si>
    <t>村级公路新修59.44公里</t>
  </si>
  <si>
    <t>长关村级公路新修</t>
  </si>
  <si>
    <t>长关村</t>
  </si>
  <si>
    <t>村级新修公路10.172千米</t>
  </si>
  <si>
    <t>津溪村级公路新修</t>
  </si>
  <si>
    <t>津溪村</t>
  </si>
  <si>
    <t>村级新修公路7.582千米</t>
  </si>
  <si>
    <t>桐木村级公路新修</t>
  </si>
  <si>
    <t>桐木村</t>
  </si>
  <si>
    <t>村级新修公路11.69千米</t>
  </si>
  <si>
    <t>高升村级公路新修</t>
  </si>
  <si>
    <t>高升村</t>
  </si>
  <si>
    <t>村级新修公路6.265千米</t>
  </si>
  <si>
    <t>石槽村级公路新修</t>
  </si>
  <si>
    <t>石槽村</t>
  </si>
  <si>
    <t>村级新修公路4.671千米</t>
  </si>
  <si>
    <t>蒋家排村级公路新修</t>
  </si>
  <si>
    <t>蒋家排村</t>
  </si>
  <si>
    <t>村级新修公路7.95千米</t>
  </si>
  <si>
    <t>文仙村级公路新修</t>
  </si>
  <si>
    <t>文仙村</t>
  </si>
  <si>
    <t>村级新修公路11.107千米</t>
  </si>
  <si>
    <t>6.龙溪铺镇村级公路新修</t>
  </si>
  <si>
    <t>龙溪铺</t>
  </si>
  <si>
    <t>村级公路新修91.33公里</t>
  </si>
  <si>
    <t>古田村级公路新修</t>
  </si>
  <si>
    <t>古田村</t>
  </si>
  <si>
    <t>村级新修公路11.826千米</t>
  </si>
  <si>
    <t>中源村级公路新修</t>
  </si>
  <si>
    <t>中源村</t>
  </si>
  <si>
    <t>村级新修公路9.868千米</t>
  </si>
  <si>
    <t>新禾村级公路新修</t>
  </si>
  <si>
    <t>新禾村</t>
  </si>
  <si>
    <t>村级新修公路8.479千米</t>
  </si>
  <si>
    <t>木山村级公路新修</t>
  </si>
  <si>
    <t>木山村</t>
  </si>
  <si>
    <t>村级新修公路8.587千米</t>
  </si>
  <si>
    <t>梅岭村级公路新修</t>
  </si>
  <si>
    <t>梅岭村</t>
  </si>
  <si>
    <t>村级新修公路12.001千米</t>
  </si>
  <si>
    <t>卓笔村级公路新修</t>
  </si>
  <si>
    <t>卓笔村</t>
  </si>
  <si>
    <t>村级新修公路8.248千米</t>
  </si>
  <si>
    <t>大竹村级公路新修</t>
  </si>
  <si>
    <t>大竹村</t>
  </si>
  <si>
    <t>村级新修公路10.206千米</t>
  </si>
  <si>
    <t>上源村级公路新修</t>
  </si>
  <si>
    <t>上源村</t>
  </si>
  <si>
    <t>村级新修公路9.087千米</t>
  </si>
  <si>
    <t>大湾村级公路新修</t>
  </si>
  <si>
    <t>大湾村</t>
  </si>
  <si>
    <t>村级新修公路7.033千米</t>
  </si>
  <si>
    <t>田心村级公路新修</t>
  </si>
  <si>
    <t>田心村</t>
  </si>
  <si>
    <t>村级新修公路5.99千米</t>
  </si>
  <si>
    <t>7坪上镇村级公路新修</t>
  </si>
  <si>
    <t>坪上镇</t>
  </si>
  <si>
    <t>村级公路新修64.37公里</t>
  </si>
  <si>
    <t>山口关村级公路新修</t>
  </si>
  <si>
    <t>山口关村</t>
  </si>
  <si>
    <t>村级新修公路6.687千米</t>
  </si>
  <si>
    <t>清水村级公路新修</t>
  </si>
  <si>
    <t>清水村</t>
  </si>
  <si>
    <t>村级新修公路10.89千米</t>
  </si>
  <si>
    <t>三长村级公路新修</t>
  </si>
  <si>
    <t>三长村</t>
  </si>
  <si>
    <t>村级新修公路9.553千米</t>
  </si>
  <si>
    <t>水竹村级公路新修</t>
  </si>
  <si>
    <t>水竹村</t>
  </si>
  <si>
    <t>村级新修公路3.744千米</t>
  </si>
  <si>
    <t>坪上村级公路新修</t>
  </si>
  <si>
    <t>坪上村</t>
  </si>
  <si>
    <t>村级新修公路5.047千米</t>
  </si>
  <si>
    <t>小河村级公路新修</t>
  </si>
  <si>
    <t>小河村</t>
  </si>
  <si>
    <t>村级新修公路6千米</t>
  </si>
  <si>
    <t>温泉村级公路新修</t>
  </si>
  <si>
    <t>温泉村</t>
  </si>
  <si>
    <t>村级新修公路6.546千米</t>
  </si>
  <si>
    <t>大同村级公路新修</t>
  </si>
  <si>
    <t>大同村</t>
  </si>
  <si>
    <t>村级新修公路8.127千米</t>
  </si>
  <si>
    <t>东枫桥村级公路新修</t>
  </si>
  <si>
    <t>东枫桥村</t>
  </si>
  <si>
    <t>村级新修公路7.774千米</t>
  </si>
  <si>
    <t>8.雀塘镇村级公路新修</t>
  </si>
  <si>
    <t>雀塘镇</t>
  </si>
  <si>
    <t>村级公路新修92公里</t>
  </si>
  <si>
    <t>黄泥新村级公路新修</t>
  </si>
  <si>
    <t>黄泥新村</t>
  </si>
  <si>
    <t>村级新修公路19.721千米</t>
  </si>
  <si>
    <t>棠梓山村级公路新修</t>
  </si>
  <si>
    <t>棠梓山村</t>
  </si>
  <si>
    <t>村级新修公路8.167千米</t>
  </si>
  <si>
    <t>棉花塘村级公路新修</t>
  </si>
  <si>
    <t>棉花塘村</t>
  </si>
  <si>
    <t>村级新修公路10.532千米</t>
  </si>
  <si>
    <t>雀塘居委会级公路新修</t>
  </si>
  <si>
    <t>雀塘居委会</t>
  </si>
  <si>
    <t>村级新修公路17.495千米</t>
  </si>
  <si>
    <t>花园村级公路新修</t>
  </si>
  <si>
    <t>花园村</t>
  </si>
  <si>
    <t>村级新修公路8.956千米</t>
  </si>
  <si>
    <t>草塘村级公路新修</t>
  </si>
  <si>
    <t>草塘村</t>
  </si>
  <si>
    <t>村级新修公路6.66千米</t>
  </si>
  <si>
    <t>早谷村级公路新修</t>
  </si>
  <si>
    <t>早谷村</t>
  </si>
  <si>
    <t>村级新修公路7.588千米</t>
  </si>
  <si>
    <t>麻溪村级公路新修</t>
  </si>
  <si>
    <t>麻溪村</t>
  </si>
  <si>
    <t>村级新修公路12.506千米</t>
  </si>
  <si>
    <t>9.太芝庙镇村级公路新修</t>
  </si>
  <si>
    <t>太芝庙镇</t>
  </si>
  <si>
    <t>村级公路新修3公里</t>
  </si>
  <si>
    <t>光田村级公路新修</t>
  </si>
  <si>
    <t>光田村</t>
  </si>
  <si>
    <t>村级新修公路5.266千米</t>
  </si>
  <si>
    <t>白杨村级公路新修</t>
  </si>
  <si>
    <t>白杨村</t>
  </si>
  <si>
    <t>村级新修公路4.601千米</t>
  </si>
  <si>
    <t>聚泽村级公路新修</t>
  </si>
  <si>
    <t>聚泽村</t>
  </si>
  <si>
    <t>村级新修公路3.039千米</t>
  </si>
  <si>
    <t>太芝庙村级公路新修</t>
  </si>
  <si>
    <t>太芝庙村</t>
  </si>
  <si>
    <t>村级新修公路6.118千米</t>
  </si>
  <si>
    <t>新马岭村级公路新修</t>
  </si>
  <si>
    <t>新马岭村</t>
  </si>
  <si>
    <t>村级新修公路6.874千米</t>
  </si>
  <si>
    <t>风高村级公路新修</t>
  </si>
  <si>
    <t>风高村</t>
  </si>
  <si>
    <t>村级新修公路7.45千米</t>
  </si>
  <si>
    <t>严塘村级公路新修</t>
  </si>
  <si>
    <t>严塘村</t>
  </si>
  <si>
    <t>村级新修公路4.461千米</t>
  </si>
  <si>
    <t>周家村级公路新修</t>
  </si>
  <si>
    <t>周家村</t>
  </si>
  <si>
    <t>村级新修公路4.841千米</t>
  </si>
  <si>
    <t>黄梨村级公路新修</t>
  </si>
  <si>
    <t>黄梨村</t>
  </si>
  <si>
    <t>村级新修公路6.366千米</t>
  </si>
  <si>
    <t>10.潭府乡村级公路新修</t>
  </si>
  <si>
    <t>潭府乡</t>
  </si>
  <si>
    <t>村级新修公路7.801千米</t>
  </si>
  <si>
    <t>团结村级公路新修</t>
  </si>
  <si>
    <t>团结村</t>
  </si>
  <si>
    <t>村级新修公路5.905千米</t>
  </si>
  <si>
    <t>小团年村级公路新修</t>
  </si>
  <si>
    <t>小团年村</t>
  </si>
  <si>
    <t>村级新修公路7.965千米</t>
  </si>
  <si>
    <t>大江村级公路新修</t>
  </si>
  <si>
    <t>大江村</t>
  </si>
  <si>
    <t>村级新修公路9.187千米</t>
  </si>
  <si>
    <t>财树村级公路新修</t>
  </si>
  <si>
    <t>财树村</t>
  </si>
  <si>
    <t>村级新修公路6.036千米</t>
  </si>
  <si>
    <t>峙溪冲村级公路新修</t>
  </si>
  <si>
    <t>峙溪冲村</t>
  </si>
  <si>
    <t>村级新修公路7.631千米</t>
  </si>
  <si>
    <t>车峙村级公路新修</t>
  </si>
  <si>
    <t>车峙村</t>
  </si>
  <si>
    <t>村级新修公路7.648千米</t>
  </si>
  <si>
    <t>文江村级公路新修</t>
  </si>
  <si>
    <t>文江村</t>
  </si>
  <si>
    <t>村级新修公路2.125千米</t>
  </si>
  <si>
    <t>石板村级公路新修</t>
  </si>
  <si>
    <t>石板村</t>
  </si>
  <si>
    <t>村级新修公路4.114千米</t>
  </si>
  <si>
    <t>大团年村级公路新修</t>
  </si>
  <si>
    <t>大团年村</t>
  </si>
  <si>
    <t>村级新修公路4.946千米</t>
  </si>
  <si>
    <t>11.潭溪镇村级公路新修</t>
  </si>
  <si>
    <t>潭溪镇</t>
  </si>
  <si>
    <t>长铺村级公路新修</t>
  </si>
  <si>
    <t>长铺村</t>
  </si>
  <si>
    <t>村级新修公路6.982千米</t>
  </si>
  <si>
    <t>新农村级公路新修</t>
  </si>
  <si>
    <t>新农村</t>
  </si>
  <si>
    <t>村级新修公路6.191千米</t>
  </si>
  <si>
    <t>石井村级公路新修</t>
  </si>
  <si>
    <t>石井村</t>
  </si>
  <si>
    <t>村级新修公路11.437千米</t>
  </si>
  <si>
    <t>兴东村级公路新修</t>
  </si>
  <si>
    <t>兴东村</t>
  </si>
  <si>
    <t>村级新修公路11.429千米</t>
  </si>
  <si>
    <t>光明村级公路新修</t>
  </si>
  <si>
    <t>光明村</t>
  </si>
  <si>
    <t>村级新修公路10.653千米</t>
  </si>
  <si>
    <t>兴旺村级公路新修</t>
  </si>
  <si>
    <t>兴旺村</t>
  </si>
  <si>
    <t>村级新修公路11.857千米</t>
  </si>
  <si>
    <t>玄本村级公路新修</t>
  </si>
  <si>
    <t>玄本村</t>
  </si>
  <si>
    <t>村级新修公路5.174千米</t>
  </si>
  <si>
    <t>孙家桥村级公路新修</t>
  </si>
  <si>
    <t>孙家桥村</t>
  </si>
  <si>
    <t>村级新修公路6.749千米</t>
  </si>
  <si>
    <t>12.小塘镇村级公路新修</t>
  </si>
  <si>
    <t>小塘镇</t>
  </si>
  <si>
    <t>观音村级公路新修</t>
  </si>
  <si>
    <t>观音村</t>
  </si>
  <si>
    <t>村级新修公路5.751千米</t>
  </si>
  <si>
    <t>石脚村级公路新修</t>
  </si>
  <si>
    <t>石脚村</t>
  </si>
  <si>
    <t>村级新修公路9.311千米</t>
  </si>
  <si>
    <t>姚口渡村级公路新修</t>
  </si>
  <si>
    <t>姚口渡村</t>
  </si>
  <si>
    <t>村级新修公路10.913千米</t>
  </si>
  <si>
    <t>丰入村级公路新修</t>
  </si>
  <si>
    <t>丰入村</t>
  </si>
  <si>
    <t>村级新修公路9.84千米</t>
  </si>
  <si>
    <t>万塘村级公路新修</t>
  </si>
  <si>
    <t>万塘村</t>
  </si>
  <si>
    <t>村级新修公路10.199千米</t>
  </si>
  <si>
    <t>红心村级公路新修</t>
  </si>
  <si>
    <t>红心村</t>
  </si>
  <si>
    <t>村级新修公路9.637千米</t>
  </si>
  <si>
    <t>言耳边村级公路新修</t>
  </si>
  <si>
    <t>言耳边村</t>
  </si>
  <si>
    <t>村级新修公路7.126千米</t>
  </si>
  <si>
    <t>高燕村级公路新修</t>
  </si>
  <si>
    <t>高燕村</t>
  </si>
  <si>
    <t>村级新修公路6.699千米</t>
  </si>
  <si>
    <t>庄山村级公路新修</t>
  </si>
  <si>
    <t>庄山村</t>
  </si>
  <si>
    <t>村级新修公路9.547千米</t>
  </si>
  <si>
    <t>黄土村级公路新修</t>
  </si>
  <si>
    <t>黄土村</t>
  </si>
  <si>
    <t>村级新修公路12.159千米</t>
  </si>
  <si>
    <t>翠英村级公路新修</t>
  </si>
  <si>
    <t>翠英村</t>
  </si>
  <si>
    <t>村级新修公路11.729千米</t>
  </si>
  <si>
    <t>留田村级公路新修</t>
  </si>
  <si>
    <t>留田村</t>
  </si>
  <si>
    <t>村级新修公路6.914千米</t>
  </si>
  <si>
    <t>渡头村级公路新修</t>
  </si>
  <si>
    <t>渡头村</t>
  </si>
  <si>
    <t>村级新修公路8.429千米</t>
  </si>
  <si>
    <t>13.新田铺镇村级公路新修</t>
  </si>
  <si>
    <t>新田铺镇</t>
  </si>
  <si>
    <t>塘口村级公路新修</t>
  </si>
  <si>
    <t>塘口村</t>
  </si>
  <si>
    <t>村级新修公路6.227千米</t>
  </si>
  <si>
    <t>毛力冲村级公路新修</t>
  </si>
  <si>
    <t>毛力冲村</t>
  </si>
  <si>
    <t>村级新修公路9.879千米</t>
  </si>
  <si>
    <t>石桥村级公路新修</t>
  </si>
  <si>
    <t>石桥村</t>
  </si>
  <si>
    <t>村级新修公路5.351千米</t>
  </si>
  <si>
    <t>沙子田村级公路新修</t>
  </si>
  <si>
    <t>沙子田村</t>
  </si>
  <si>
    <t>村级新修公路7.442千米</t>
  </si>
  <si>
    <t>双六村级公路新修</t>
  </si>
  <si>
    <t>双六村</t>
  </si>
  <si>
    <t>村级新修公路10.19千米</t>
  </si>
  <si>
    <t>水尾村级公路新修</t>
  </si>
  <si>
    <t>水尾村</t>
  </si>
  <si>
    <t>村级新修公路5.051千米</t>
  </si>
  <si>
    <t>石马江村级公路新修</t>
  </si>
  <si>
    <t>石马江村</t>
  </si>
  <si>
    <t>村级新修公路8.341千米</t>
  </si>
  <si>
    <t>新竹村级公路新修</t>
  </si>
  <si>
    <t>新竹村</t>
  </si>
  <si>
    <t>村级新修公路7.782千米</t>
  </si>
  <si>
    <t>长古村级公路新修</t>
  </si>
  <si>
    <t>长古村</t>
  </si>
  <si>
    <t>村级新修公路5.256千米</t>
  </si>
  <si>
    <t>皂角塘村级公路新修</t>
  </si>
  <si>
    <t>皂角塘村</t>
  </si>
  <si>
    <t>村级新修公路5.995千米</t>
  </si>
  <si>
    <t>14.严塘镇村级公路新修</t>
  </si>
  <si>
    <t>严塘镇</t>
  </si>
  <si>
    <t>黄家村级公路新修</t>
  </si>
  <si>
    <t>黄家村</t>
  </si>
  <si>
    <t>村级新修公路7.324千米</t>
  </si>
  <si>
    <t>新塘村级公路新修</t>
  </si>
  <si>
    <t>新塘村</t>
  </si>
  <si>
    <t>村级新修公路3.561千米</t>
  </si>
  <si>
    <t>石黄村级公路新修</t>
  </si>
  <si>
    <t>石黄村</t>
  </si>
  <si>
    <t>村级新修公路6.724千米</t>
  </si>
  <si>
    <t>戴何村级公路新修</t>
  </si>
  <si>
    <t>戴何村</t>
  </si>
  <si>
    <t>村级新修公路5.176千米</t>
  </si>
  <si>
    <t>白水洞村级公路新修</t>
  </si>
  <si>
    <t>白水洞村</t>
  </si>
  <si>
    <t>村级新修公路15千米</t>
  </si>
  <si>
    <t>龙脊村级公路新修</t>
  </si>
  <si>
    <t>龙脊村</t>
  </si>
  <si>
    <t>村级新修公路19.585千米</t>
  </si>
  <si>
    <t>15.迎光乡村级公路新修</t>
  </si>
  <si>
    <t>迎光乡</t>
  </si>
  <si>
    <t>上沙溪村级公路新修</t>
  </si>
  <si>
    <t>上沙溪村</t>
  </si>
  <si>
    <t>村级新修公路6.023千米</t>
  </si>
  <si>
    <t>长兴村级公路新修</t>
  </si>
  <si>
    <t>长兴村</t>
  </si>
  <si>
    <t>村级新修公路7.456千米</t>
  </si>
  <si>
    <t>顺水村级公路新修</t>
  </si>
  <si>
    <t>顺水村</t>
  </si>
  <si>
    <t>村级新修公路7.16千米</t>
  </si>
  <si>
    <t>村级新修公路5.15千米</t>
  </si>
  <si>
    <t>莲塘村级公路新修</t>
  </si>
  <si>
    <t>莲塘村</t>
  </si>
  <si>
    <t>村级新修公路9.994千米</t>
  </si>
  <si>
    <t>大抵村级公路新修</t>
  </si>
  <si>
    <t>大抵村</t>
  </si>
  <si>
    <t>村级新修公路6.315千米</t>
  </si>
  <si>
    <t>红岩寨村级公路新修</t>
  </si>
  <si>
    <t>红岩寨村</t>
  </si>
  <si>
    <t>村级新修公路8.97千米</t>
  </si>
  <si>
    <t>1.酿溪镇村级公路加宽</t>
  </si>
  <si>
    <t>酿溪镇村级公路加宽4.5千米</t>
  </si>
  <si>
    <t>会公坪村村级公路加宽</t>
  </si>
  <si>
    <t>2.陈家坊镇村级公路加宽</t>
  </si>
  <si>
    <t>陈家坊镇村级公路加宽56.3千米</t>
  </si>
  <si>
    <t>观山村村级公路加宽</t>
  </si>
  <si>
    <t>2016-2022</t>
  </si>
  <si>
    <t>山西铺村村级公路加宽</t>
  </si>
  <si>
    <t>2016-2023</t>
  </si>
  <si>
    <t>东冲村村级公路加宽</t>
  </si>
  <si>
    <t>2016-2024</t>
  </si>
  <si>
    <t>胡家村村级公路加宽</t>
  </si>
  <si>
    <t>2016-2025</t>
  </si>
  <si>
    <t>朱家村村级公路加宽</t>
  </si>
  <si>
    <t>2016-2026</t>
  </si>
  <si>
    <t>刘什坝村村级公路加宽</t>
  </si>
  <si>
    <t>2016-2027</t>
  </si>
  <si>
    <t>江村村级公路加宽</t>
  </si>
  <si>
    <t>2016-2028</t>
  </si>
  <si>
    <t>冰塘村村级公路加宽</t>
  </si>
  <si>
    <t>2016-2029</t>
  </si>
  <si>
    <t>司门村村级公路加宽</t>
  </si>
  <si>
    <t>2016-2030</t>
  </si>
  <si>
    <t>三角塘村村级公路加宽</t>
  </si>
  <si>
    <t>2016-2031</t>
  </si>
  <si>
    <t>3.寸石镇村级公路加宽</t>
  </si>
  <si>
    <t>寸石镇村级公路加宽51.91千米</t>
  </si>
  <si>
    <t>金木村村级公路加宽</t>
  </si>
  <si>
    <t>2016-2047</t>
  </si>
  <si>
    <t>花竹村村级公路加宽</t>
  </si>
  <si>
    <t>2016-2048</t>
  </si>
  <si>
    <t>美菱湖村村级公路加宽</t>
  </si>
  <si>
    <t>2016-2049</t>
  </si>
  <si>
    <t>银录村村级公路加宽</t>
  </si>
  <si>
    <t>2016-2050</t>
  </si>
  <si>
    <t>青山村村级公路加宽</t>
  </si>
  <si>
    <t>2016-2051</t>
  </si>
  <si>
    <t>蔡家村村级公路加宽</t>
  </si>
  <si>
    <t>2016-2052</t>
  </si>
  <si>
    <t>武桥村村级公路加宽</t>
  </si>
  <si>
    <t>2016-2053</t>
  </si>
  <si>
    <t>和谐村村级公路加宽</t>
  </si>
  <si>
    <t>2016-2054</t>
  </si>
  <si>
    <t>寸石村村级公路加宽</t>
  </si>
  <si>
    <t>2016-2055</t>
  </si>
  <si>
    <t>2016-2056</t>
  </si>
  <si>
    <t>4.大新镇村级公路加宽</t>
  </si>
  <si>
    <t>村级公路加宽62.81千米</t>
  </si>
  <si>
    <t>2016-2067</t>
  </si>
  <si>
    <t>上南村村级公路加宽</t>
  </si>
  <si>
    <t>2016-2068</t>
  </si>
  <si>
    <t>三和村村级公路加宽</t>
  </si>
  <si>
    <t>2016-2069</t>
  </si>
  <si>
    <t>申塘村村级公路加宽</t>
  </si>
  <si>
    <t>2016-2070</t>
  </si>
  <si>
    <t>铜鼓顶村村级公路加宽</t>
  </si>
  <si>
    <t>2016-2071</t>
  </si>
  <si>
    <t>杨塘村村级公路加宽</t>
  </si>
  <si>
    <t>2016-2072</t>
  </si>
  <si>
    <t>龙口溪村村级公路加宽</t>
  </si>
  <si>
    <t>2016-2073</t>
  </si>
  <si>
    <t>三门滩村村级公路加宽</t>
  </si>
  <si>
    <t>2016-2074</t>
  </si>
  <si>
    <t>磁溪村村级公路加宽</t>
  </si>
  <si>
    <t>2016-2075</t>
  </si>
  <si>
    <t>栗滩村村级公路加宽</t>
  </si>
  <si>
    <t>2016-2076</t>
  </si>
  <si>
    <t>5.巨口铺镇村级公路加宽</t>
  </si>
  <si>
    <t>村级公路加宽44.01千米</t>
  </si>
  <si>
    <t>长关村村级公路加宽</t>
  </si>
  <si>
    <t>2016-2077</t>
  </si>
  <si>
    <t>津溪村村级公路加宽</t>
  </si>
  <si>
    <t>2016-2078</t>
  </si>
  <si>
    <t>桐木村村级公路加宽</t>
  </si>
  <si>
    <t>2016-2079</t>
  </si>
  <si>
    <t>高升村村级公路加宽</t>
  </si>
  <si>
    <t>2016-2080</t>
  </si>
  <si>
    <t>石槽村村级公路加宽</t>
  </si>
  <si>
    <t>2016-2081</t>
  </si>
  <si>
    <t>蒋家排村村级公路加宽</t>
  </si>
  <si>
    <t>2016-2082</t>
  </si>
  <si>
    <t>文仙村村级公路加宽</t>
  </si>
  <si>
    <t>2016-2083</t>
  </si>
  <si>
    <t>6.龙溪铺镇村级公路加宽</t>
  </si>
  <si>
    <t>龙溪铺镇</t>
  </si>
  <si>
    <t>村级公路加宽67.76千米</t>
  </si>
  <si>
    <t>古田村村级公路加宽</t>
  </si>
  <si>
    <t>2016-2057</t>
  </si>
  <si>
    <t>中源村村级公路加宽</t>
  </si>
  <si>
    <t>2016-2058</t>
  </si>
  <si>
    <t>新禾村村级公路加宽</t>
  </si>
  <si>
    <t>2016-2059</t>
  </si>
  <si>
    <t>木山村村级公路加宽</t>
  </si>
  <si>
    <t>2016-2060</t>
  </si>
  <si>
    <t>梅岭村村级公路加宽</t>
  </si>
  <si>
    <t>2016-2061</t>
  </si>
  <si>
    <t>卓笔村村级公路加宽</t>
  </si>
  <si>
    <t>2016-2062</t>
  </si>
  <si>
    <t>大竹村村级公路加宽</t>
  </si>
  <si>
    <t>2016-2063</t>
  </si>
  <si>
    <t>上源村村级公路加宽</t>
  </si>
  <si>
    <t>2016-2064</t>
  </si>
  <si>
    <t>大湾村村级公路加宽</t>
  </si>
  <si>
    <t>2016-2065</t>
  </si>
  <si>
    <t>田心村村级公路加宽</t>
  </si>
  <si>
    <t>2016-2066</t>
  </si>
  <si>
    <t>7.坪上镇村级公路加宽</t>
  </si>
  <si>
    <t>村级公路加宽56.45千米</t>
  </si>
  <si>
    <t>山口关村村级公路加宽</t>
  </si>
  <si>
    <t>2016-2084</t>
  </si>
  <si>
    <t>清水村村级公路加宽</t>
  </si>
  <si>
    <t>2016-2085</t>
  </si>
  <si>
    <t>三长村村级公路加宽</t>
  </si>
  <si>
    <t>2016-2086</t>
  </si>
  <si>
    <t>水竹村村级公路加宽</t>
  </si>
  <si>
    <t>2016-2087</t>
  </si>
  <si>
    <t>坪上村村级公路加宽</t>
  </si>
  <si>
    <t>2016-2088</t>
  </si>
  <si>
    <t>小河村村级公路加宽</t>
  </si>
  <si>
    <t>2016-2089</t>
  </si>
  <si>
    <t>温泉村村级公路加宽</t>
  </si>
  <si>
    <t>2016-2090</t>
  </si>
  <si>
    <t>大同村村级公路加宽</t>
  </si>
  <si>
    <t>2016-2091</t>
  </si>
  <si>
    <t>东枫桥村村级公路加宽</t>
  </si>
  <si>
    <t>2016-2092</t>
  </si>
  <si>
    <t>8.雀塘镇村级公路加宽</t>
  </si>
  <si>
    <t>村级公路加宽41.03千米</t>
  </si>
  <si>
    <t>黄泥新村村级公路加宽</t>
  </si>
  <si>
    <t>2016-2039</t>
  </si>
  <si>
    <t>棠梓山村村级公路加宽</t>
  </si>
  <si>
    <t>2016-2040</t>
  </si>
  <si>
    <t>棉花塘村村级公路加宽</t>
  </si>
  <si>
    <t>2016-2041</t>
  </si>
  <si>
    <t>雀塘村村级公路加宽</t>
  </si>
  <si>
    <t>雀塘村</t>
  </si>
  <si>
    <t>2016-2042</t>
  </si>
  <si>
    <t>花园村村级公路加宽</t>
  </si>
  <si>
    <t>2016-2043</t>
  </si>
  <si>
    <t>草塘村村级公路加宽</t>
  </si>
  <si>
    <t>2016-2044</t>
  </si>
  <si>
    <t>早谷村村级公路加宽</t>
  </si>
  <si>
    <t>2016-2045</t>
  </si>
  <si>
    <t>麻溪村村级公路加宽</t>
  </si>
  <si>
    <t>2016-2046</t>
  </si>
  <si>
    <t>9.太芝庙镇村级路加宽</t>
  </si>
  <si>
    <t>太芝庙镇村级公路加宽60.19千米</t>
  </si>
  <si>
    <t>光田村村级公路加宽</t>
  </si>
  <si>
    <t>2016-2140</t>
  </si>
  <si>
    <t>白杨村村级公路加宽</t>
  </si>
  <si>
    <t>2016-2141</t>
  </si>
  <si>
    <t>聚泽村村级公路加宽</t>
  </si>
  <si>
    <t>2016-2142</t>
  </si>
  <si>
    <t>太芝庙村村级公路加宽</t>
  </si>
  <si>
    <t>2016-2143</t>
  </si>
  <si>
    <t>新马岭村村级公路加宽</t>
  </si>
  <si>
    <t>2016-2144</t>
  </si>
  <si>
    <t>风高村村级公路加宽</t>
  </si>
  <si>
    <t>2016-2145</t>
  </si>
  <si>
    <t>严塘村村级公路加宽</t>
  </si>
  <si>
    <t>2016-2146</t>
  </si>
  <si>
    <t>周家村村级公路加宽</t>
  </si>
  <si>
    <t>2016-2147</t>
  </si>
  <si>
    <t>黄梨村村级公路加宽</t>
  </si>
  <si>
    <t>2016-2148</t>
  </si>
  <si>
    <t>10.潭府乡村级公路加宽</t>
  </si>
  <si>
    <t>潭府乡村级公路加宽千米</t>
  </si>
  <si>
    <t>2016-2130</t>
  </si>
  <si>
    <t>团结村村级公路加宽</t>
  </si>
  <si>
    <t>2016-2131</t>
  </si>
  <si>
    <t>小团年村村级公路加宽</t>
  </si>
  <si>
    <t>2016-2132</t>
  </si>
  <si>
    <t>大江村村级公路加宽</t>
  </si>
  <si>
    <t>2016-2133</t>
  </si>
  <si>
    <t>财树村村级公路加宽</t>
  </si>
  <si>
    <t>2016-2134</t>
  </si>
  <si>
    <t>峙溪冲村村级公路加宽</t>
  </si>
  <si>
    <t>2016-2135</t>
  </si>
  <si>
    <t>车峙村村级公路加宽</t>
  </si>
  <si>
    <t>2016-2136</t>
  </si>
  <si>
    <t>文江村村级公路加宽</t>
  </si>
  <si>
    <t>2016-2137</t>
  </si>
  <si>
    <t>石板村村级公路加宽</t>
  </si>
  <si>
    <t>2016-2138</t>
  </si>
  <si>
    <t>大团年村村级公路加宽</t>
  </si>
  <si>
    <t>2016-2139</t>
  </si>
  <si>
    <t>11.潭溪镇村级公路加宽</t>
  </si>
  <si>
    <t>潭溪镇改扩建公路公里</t>
  </si>
  <si>
    <t>长铺村村级公路加宽</t>
  </si>
  <si>
    <t>2016-2093</t>
  </si>
  <si>
    <t>新农村村级公路加宽</t>
  </si>
  <si>
    <t>2016-2094</t>
  </si>
  <si>
    <t>石井村村级公路加宽</t>
  </si>
  <si>
    <t>2016-2095</t>
  </si>
  <si>
    <t>兴东村村级公路加宽</t>
  </si>
  <si>
    <t>2016-2096</t>
  </si>
  <si>
    <t>光明村村级公路加宽</t>
  </si>
  <si>
    <t>2016-2097</t>
  </si>
  <si>
    <t>兴旺村村级公路加宽</t>
  </si>
  <si>
    <t>2016-2098</t>
  </si>
  <si>
    <t>玄本村村级公路加宽</t>
  </si>
  <si>
    <t>2016-2099</t>
  </si>
  <si>
    <t>孙家桥村村级公路加宽</t>
  </si>
  <si>
    <t>2016-2100</t>
  </si>
  <si>
    <t>12、小塘镇村级公路加宽项目</t>
  </si>
  <si>
    <t>村级公路加宽公里</t>
  </si>
  <si>
    <t>观音村村级公路加宽</t>
  </si>
  <si>
    <t>2016-2101</t>
  </si>
  <si>
    <t>石脚村村级公路加宽</t>
  </si>
  <si>
    <t>2016-2102</t>
  </si>
  <si>
    <t>姚口渡村村级公路加宽</t>
  </si>
  <si>
    <t>2016-2103</t>
  </si>
  <si>
    <t>丰入村村级公路加宽</t>
  </si>
  <si>
    <t>2016-2104</t>
  </si>
  <si>
    <t>万塘村村级公路加宽</t>
  </si>
  <si>
    <t>2016-2105</t>
  </si>
  <si>
    <t>红心村村级公路加宽</t>
  </si>
  <si>
    <t>2016-2106</t>
  </si>
  <si>
    <t>言耳边村村级公路加宽</t>
  </si>
  <si>
    <t>2016-2107</t>
  </si>
  <si>
    <t>高燕村村级公路加宽</t>
  </si>
  <si>
    <t>2016-2108</t>
  </si>
  <si>
    <t>庄山村村级公路加宽</t>
  </si>
  <si>
    <t>2016-2109</t>
  </si>
  <si>
    <t>黄土村村级公路加宽</t>
  </si>
  <si>
    <t>2016-2110</t>
  </si>
  <si>
    <t>翠英村村级公路加宽</t>
  </si>
  <si>
    <t>2016-2111</t>
  </si>
  <si>
    <t>留田村村级公路加宽</t>
  </si>
  <si>
    <t>2016-2112</t>
  </si>
  <si>
    <t>渡头村村级公路加宽</t>
  </si>
  <si>
    <t>2016-2113</t>
  </si>
  <si>
    <t>13.新田铺镇村级公路加宽</t>
  </si>
  <si>
    <t>村级公路加宽千米</t>
  </si>
  <si>
    <t>塘口村村级公路加宽</t>
  </si>
  <si>
    <t>2016-2114</t>
  </si>
  <si>
    <t>毛力冲村村级公路加宽</t>
  </si>
  <si>
    <t>2016-2115</t>
  </si>
  <si>
    <t>石桥村村级公路加宽</t>
  </si>
  <si>
    <t>2016-2116</t>
  </si>
  <si>
    <t>沙子田村村级公路加宽</t>
  </si>
  <si>
    <t>2016-2117</t>
  </si>
  <si>
    <t>双六村村级公路加宽</t>
  </si>
  <si>
    <t>2016-2118</t>
  </si>
  <si>
    <t>水尾村村级公路加宽</t>
  </si>
  <si>
    <t>2016-2119</t>
  </si>
  <si>
    <t>石马江村村级公路加宽</t>
  </si>
  <si>
    <t>2016-2120</t>
  </si>
  <si>
    <t>新竹村村级公路加宽</t>
  </si>
  <si>
    <t>2016-2121</t>
  </si>
  <si>
    <t>长古村村级公路加宽</t>
  </si>
  <si>
    <t>2016-2122</t>
  </si>
  <si>
    <t>皂角塘村村级公路加宽</t>
  </si>
  <si>
    <t>2016-2123</t>
  </si>
  <si>
    <t>14.严塘镇村级公路加宽</t>
  </si>
  <si>
    <t>严塘镇村级公路加宽千米</t>
  </si>
  <si>
    <t>黄家村村级公路加宽</t>
  </si>
  <si>
    <t>2016-2124</t>
  </si>
  <si>
    <t>新塘村村级公路加宽</t>
  </si>
  <si>
    <t>2016-2125</t>
  </si>
  <si>
    <t>石黄村村级公路加宽</t>
  </si>
  <si>
    <t>2016-2126</t>
  </si>
  <si>
    <t>戴何村村级公路加宽</t>
  </si>
  <si>
    <t>2016-2127</t>
  </si>
  <si>
    <t>白水洞村村级公路加宽</t>
  </si>
  <si>
    <t>2016-2128</t>
  </si>
  <si>
    <t>龙脊村村级公路加宽</t>
  </si>
  <si>
    <t>2016-2129</t>
  </si>
  <si>
    <t>15.迎光乡村级公路加宽</t>
  </si>
  <si>
    <t>迎光乡村级公路加宽千米</t>
  </si>
  <si>
    <t>上沙溪村村级公路加宽</t>
  </si>
  <si>
    <t>2016-2032</t>
  </si>
  <si>
    <t>长兴村村级公路加宽</t>
  </si>
  <si>
    <t>2016-2033</t>
  </si>
  <si>
    <t>顺水村村级公路加宽</t>
  </si>
  <si>
    <t>2016-2034</t>
  </si>
  <si>
    <t>顺水狮塘村村级公路加宽</t>
  </si>
  <si>
    <t>顺水狮塘村</t>
  </si>
  <si>
    <t>2016-2035</t>
  </si>
  <si>
    <t>莲塘村村级公路加宽</t>
  </si>
  <si>
    <t>2016-2036</t>
  </si>
  <si>
    <t>大抵村村级公路加宽</t>
  </si>
  <si>
    <t>2016-2037</t>
  </si>
  <si>
    <t>红岩寨村村级公路加宽</t>
  </si>
  <si>
    <t>2016-2038</t>
  </si>
  <si>
    <t>4、联户（户间）路建设</t>
  </si>
  <si>
    <t>5、产业路建设</t>
  </si>
  <si>
    <t>7.75万元/千米</t>
  </si>
  <si>
    <t>陈家坊镇人饮工程</t>
  </si>
  <si>
    <t>陈家坊镇人饮工程15409人</t>
  </si>
  <si>
    <t>胡家村人饮水工程</t>
  </si>
  <si>
    <t>东冲村人饮水工程</t>
  </si>
  <si>
    <t>司门村人饮水工程</t>
  </si>
  <si>
    <t>朱家村人饮水工程</t>
  </si>
  <si>
    <t>观山村人饮水工程</t>
  </si>
  <si>
    <t>三角塘村人饮水工程</t>
  </si>
  <si>
    <t>冰塘村人饮水工程</t>
  </si>
  <si>
    <t>山西铺村人饮水工程</t>
  </si>
  <si>
    <t>刘什坝村人饮水工程</t>
  </si>
  <si>
    <t>江村村人饮水工程</t>
  </si>
  <si>
    <t>江村村</t>
  </si>
  <si>
    <t>寸石镇人饮工程</t>
  </si>
  <si>
    <t>寸石镇人饮工程覆盖贫困人口11875人</t>
  </si>
  <si>
    <t>梅市村人饮水工程</t>
  </si>
  <si>
    <t>梅市村</t>
  </si>
  <si>
    <t>武桥村人饮水工程</t>
  </si>
  <si>
    <t>财宏村人饮水工程</t>
  </si>
  <si>
    <t>财宏村</t>
  </si>
  <si>
    <t>青山村人饮水工程</t>
  </si>
  <si>
    <t>银录村人饮水工程</t>
  </si>
  <si>
    <t>蔡家村人饮水工程</t>
  </si>
  <si>
    <t>和谐村人饮水工程</t>
  </si>
  <si>
    <t>美菱湖村人饮水工程</t>
  </si>
  <si>
    <t>金木村人饮水工程</t>
  </si>
  <si>
    <t>花竹村人饮水工程</t>
  </si>
  <si>
    <t>大新镇人饮工程</t>
  </si>
  <si>
    <t>改善12673人饮水困难。</t>
  </si>
  <si>
    <t>栗滩社村人饮水工程</t>
  </si>
  <si>
    <t>栗滩社村</t>
  </si>
  <si>
    <t>磁溪村人饮水工程</t>
  </si>
  <si>
    <t>龙口村人饮水工程</t>
  </si>
  <si>
    <t>龙口村</t>
  </si>
  <si>
    <t>申塘村人饮水工程</t>
  </si>
  <si>
    <t>三门滩村人饮水工程</t>
  </si>
  <si>
    <t>上南府村人饮水工程</t>
  </si>
  <si>
    <t>上南府村</t>
  </si>
  <si>
    <t>三和村人饮水工程</t>
  </si>
  <si>
    <t>杨塘村人饮水工程</t>
  </si>
  <si>
    <t>铜鼓顶村人饮水工程</t>
  </si>
  <si>
    <t>巨口铺镇人饮工程</t>
  </si>
  <si>
    <t>巨口铺镇10346人饮工程</t>
  </si>
  <si>
    <t>高升村人饮水工程</t>
  </si>
  <si>
    <t>津溪村人饮水工程</t>
  </si>
  <si>
    <t>长关村人饮水工程</t>
  </si>
  <si>
    <t>石槽村人饮水工程</t>
  </si>
  <si>
    <t>桐木村人饮水工程</t>
  </si>
  <si>
    <t>文仙观村人饮水工程</t>
  </si>
  <si>
    <t>文仙观村</t>
  </si>
  <si>
    <t>龙溪铺镇人饮工程</t>
  </si>
  <si>
    <t>木山村人饮水工程</t>
  </si>
  <si>
    <t>大竹村人饮水工程</t>
  </si>
  <si>
    <t>中源村人饮水工程</t>
  </si>
  <si>
    <t>卓笔村人饮水工程</t>
  </si>
  <si>
    <t>上源村人饮水工程</t>
  </si>
  <si>
    <t>大湾村人饮水工程</t>
  </si>
  <si>
    <t>田心村人饮水工程</t>
  </si>
  <si>
    <t>新禾村人饮水工程</t>
  </si>
  <si>
    <t>古田村人饮水工程</t>
  </si>
  <si>
    <t>梅岭村人饮水工程</t>
  </si>
  <si>
    <t>酿溪镇人饮项目</t>
  </si>
  <si>
    <t>酿溪镇868人饮项目</t>
  </si>
  <si>
    <t>会公坪村人饮水工程</t>
  </si>
  <si>
    <t>坪上镇镇人饮工程</t>
  </si>
  <si>
    <t>坪上镇10675人饮工程</t>
  </si>
  <si>
    <t>坪上村人饮水工程</t>
  </si>
  <si>
    <t>清水村人饮水工程</t>
  </si>
  <si>
    <t>小河村人饮水工程</t>
  </si>
  <si>
    <t>水竹村人饮水工程</t>
  </si>
  <si>
    <t>三长村人饮水工程</t>
  </si>
  <si>
    <t>东风桥村人饮水工程</t>
  </si>
  <si>
    <t>东风桥村</t>
  </si>
  <si>
    <t>大同村人饮水工程</t>
  </si>
  <si>
    <t>温泉村人饮水工程</t>
  </si>
  <si>
    <t>山口关村人饮水工程</t>
  </si>
  <si>
    <t>雀塘镇居民安全饮水项目</t>
  </si>
  <si>
    <t>新建10768人人饮工程</t>
  </si>
  <si>
    <t>雀塘村人饮水工程</t>
  </si>
  <si>
    <t>花园村人饮水工程</t>
  </si>
  <si>
    <t>早谷村人饮水工程</t>
  </si>
  <si>
    <t>草塘村人饮水工程</t>
  </si>
  <si>
    <t>棠梓山村人饮水工程</t>
  </si>
  <si>
    <t>黄泥新村人饮水工程</t>
  </si>
  <si>
    <t>棉花塘村人饮水工程</t>
  </si>
  <si>
    <t>麻溪村人饮水工程</t>
  </si>
  <si>
    <t>太子庙镇饮水
项目</t>
  </si>
  <si>
    <t>新建11782人人饮工程</t>
  </si>
  <si>
    <t>2017-2019</t>
  </si>
  <si>
    <t>太芝庙村人饮水工程</t>
  </si>
  <si>
    <t>白杨村人饮水工程</t>
  </si>
  <si>
    <t>周家村人饮水工程</t>
  </si>
  <si>
    <t>光田村人饮水工程</t>
  </si>
  <si>
    <t>严塘村人饮水工程</t>
  </si>
  <si>
    <t>风高村人饮水工程</t>
  </si>
  <si>
    <t>新马岭村人饮水工程</t>
  </si>
  <si>
    <t>黄梨村人饮水工程</t>
  </si>
  <si>
    <t>聚泽村人饮水工程</t>
  </si>
  <si>
    <t>潭府乡人饮工程</t>
  </si>
  <si>
    <t>人饮工程</t>
  </si>
  <si>
    <t>文江村人饮水工程</t>
  </si>
  <si>
    <t>大团年村人饮水工程</t>
  </si>
  <si>
    <t>小团年村人饮水工程</t>
  </si>
  <si>
    <t>寺溪冲村人饮水工程</t>
  </si>
  <si>
    <t>寺溪冲村</t>
  </si>
  <si>
    <t>石板村人饮水工程</t>
  </si>
  <si>
    <t>大江村人饮水工程</t>
  </si>
  <si>
    <t>团结村人饮水工程</t>
  </si>
  <si>
    <t>财树村人饮水工程</t>
  </si>
  <si>
    <t>车峙村人饮水工程</t>
  </si>
  <si>
    <t>潭溪镇人饮工程</t>
  </si>
  <si>
    <t>改善人饮水困难</t>
  </si>
  <si>
    <t>孙家桥村人饮水工程</t>
  </si>
  <si>
    <t>长铺村人饮水工程</t>
  </si>
  <si>
    <t>新农村人饮水工程</t>
  </si>
  <si>
    <t>光明村人饮水工程</t>
  </si>
  <si>
    <t>玄本村人饮水工程</t>
  </si>
  <si>
    <t>兴东村人饮水工程</t>
  </si>
  <si>
    <t>兴旺村人饮水工程</t>
  </si>
  <si>
    <t>石井村人饮水工程</t>
  </si>
  <si>
    <t>小塘镇农村居民安全饮水项目</t>
  </si>
  <si>
    <t>小塘镇19599农村居民安全饮水项目</t>
  </si>
  <si>
    <t>黄土居人饮水工程</t>
  </si>
  <si>
    <t>黄土居</t>
  </si>
  <si>
    <t>言耳边村人饮水工程</t>
  </si>
  <si>
    <t>观音桥村人饮水工程</t>
  </si>
  <si>
    <t>观音桥村</t>
  </si>
  <si>
    <t>石脚村人饮水工程</t>
  </si>
  <si>
    <t>渡头桥村人饮水工程</t>
  </si>
  <si>
    <t>渡头桥村</t>
  </si>
  <si>
    <t>万塘村人饮水工程</t>
  </si>
  <si>
    <t>丰入村人饮水工程</t>
  </si>
  <si>
    <t>庄山村人饮水工程</t>
  </si>
  <si>
    <t>留田村人饮水工程</t>
  </si>
  <si>
    <t>红心村人饮水工程</t>
  </si>
  <si>
    <t>高燕村人饮水工程</t>
  </si>
  <si>
    <t>姚口渡村人饮水工程</t>
  </si>
  <si>
    <t>翠英村人饮水工程</t>
  </si>
  <si>
    <t>新田铺镇农村居民安全饮水项目</t>
  </si>
  <si>
    <t>新建17807人人饮工程</t>
  </si>
  <si>
    <t>水尾村人饮水工程</t>
  </si>
  <si>
    <t>毛力冲村人饮水工程</t>
  </si>
  <si>
    <t>塘口村人饮水工程</t>
  </si>
  <si>
    <t>石桥村人饮水工程</t>
  </si>
  <si>
    <t>石马江村人饮水工程</t>
  </si>
  <si>
    <t>皂角塘村人饮水工程</t>
  </si>
  <si>
    <t>沙子田村人饮水工程</t>
  </si>
  <si>
    <t>长古村人饮水工程</t>
  </si>
  <si>
    <t>新塘村人饮水工程</t>
  </si>
  <si>
    <t>新竹村人饮水工程</t>
  </si>
  <si>
    <t>双六村人饮水工程</t>
  </si>
  <si>
    <t>严塘镇农村居民安全饮水项目</t>
  </si>
  <si>
    <t>改善10525人饮水困难</t>
  </si>
  <si>
    <t>黄家村人饮水工程</t>
  </si>
  <si>
    <t>石黄村人饮水工程</t>
  </si>
  <si>
    <t>白水洞村人饮水工程</t>
  </si>
  <si>
    <t>龙脊村人饮水工程</t>
  </si>
  <si>
    <t>戴何村人饮水工程</t>
  </si>
  <si>
    <t>迎光乡人饮工程</t>
  </si>
  <si>
    <t>10881人</t>
  </si>
  <si>
    <t>大坻村人饮水工程</t>
  </si>
  <si>
    <t>大坻村</t>
  </si>
  <si>
    <t>莲塘村人饮水工程</t>
  </si>
  <si>
    <t>上沙溪村人饮水工程</t>
  </si>
  <si>
    <t>顺水村人饮水工程</t>
  </si>
  <si>
    <t>红岩寨村人饮水工程</t>
  </si>
  <si>
    <t>长兴村人饮水工程</t>
  </si>
  <si>
    <t>1445元/人</t>
  </si>
  <si>
    <t>发改局、财政局</t>
  </si>
  <si>
    <t>财政局、发改局</t>
  </si>
  <si>
    <t>魁伟小学</t>
  </si>
  <si>
    <t>酿溪镇会公平村</t>
  </si>
  <si>
    <t>改造</t>
  </si>
  <si>
    <t>新塘小学</t>
  </si>
  <si>
    <t>严塘镇新塘村</t>
  </si>
  <si>
    <t>高桥小学</t>
  </si>
  <si>
    <t>严塘镇白水洞村</t>
  </si>
  <si>
    <t>严塘中心小学</t>
  </si>
  <si>
    <t>严塘镇戴何村</t>
  </si>
  <si>
    <t>石黄小学</t>
  </si>
  <si>
    <t>严塘镇石黄村</t>
  </si>
  <si>
    <t>汪家小学</t>
  </si>
  <si>
    <t>严塘镇龙脊村</t>
  </si>
  <si>
    <t>棉花小学</t>
  </si>
  <si>
    <t>雀塘镇清水村</t>
  </si>
  <si>
    <t>雀塘中心小学</t>
  </si>
  <si>
    <t>雀塘镇庙湾村</t>
  </si>
  <si>
    <t>草塘教学点</t>
  </si>
  <si>
    <t>雀塘镇草塘村</t>
  </si>
  <si>
    <t>棠梓教学山</t>
  </si>
  <si>
    <t>雀塘镇棠梓山村</t>
  </si>
  <si>
    <t>黄泥小学</t>
  </si>
  <si>
    <t>雀塘镇黄泥村</t>
  </si>
  <si>
    <t>铁炉小学</t>
  </si>
  <si>
    <t>雀塘镇继志村</t>
  </si>
  <si>
    <t>雀塘镇棉花村</t>
  </si>
  <si>
    <t>鸭塘小学</t>
  </si>
  <si>
    <t>陈家坊镇山塘村</t>
  </si>
  <si>
    <t>田里小学</t>
  </si>
  <si>
    <t>陈家坊镇安家坳村</t>
  </si>
  <si>
    <t>观山小学(陈家坊二小)</t>
  </si>
  <si>
    <t>陈家坊镇观山</t>
  </si>
  <si>
    <t>刘什小学</t>
  </si>
  <si>
    <t>陈家坊镇刘什坝</t>
  </si>
  <si>
    <t>陈家坊镇司门</t>
  </si>
  <si>
    <t>团结学校周转房改造周家村、留背村、竹田三村合并</t>
  </si>
  <si>
    <t>潭府乡团结村</t>
  </si>
  <si>
    <t>小团年学校周转房建设</t>
  </si>
  <si>
    <t>潭府乡小团年村</t>
  </si>
  <si>
    <t>大江边学校周转房建设及食堂建设</t>
  </si>
  <si>
    <t>潭府乡江溪冲村</t>
  </si>
  <si>
    <t>龙潭学校周转房建设</t>
  </si>
  <si>
    <t>潭府乡大树村、财神村</t>
  </si>
  <si>
    <t>寺溪学校周转房建设</t>
  </si>
  <si>
    <t>潭府乡寺溪冲村</t>
  </si>
  <si>
    <t>车寺学校综合楼建设</t>
  </si>
  <si>
    <t>潭府乡车辘塘村</t>
  </si>
  <si>
    <t>洪福学校周转房建设</t>
  </si>
  <si>
    <t>潭府乡石板村</t>
  </si>
  <si>
    <t>大团年学校周转房建设</t>
  </si>
  <si>
    <t>潭府乡大团年村</t>
  </si>
  <si>
    <t>灿溪小学</t>
  </si>
  <si>
    <t>太芝庙镇灿溪村</t>
  </si>
  <si>
    <t>黄泥洞小学</t>
  </si>
  <si>
    <t>太芝庙镇黄泥洞</t>
  </si>
  <si>
    <t>白杨小学</t>
  </si>
  <si>
    <t>太芝庙镇冷水村</t>
  </si>
  <si>
    <t>新枧教学点</t>
  </si>
  <si>
    <t>太芝庙镇新枧村</t>
  </si>
  <si>
    <t>严塘教学点</t>
  </si>
  <si>
    <t>太芝庙镇严塘村</t>
  </si>
  <si>
    <t>长铺小学</t>
  </si>
  <si>
    <t>潭溪镇长铺村</t>
  </si>
  <si>
    <t>兴家小学</t>
  </si>
  <si>
    <t>潭溪镇兴旺村</t>
  </si>
  <si>
    <t>潭溪镇兴东村</t>
  </si>
  <si>
    <t>井际教学点</t>
  </si>
  <si>
    <t>潭溪镇石井村</t>
  </si>
  <si>
    <t>光明小学</t>
  </si>
  <si>
    <t>潭溪镇光明村</t>
  </si>
  <si>
    <t>厚椅小学</t>
  </si>
  <si>
    <t>潭溪镇孙家桥社区居委会</t>
  </si>
  <si>
    <t>武桥小学</t>
  </si>
  <si>
    <t>寸石镇武桥村</t>
  </si>
  <si>
    <t>蔡家教学点</t>
  </si>
  <si>
    <t>寸石镇蔡家村</t>
  </si>
  <si>
    <t>财宏教学点</t>
  </si>
  <si>
    <t>寸石镇财宏村</t>
  </si>
  <si>
    <t>寸石小学</t>
  </si>
  <si>
    <t>寸石镇寸石村</t>
  </si>
  <si>
    <t>青山小学</t>
  </si>
  <si>
    <t>寸石镇青山村</t>
  </si>
  <si>
    <t>山口关学校（新建教学楼）</t>
  </si>
  <si>
    <t>坪上镇梅寨村</t>
  </si>
  <si>
    <t>磨石学校（新建教学楼）</t>
  </si>
  <si>
    <t>坪上镇三长村</t>
  </si>
  <si>
    <t>青龙学校（公租房改造）</t>
  </si>
  <si>
    <t>坪上镇水竹村</t>
  </si>
  <si>
    <t>中心小学（教学楼）</t>
  </si>
  <si>
    <t>坪上村、羊角村</t>
  </si>
  <si>
    <t>小河教学点（厕所新建及周转房新建）</t>
  </si>
  <si>
    <t>坪上镇小河村</t>
  </si>
  <si>
    <t>筱溪学校（教学楼改造）</t>
  </si>
  <si>
    <t>坪上镇仓场村</t>
  </si>
  <si>
    <t>杨桥教学点（教学楼改造）</t>
  </si>
  <si>
    <t>坪上镇潘东村</t>
  </si>
  <si>
    <t>西冲学校（教学楼及教师住房）</t>
  </si>
  <si>
    <t>坪上镇枫木村</t>
  </si>
  <si>
    <t>清水大元小学</t>
  </si>
  <si>
    <t>坪上镇竹山村</t>
  </si>
  <si>
    <t>上南小学</t>
  </si>
  <si>
    <t>大新镇上南府村</t>
  </si>
  <si>
    <t>中心小学</t>
  </si>
  <si>
    <t>大新镇磁溪社区</t>
  </si>
  <si>
    <t>三门滩教学点</t>
  </si>
  <si>
    <t>大新镇三门滩村</t>
  </si>
  <si>
    <t>龙口溪小学</t>
  </si>
  <si>
    <t>大新镇龙口溪社区</t>
  </si>
  <si>
    <t>岱山小学</t>
  </si>
  <si>
    <t>大新镇三和村</t>
  </si>
  <si>
    <t>大坪溪教学点</t>
  </si>
  <si>
    <t>大新镇铜鼓顶村</t>
  </si>
  <si>
    <t>山门滩教学点</t>
  </si>
  <si>
    <t>大新镇和谐村</t>
  </si>
  <si>
    <t>木山小学</t>
  </si>
  <si>
    <t>龙溪铺镇木山村</t>
  </si>
  <si>
    <t>大竹小学</t>
  </si>
  <si>
    <t>龙溪铺镇大竹村</t>
  </si>
  <si>
    <t>卓笔小学</t>
  </si>
  <si>
    <t>龙溪铺镇卓笔村</t>
  </si>
  <si>
    <t>新禾教学点</t>
  </si>
  <si>
    <t>龙溪铺镇新禾村</t>
  </si>
  <si>
    <t>田心小学</t>
  </si>
  <si>
    <t>龙溪铺镇田心村</t>
  </si>
  <si>
    <t>上源小学</t>
  </si>
  <si>
    <t>龙溪铺镇上源村</t>
  </si>
  <si>
    <t>莲塘学校周转房建设</t>
  </si>
  <si>
    <t>迎光乡莲塘村</t>
  </si>
  <si>
    <t>上沙溪学校周转房建设</t>
  </si>
  <si>
    <t>迎光乡上沙溪村</t>
  </si>
  <si>
    <t>顺水学校周转房建设</t>
  </si>
  <si>
    <t>迎光乡狮塘村</t>
  </si>
  <si>
    <t>石桥学校教学楼</t>
  </si>
  <si>
    <t>迎光乡王家冲村、叶子村</t>
  </si>
  <si>
    <t>迎光乡学校周转房建设</t>
  </si>
  <si>
    <t>迎光乡邱家村、梅山村</t>
  </si>
  <si>
    <t>文仙教学点</t>
  </si>
  <si>
    <t>巨口铺镇文仙观</t>
  </si>
  <si>
    <t>津溪小学</t>
  </si>
  <si>
    <t>巨口铺镇津溪村</t>
  </si>
  <si>
    <t>桐木小学</t>
  </si>
  <si>
    <t>巨口铺镇桐木村</t>
  </si>
  <si>
    <t>高升教学点</t>
  </si>
  <si>
    <t>巨口铺镇高升村</t>
  </si>
  <si>
    <t>高燕教学点</t>
  </si>
  <si>
    <t>小塘镇高燕村</t>
  </si>
  <si>
    <t>红星小学</t>
  </si>
  <si>
    <t>小塘镇翠英村</t>
  </si>
  <si>
    <t>留田小学</t>
  </si>
  <si>
    <t>小塘镇留田村</t>
  </si>
  <si>
    <t>小塘镇黄土村</t>
  </si>
  <si>
    <t>言栗小学</t>
  </si>
  <si>
    <t>小塘镇言耳、石脚村</t>
  </si>
  <si>
    <t>渡头桥小学</t>
  </si>
  <si>
    <t>小塘镇渡头村</t>
  </si>
  <si>
    <t>姚口渡教学点</t>
  </si>
  <si>
    <t>小塘镇姚口渡</t>
  </si>
  <si>
    <t>万塘小学</t>
  </si>
  <si>
    <t>小塘镇万塘村</t>
  </si>
  <si>
    <t>小塘镇红心村</t>
  </si>
  <si>
    <t>栗山小学</t>
  </si>
  <si>
    <t>新田铺镇新竹村</t>
  </si>
  <si>
    <t>资滨小学</t>
  </si>
  <si>
    <t>新田铺镇塘口村</t>
  </si>
  <si>
    <t>平方</t>
  </si>
  <si>
    <t>石马江小学</t>
  </si>
  <si>
    <t>新田铺镇石马江村</t>
  </si>
  <si>
    <t>新田铺中心小学</t>
  </si>
  <si>
    <t>新田铺镇双六村</t>
  </si>
  <si>
    <t>毛力冲小学</t>
  </si>
  <si>
    <t>新田铺镇毛力冲村</t>
  </si>
  <si>
    <t>向江渡小学</t>
  </si>
  <si>
    <t>新田铺镇新塘村</t>
  </si>
  <si>
    <t>扶贫办、财政局、15个乡镇</t>
  </si>
  <si>
    <t>扶贫办、财政局、城建投</t>
  </si>
  <si>
    <t>乡镇</t>
  </si>
  <si>
    <t>3.56万元/个</t>
  </si>
  <si>
    <t>4.饮用水源保护</t>
  </si>
  <si>
    <t>集中式饮用水源保护设施建设</t>
  </si>
  <si>
    <t>5.畜禽养殖污染治理</t>
  </si>
  <si>
    <t>***养殖场养殖粪便处理设施建设</t>
  </si>
  <si>
    <t>6.生活污水处理</t>
  </si>
  <si>
    <t>（1）、新邵县集镇生活污水处理站建设</t>
  </si>
  <si>
    <t>（2）村寨生活污水处理站建设</t>
  </si>
  <si>
    <t>7.农村环境治理（扶贫贷款）</t>
  </si>
  <si>
    <t>1.农村幸福院建设</t>
  </si>
  <si>
    <t>农村幸福院建设</t>
  </si>
  <si>
    <t>2.社区日间照料中心</t>
  </si>
  <si>
    <t>3.社区老年活动中心</t>
  </si>
  <si>
    <t>4.农村敬老院建设</t>
  </si>
  <si>
    <t>填报说明：1.项目个数：按审批或投资部门确定的项目个数计算，打捆项目需列出包含的具体项目个数。2.建设地点：指项目建设所在的详细地址，打捆项目列出县、乡镇名称和涉及村数。3.建设内容：指该项目包含的建(构)筑物，农、林、经、养殖等实物，以及补助项目涉及的对象、标准等内容。4.建设性质：指项目属于新建或改扩建。5.建设规模：指全部生产能力、效益或投资总规模。6.投资概算：指该项目建设需要投入的资金规模。7.财政专项扶贫资金：指中央、省和地方财政安排的专项用于扶贫开发的资金。8.行业部门资金：指除财政专项扶贫资金以外的各级政府部门投入的资金额度。9.农民自筹：除政府和业主投入以外，由农户自行筹集的资金额度（含投劳折资）。10.业主投入：指项目业主自行投入的资金额度。11.扶持贫困户数、贫困人口：指该项目建成后直接受益的建档立卡贫困户数和人数。12.建设期限：指该项目建设的起止时间。13.牵头单位：指项目的主管部门（单位）或投资主要单位。14.参与单位：指参与项目建设、投资的单位和有关帮扶单位。15.“是否打捆项目”中填“是”的项目一定要打捆。16.此表由县市区填写，市州初核汇总，一并上报。17.只列三级项目，不再细分四级及以下项目。18.“/”表示不用填写。19.“...”表示填具体项目。（提示：表格电子版下载地址3180415231@qq.com,密码lsxfpb123456)</t>
  </si>
  <si>
    <t>补助标准</t>
  </si>
  <si>
    <t>一、退耕还林项目</t>
  </si>
  <si>
    <t>退耕还林是指从保护和改善生态环境出发，将易造成水土流失的坡耕地和易造成土地沙化的耕地，有计划、分步骤地停止耕种；本着宜乔则乔、宜灌则灌、宜草则草，乔灌草结合的原则，因地制宜地造林种草，恢复林草植被。国家实行退耕还林资金补贴制度，国家按照核定的退耕地还林给予造林者适当资金的补助。</t>
  </si>
  <si>
    <t>二、重大生态保护和建设项目</t>
  </si>
  <si>
    <t>三、水土保持项目</t>
  </si>
  <si>
    <t>四、石漠化综合治理项目</t>
  </si>
  <si>
    <t>五、沙化土地封禁保护项目</t>
  </si>
  <si>
    <t>六、湿地保护与恢复项目</t>
  </si>
  <si>
    <t>七、天然林保护工程项目</t>
  </si>
  <si>
    <t>八、长江防护林体系建设工程项目</t>
  </si>
  <si>
    <t>全县15个乡镇</t>
  </si>
  <si>
    <t>防止乱砍滥伐、乱采滥挖、乱捕滥猎、毁林开垦等破坏森林资源行为和森林火灾的发生。</t>
  </si>
  <si>
    <t>筱溪国家湿地公园</t>
  </si>
  <si>
    <t>新邵县“十三五”脱贫攻坚规划资金汇总表</t>
  </si>
  <si>
    <t>单位：万元</t>
  </si>
  <si>
    <t>项目</t>
  </si>
  <si>
    <t>资金合计</t>
  </si>
  <si>
    <t>产业发展</t>
  </si>
  <si>
    <t>社会保障</t>
  </si>
  <si>
    <t>助学培训</t>
  </si>
  <si>
    <t>改造搬迁</t>
  </si>
  <si>
    <t>基础设施和公共服务</t>
  </si>
  <si>
    <t>生态扶贫</t>
  </si>
  <si>
    <t>总  计</t>
  </si>
  <si>
    <t>湖南省新邵县“十三五”精准脱贫攻坚规划基础设施和公共服务项目表</t>
  </si>
  <si>
    <t>（3）产业路建设</t>
  </si>
  <si>
    <t>填表单位(公章)： 新邵县扶贫工作办公室                                                                                                          填报时间：    2016年11月11日</t>
    <phoneticPr fontId="59" type="noConversion"/>
  </si>
  <si>
    <t>项目
个数</t>
    <phoneticPr fontId="59" type="noConversion"/>
  </si>
  <si>
    <t>建设
期限</t>
    <phoneticPr fontId="59" type="noConversion"/>
  </si>
  <si>
    <t>行业部
门资金</t>
    <phoneticPr fontId="59" type="noConversion"/>
  </si>
  <si>
    <t>农户
自筹</t>
    <phoneticPr fontId="59" type="noConversion"/>
  </si>
  <si>
    <t>新邵县城乡居民医疗保险</t>
    <phoneticPr fontId="59" type="noConversion"/>
  </si>
  <si>
    <t>交通局</t>
    <phoneticPr fontId="59" type="noConversion"/>
  </si>
  <si>
    <t xml:space="preserve">财政局、发改局、扶贫办、城建投资公司 </t>
    <phoneticPr fontId="59" type="noConversion"/>
  </si>
  <si>
    <t xml:space="preserve">财政局、扶贫办 、城建投资公司 </t>
    <phoneticPr fontId="59" type="noConversion"/>
  </si>
  <si>
    <t>支持贫困村产业村机耕道建设90千米</t>
    <phoneticPr fontId="59" type="noConversion"/>
  </si>
  <si>
    <t>2016-2020</t>
    <phoneticPr fontId="59" type="noConversion"/>
  </si>
  <si>
    <t>阻止乱砍滥伐、乱采滥挖、乱捕滥猎、毁林开垦等破坏森林资源行为的发生。</t>
    <phoneticPr fontId="59" type="noConversion"/>
  </si>
  <si>
    <t>保护好资水环境不被污染，鱼业资源</t>
    <phoneticPr fontId="59" type="noConversion"/>
  </si>
  <si>
    <t>以保护湿地生态系统完整性、维护湿地生态过程和生态服务功能并在此基础上以充分发挥湿地的多种功能效益、开展湿地合理利用为宗旨，可供公众游览、休闲或进行科学、文化和教育活动的特定湿地区域。</t>
    <phoneticPr fontId="59" type="noConversion"/>
  </si>
  <si>
    <t xml:space="preserve"> 附件2</t>
    <phoneticPr fontId="1" type="noConversion"/>
  </si>
  <si>
    <t xml:space="preserve"> 湖南省新邵县“十三五”脱贫攻坚规划专项扶贫项目表                                                                                                                                                                    </t>
    <phoneticPr fontId="1" type="noConversion"/>
  </si>
  <si>
    <t>项目
个数</t>
    <phoneticPr fontId="1" type="noConversion"/>
  </si>
  <si>
    <t>行业部
门资金</t>
    <phoneticPr fontId="1" type="noConversion"/>
  </si>
  <si>
    <t>业主
投入</t>
    <phoneticPr fontId="1" type="noConversion"/>
  </si>
  <si>
    <t>农户
自筹</t>
    <phoneticPr fontId="1" type="noConversion"/>
  </si>
  <si>
    <t>扶持贫
困户数</t>
    <phoneticPr fontId="1" type="noConversion"/>
  </si>
  <si>
    <t>建设
性质</t>
    <phoneticPr fontId="1" type="noConversion"/>
  </si>
  <si>
    <t xml:space="preserve">填表单位(公章)：                                                                                                                           填报时间：                                                    </t>
    <phoneticPr fontId="1" type="noConversion"/>
  </si>
  <si>
    <t>巨口铺镇、坪上镇、严塘镇等15个乡镇651个村</t>
    <phoneticPr fontId="1" type="noConversion"/>
  </si>
  <si>
    <t>以潭府乡为重点区域；巨口铺等10个乡镇25个村；龙溪铺等7个乡镇118个村</t>
    <phoneticPr fontId="1" type="noConversion"/>
  </si>
  <si>
    <t>发展乡村旅游点、农家乐、特色种养基地，实现一村一品。</t>
    <phoneticPr fontId="1" type="noConversion"/>
  </si>
  <si>
    <t>太芝苗、大新乡、潭府乡等15个乡镇16个村</t>
    <phoneticPr fontId="1" type="noConversion"/>
  </si>
  <si>
    <t>电商平台、电商服务站（点）建设、电商培训、电商支撑服及网销农产品整合与开发</t>
    <phoneticPr fontId="1" type="noConversion"/>
  </si>
  <si>
    <t>为从事产业扶贫开发项目的贫困农户提供扶贫项目贷款贴息</t>
    <phoneticPr fontId="1" type="noConversion"/>
  </si>
  <si>
    <t>为从事产业扶贫开发项目的贫困农户购买农作抗灾保险</t>
    <phoneticPr fontId="1" type="noConversion"/>
  </si>
  <si>
    <t>采取财政扶贫资金直接补贴形式，支持项目村农户投资参与分布式光伏发电项目，</t>
    <phoneticPr fontId="1" type="noConversion"/>
  </si>
  <si>
    <t>对全县小学义务教育阶段在校贫困学生实行针对性助学扶持，</t>
    <phoneticPr fontId="1" type="noConversion"/>
  </si>
  <si>
    <t>对全县中学义务教育阶段在校贫困学生实行针对性助学扶持，</t>
    <phoneticPr fontId="1" type="noConversion"/>
  </si>
  <si>
    <t>将雨露计划职业教育扶贫助学补助政策落实到位，覆盖全部农村建档立卡贫困家庭，努力实现应学尽学，应补尽补。</t>
    <phoneticPr fontId="1" type="noConversion"/>
  </si>
  <si>
    <t>交通局</t>
    <phoneticPr fontId="1" type="noConversion"/>
  </si>
  <si>
    <t xml:space="preserve">财政局、扶贫办 、城建投资公司 </t>
    <phoneticPr fontId="1" type="noConversion"/>
  </si>
  <si>
    <t>财政专项扶贫资金</t>
    <phoneticPr fontId="1" type="noConversion"/>
  </si>
  <si>
    <t xml:space="preserve">财政局、发改局、扶贫办、城建投资公司 </t>
    <phoneticPr fontId="1" type="noConversion"/>
  </si>
  <si>
    <t xml:space="preserve"> 附件3</t>
    <phoneticPr fontId="1" type="noConversion"/>
  </si>
  <si>
    <t xml:space="preserve">湖南省新邵县“十三五”脱贫攻坚规划产业发展项目表                                                                                                                                                                                                                        </t>
    <phoneticPr fontId="1" type="noConversion"/>
  </si>
  <si>
    <t>填表单位(公章)：                                                                                  填报时间：</t>
    <phoneticPr fontId="1" type="noConversion"/>
  </si>
  <si>
    <t>附件4</t>
    <phoneticPr fontId="1" type="noConversion"/>
  </si>
  <si>
    <t>湖南省新邵县“十三五”脱贫攻坚规划社会保障项目表（市州）</t>
    <phoneticPr fontId="1" type="noConversion"/>
  </si>
  <si>
    <t>建设
期限</t>
    <phoneticPr fontId="1" type="noConversion"/>
  </si>
  <si>
    <t>扶持贫困
人口数</t>
    <phoneticPr fontId="1" type="noConversion"/>
  </si>
  <si>
    <t>酿溪镇等15个乡镇413个村</t>
    <phoneticPr fontId="1" type="noConversion"/>
  </si>
  <si>
    <t>填表单位(公章)：                                                                                                                                             填报时间：</t>
    <phoneticPr fontId="1" type="noConversion"/>
  </si>
  <si>
    <t xml:space="preserve"> 附件5</t>
    <phoneticPr fontId="1" type="noConversion"/>
  </si>
  <si>
    <t xml:space="preserve">   湖南省新邵县“十三五”脱贫攻坚规划助学培训项目表（市州）</t>
    <phoneticPr fontId="1" type="noConversion"/>
  </si>
  <si>
    <t xml:space="preserve">
  填表单位(公章)：                          填报时间：                                              </t>
    <phoneticPr fontId="1" type="noConversion"/>
  </si>
  <si>
    <t>牵头
单位</t>
    <phoneticPr fontId="1" type="noConversion"/>
  </si>
  <si>
    <t>参与
单位</t>
    <phoneticPr fontId="1" type="noConversion"/>
  </si>
  <si>
    <t>填报说明：1.项目个数：按审批或投资部门确定的项目个数计算，打捆项目需列出包含的具体项目个数。2.建设地点：指项目建设所在的详细地址，打捆项目列出县、乡镇名称和涉及村数。3.建设内容：指该项目包含的建(构)筑物，农、林、经、养殖等实物，以及补助项目涉及的对象、标准等内容。4.建设性质：指项目属于新建或改扩建。5.建设规模：指全部生产能力、效益或投资总规模。6.投资概算：指该项目建设需要投入的资金规模。7.财政专项扶贫资金：指中央、省和地方财政安排的专项用于扶贫开发的资金。8.行业部门资金：指除财政专项扶贫资金以外的各级政府部门投入的资金额度。9.农民自筹：除政府和业主投入以外，由农户自行筹集的资金额度（含投劳折资）。10.业主投入：指项目业主自行投入的资金额度。11.扶持贫困户数、贫困人口：指该项目建成后直接受益的建档立卡贫困户数和人数。12.建设期限：指该项目建设的起止时间。13.牵头单位：指项目的主管部门（单或投资主要单位。14.参与单位：指参与项目建设、投资的单位和有关帮扶单位。15.“是否打捆项目”中填“是”的项目一定要打捆。16.此表由县市区填写，市州初核汇总，一并上报。17.基础设施类项目请列入附表7。18.“...”表示填具体项目。</t>
    <phoneticPr fontId="1" type="noConversion"/>
  </si>
  <si>
    <t>附件6</t>
    <phoneticPr fontId="1" type="noConversion"/>
  </si>
  <si>
    <t>湖南省新邵县“十三五”脱贫攻坚规划改造搬迁项目表</t>
    <phoneticPr fontId="1" type="noConversion"/>
  </si>
  <si>
    <t>填表单位（公章）：                                                                                                                         填报时间：</t>
    <phoneticPr fontId="1" type="noConversion"/>
  </si>
  <si>
    <t>附件8</t>
    <phoneticPr fontId="1" type="noConversion"/>
  </si>
  <si>
    <t xml:space="preserve">湖南省“十三五”精准脱贫攻坚规划生态扶贫项目表（市州）                                                                                                                                                           </t>
    <phoneticPr fontId="1" type="noConversion"/>
  </si>
  <si>
    <t xml:space="preserve">填表单位（公章）：                                                                                                                               填报时间：                                       </t>
    <phoneticPr fontId="1" type="noConversion"/>
  </si>
  <si>
    <t xml:space="preserve"> 填表单位(公章)：新邵县扶贫办                                                                                                             填报时间：  年   月   日</t>
  </si>
  <si>
    <t xml:space="preserve">（1）一是便民服务设施。（2）二是文体活动设施。（3）三是农业服务设施。（4）四是医疗服务设施。（5）五是党建服务设施。
</t>
  </si>
  <si>
    <t>县网络公司、各乡镇
村、帮扶单位</t>
    <phoneticPr fontId="1" type="noConversion"/>
  </si>
  <si>
    <t>行业部
门资金</t>
    <phoneticPr fontId="1" type="noConversion"/>
  </si>
  <si>
    <t>农民
自筹</t>
    <phoneticPr fontId="1" type="noConversion"/>
  </si>
  <si>
    <t>业主
投入</t>
    <phoneticPr fontId="1" type="noConversion"/>
  </si>
</sst>
</file>

<file path=xl/styles.xml><?xml version="1.0" encoding="utf-8"?>
<styleSheet xmlns="http://schemas.openxmlformats.org/spreadsheetml/2006/main">
  <numFmts count="8">
    <numFmt numFmtId="176" formatCode="0.000_ "/>
    <numFmt numFmtId="177" formatCode="0_ "/>
    <numFmt numFmtId="178" formatCode="0.00_);[Red]\(0.00\)"/>
    <numFmt numFmtId="179" formatCode="0_);[Red]\(0\)"/>
    <numFmt numFmtId="180" formatCode="0.0_ "/>
    <numFmt numFmtId="181" formatCode="0.0000_);[Red]\(0.0000\)"/>
    <numFmt numFmtId="182" formatCode="0.00000_ "/>
    <numFmt numFmtId="183" formatCode="0.00_ "/>
  </numFmts>
  <fonts count="68">
    <font>
      <sz val="12"/>
      <color theme="1"/>
      <name val="宋体"/>
      <charset val="134"/>
      <scheme val="minor"/>
    </font>
    <font>
      <sz val="9"/>
      <name val="宋体"/>
      <charset val="134"/>
      <scheme val="minor"/>
    </font>
    <font>
      <b/>
      <sz val="9"/>
      <name val="宋体"/>
      <charset val="134"/>
      <scheme val="minor"/>
    </font>
    <font>
      <sz val="11"/>
      <name val="宋体"/>
      <charset val="134"/>
    </font>
    <font>
      <sz val="12"/>
      <color theme="1"/>
      <name val="宋体"/>
      <charset val="134"/>
    </font>
    <font>
      <b/>
      <sz val="20"/>
      <name val="宋体"/>
      <charset val="134"/>
      <scheme val="minor"/>
    </font>
    <font>
      <sz val="11"/>
      <name val="宋体"/>
      <charset val="134"/>
      <scheme val="minor"/>
    </font>
    <font>
      <b/>
      <sz val="10"/>
      <name val="宋体"/>
      <charset val="134"/>
      <scheme val="minor"/>
    </font>
    <font>
      <sz val="10"/>
      <name val="宋体"/>
      <charset val="134"/>
      <scheme val="minor"/>
    </font>
    <font>
      <sz val="12"/>
      <name val="宋体"/>
      <charset val="134"/>
    </font>
    <font>
      <sz val="9"/>
      <name val="宋体"/>
      <charset val="134"/>
    </font>
    <font>
      <b/>
      <sz val="10.5"/>
      <color indexed="8"/>
      <name val="宋体"/>
      <charset val="134"/>
    </font>
    <font>
      <sz val="11"/>
      <color theme="1"/>
      <name val="宋体"/>
      <charset val="134"/>
    </font>
    <font>
      <sz val="10.5"/>
      <color indexed="8"/>
      <name val="宋体"/>
      <charset val="134"/>
    </font>
    <font>
      <sz val="9"/>
      <color rgb="FFFF0000"/>
      <name val="宋体"/>
      <charset val="134"/>
      <scheme val="minor"/>
    </font>
    <font>
      <sz val="9"/>
      <color indexed="8"/>
      <name val="宋体"/>
      <charset val="134"/>
      <scheme val="minor"/>
    </font>
    <font>
      <sz val="11"/>
      <color indexed="8"/>
      <name val="宋体"/>
      <charset val="134"/>
    </font>
    <font>
      <b/>
      <sz val="11"/>
      <name val="宋体"/>
      <charset val="134"/>
    </font>
    <font>
      <sz val="10"/>
      <name val="宋体"/>
      <charset val="134"/>
    </font>
    <font>
      <sz val="11"/>
      <color theme="1"/>
      <name val="宋体"/>
      <charset val="134"/>
      <scheme val="minor"/>
    </font>
    <font>
      <b/>
      <sz val="22"/>
      <color theme="1"/>
      <name val="宋体"/>
      <charset val="134"/>
      <scheme val="minor"/>
    </font>
    <font>
      <sz val="12"/>
      <name val="宋体"/>
      <charset val="134"/>
      <scheme val="minor"/>
    </font>
    <font>
      <b/>
      <sz val="12"/>
      <name val="宋体"/>
      <charset val="134"/>
      <scheme val="minor"/>
    </font>
    <font>
      <sz val="12"/>
      <color rgb="FFFF0000"/>
      <name val="宋体"/>
      <charset val="134"/>
      <scheme val="minor"/>
    </font>
    <font>
      <b/>
      <sz val="9"/>
      <name val="宋体"/>
      <charset val="134"/>
    </font>
    <font>
      <b/>
      <sz val="10"/>
      <name val="宋体"/>
      <charset val="134"/>
    </font>
    <font>
      <sz val="9"/>
      <color rgb="FFFF0000"/>
      <name val="宋体"/>
      <charset val="134"/>
    </font>
    <font>
      <sz val="10"/>
      <color rgb="FFFF0000"/>
      <name val="宋体"/>
      <charset val="134"/>
    </font>
    <font>
      <sz val="10.5"/>
      <color rgb="FFFF0000"/>
      <name val="宋体"/>
      <charset val="134"/>
    </font>
    <font>
      <sz val="11.25"/>
      <color rgb="FFFF0000"/>
      <name val="宋体"/>
      <charset val="134"/>
    </font>
    <font>
      <sz val="9"/>
      <color indexed="8"/>
      <name val="宋体"/>
      <charset val="134"/>
    </font>
    <font>
      <sz val="12"/>
      <color rgb="FFFF0000"/>
      <name val="宋体"/>
      <charset val="134"/>
    </font>
    <font>
      <b/>
      <sz val="12"/>
      <name val="宋体"/>
      <charset val="134"/>
    </font>
    <font>
      <sz val="22"/>
      <name val="宋体"/>
      <charset val="134"/>
    </font>
    <font>
      <sz val="12"/>
      <color rgb="FF00B050"/>
      <name val="宋体"/>
      <charset val="134"/>
    </font>
    <font>
      <sz val="10"/>
      <color rgb="FF00B050"/>
      <name val="宋体"/>
      <charset val="134"/>
    </font>
    <font>
      <b/>
      <sz val="10"/>
      <color rgb="FF00B050"/>
      <name val="宋体"/>
      <charset val="134"/>
    </font>
    <font>
      <sz val="9"/>
      <color rgb="FF00B050"/>
      <name val="宋体"/>
      <charset val="134"/>
    </font>
    <font>
      <b/>
      <sz val="10"/>
      <color rgb="FFFF0000"/>
      <name val="宋体"/>
      <charset val="134"/>
    </font>
    <font>
      <sz val="9"/>
      <color rgb="FF00B050"/>
      <name val="宋体"/>
      <charset val="134"/>
      <scheme val="minor"/>
    </font>
    <font>
      <b/>
      <sz val="12"/>
      <color rgb="FFFF0000"/>
      <name val="宋体"/>
      <charset val="134"/>
    </font>
    <font>
      <b/>
      <sz val="11"/>
      <name val="宋体"/>
      <charset val="134"/>
      <scheme val="minor"/>
    </font>
    <font>
      <sz val="12"/>
      <color rgb="FF00B050"/>
      <name val="宋体"/>
      <charset val="134"/>
      <scheme val="minor"/>
    </font>
    <font>
      <sz val="10"/>
      <color rgb="FF00B050"/>
      <name val="宋体"/>
      <charset val="134"/>
      <scheme val="minor"/>
    </font>
    <font>
      <b/>
      <sz val="8"/>
      <name val="黑体"/>
      <charset val="134"/>
    </font>
    <font>
      <b/>
      <sz val="9"/>
      <name val="仿宋_GB2312"/>
      <charset val="134"/>
    </font>
    <font>
      <b/>
      <sz val="20"/>
      <color theme="1"/>
      <name val="宋体"/>
      <charset val="134"/>
      <scheme val="minor"/>
    </font>
    <font>
      <sz val="8"/>
      <name val="宋体"/>
      <charset val="134"/>
      <scheme val="minor"/>
    </font>
    <font>
      <b/>
      <sz val="9"/>
      <color rgb="FF00B050"/>
      <name val="宋体"/>
      <charset val="134"/>
    </font>
    <font>
      <sz val="10"/>
      <color rgb="FFFF0000"/>
      <name val="宋体"/>
      <charset val="134"/>
      <scheme val="minor"/>
    </font>
    <font>
      <sz val="6"/>
      <color rgb="FF00B050"/>
      <name val="宋体"/>
      <charset val="134"/>
    </font>
    <font>
      <sz val="10.5"/>
      <color rgb="FF00B050"/>
      <name val="宋体"/>
      <charset val="134"/>
    </font>
    <font>
      <sz val="11.25"/>
      <color rgb="FF00B050"/>
      <name val="宋体"/>
      <charset val="134"/>
    </font>
    <font>
      <sz val="9"/>
      <color rgb="FF00B050"/>
      <name val="仿宋_GB2312"/>
      <charset val="134"/>
    </font>
    <font>
      <b/>
      <sz val="9"/>
      <color indexed="10"/>
      <name val="仿宋_GB2312"/>
      <charset val="134"/>
    </font>
    <font>
      <sz val="10"/>
      <name val="Arial"/>
    </font>
    <font>
      <sz val="9"/>
      <name val="Times New Roman"/>
      <family val="1"/>
    </font>
    <font>
      <sz val="8"/>
      <name val="宋体"/>
      <family val="3"/>
      <charset val="134"/>
    </font>
    <font>
      <sz val="16"/>
      <name val="方正小标宋简体"/>
      <family val="4"/>
      <charset val="134"/>
    </font>
    <font>
      <sz val="9"/>
      <name val="宋体"/>
      <family val="3"/>
      <charset val="134"/>
      <scheme val="minor"/>
    </font>
    <font>
      <sz val="12"/>
      <name val="宋体"/>
      <family val="3"/>
      <charset val="134"/>
      <scheme val="minor"/>
    </font>
    <font>
      <sz val="8"/>
      <name val="宋体"/>
      <family val="3"/>
      <charset val="134"/>
      <scheme val="minor"/>
    </font>
    <font>
      <sz val="8"/>
      <color theme="1"/>
      <name val="宋体"/>
      <family val="3"/>
      <charset val="134"/>
      <scheme val="minor"/>
    </font>
    <font>
      <sz val="8"/>
      <name val="宋体"/>
      <family val="3"/>
      <charset val="134"/>
      <scheme val="major"/>
    </font>
    <font>
      <sz val="12"/>
      <color theme="1"/>
      <name val="宋体"/>
      <family val="3"/>
      <charset val="134"/>
      <scheme val="minor"/>
    </font>
    <font>
      <sz val="8"/>
      <color theme="1"/>
      <name val="宋体"/>
      <family val="3"/>
      <charset val="134"/>
      <scheme val="major"/>
    </font>
    <font>
      <sz val="16"/>
      <name val="方正大标宋简体"/>
      <family val="4"/>
      <charset val="134"/>
    </font>
    <font>
      <sz val="18"/>
      <color theme="1"/>
      <name val="方正大标宋简体"/>
      <family val="4"/>
      <charset val="134"/>
    </font>
  </fonts>
  <fills count="9">
    <fill>
      <patternFill patternType="none"/>
    </fill>
    <fill>
      <patternFill patternType="gray125"/>
    </fill>
    <fill>
      <patternFill patternType="solid">
        <fgColor rgb="FFC00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F0"/>
        <bgColor indexed="64"/>
      </patternFill>
    </fill>
    <fill>
      <patternFill patternType="solid">
        <fgColor indexed="9"/>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6">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16" fillId="0" borderId="0"/>
    <xf numFmtId="0" fontId="55" fillId="0" borderId="0"/>
  </cellStyleXfs>
  <cellXfs count="686">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2" fillId="2" borderId="0" xfId="0" applyFont="1" applyFill="1" applyBorder="1" applyAlignment="1">
      <alignment horizontal="center" vertical="center"/>
    </xf>
    <xf numFmtId="0" fontId="0" fillId="0" borderId="0" xfId="0" applyAlignment="1">
      <alignment vertical="center" wrapText="1"/>
    </xf>
    <xf numFmtId="177" fontId="3" fillId="3" borderId="0" xfId="0" applyNumberFormat="1" applyFont="1" applyFill="1" applyAlignment="1">
      <alignment vertical="center"/>
    </xf>
    <xf numFmtId="0" fontId="4" fillId="4" borderId="0" xfId="0" applyFont="1" applyFill="1" applyBorder="1" applyAlignment="1">
      <alignment horizontal="center" vertical="center" wrapText="1"/>
    </xf>
    <xf numFmtId="0" fontId="0" fillId="0" borderId="0" xfId="0" applyAlignment="1">
      <alignment horizontal="justify" vertical="center"/>
    </xf>
    <xf numFmtId="176" fontId="0" fillId="0" borderId="0" xfId="0" applyNumberFormat="1" applyAlignment="1">
      <alignment horizontal="center" vertical="center"/>
    </xf>
    <xf numFmtId="176" fontId="0" fillId="0" borderId="0" xfId="0" applyNumberFormat="1">
      <alignment vertical="center"/>
    </xf>
    <xf numFmtId="0" fontId="0" fillId="0" borderId="0" xfId="0" applyNumberFormat="1" applyAlignment="1">
      <alignment horizontal="center" vertical="center"/>
    </xf>
    <xf numFmtId="177"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177" fontId="7" fillId="5" borderId="1" xfId="0" applyNumberFormat="1" applyFont="1" applyFill="1" applyBorder="1" applyAlignment="1">
      <alignment horizontal="center" vertical="center" wrapText="1"/>
    </xf>
    <xf numFmtId="176" fontId="7" fillId="5"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177" fontId="7" fillId="6" borderId="1" xfId="0" applyNumberFormat="1" applyFont="1" applyFill="1" applyBorder="1" applyAlignment="1">
      <alignment horizontal="center" vertical="center" wrapText="1"/>
    </xf>
    <xf numFmtId="3" fontId="7" fillId="6" borderId="1" xfId="0" applyNumberFormat="1" applyFont="1" applyFill="1" applyBorder="1" applyAlignment="1">
      <alignment horizontal="center" vertical="center" wrapText="1"/>
    </xf>
    <xf numFmtId="176" fontId="7" fillId="6"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181" fontId="7" fillId="0"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77" fontId="7" fillId="3" borderId="1" xfId="0" applyNumberFormat="1" applyFont="1" applyFill="1" applyBorder="1" applyAlignment="1">
      <alignment horizontal="center" vertical="center" wrapText="1"/>
    </xf>
    <xf numFmtId="0" fontId="7" fillId="3" borderId="1" xfId="0" applyFont="1" applyFill="1" applyBorder="1" applyAlignment="1">
      <alignment horizontal="justify" vertical="center" wrapText="1"/>
    </xf>
    <xf numFmtId="3" fontId="7" fillId="3" borderId="1" xfId="0" applyNumberFormat="1" applyFont="1" applyFill="1" applyBorder="1" applyAlignment="1">
      <alignment horizontal="center" vertical="center" wrapText="1"/>
    </xf>
    <xf numFmtId="176" fontId="7" fillId="3" borderId="1" xfId="0" applyNumberFormat="1" applyFont="1" applyFill="1" applyBorder="1" applyAlignment="1">
      <alignment horizontal="center" vertical="center" wrapText="1"/>
    </xf>
    <xf numFmtId="0" fontId="7" fillId="6"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7" fillId="5"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5"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181"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49" fontId="3" fillId="3" borderId="1" xfId="0" applyNumberFormat="1" applyFont="1" applyFill="1" applyBorder="1" applyAlignment="1">
      <alignment vertical="center" wrapText="1"/>
    </xf>
    <xf numFmtId="177" fontId="3" fillId="3" borderId="1" xfId="0" applyNumberFormat="1" applyFont="1" applyFill="1" applyBorder="1" applyAlignment="1">
      <alignment vertical="center" wrapText="1"/>
    </xf>
    <xf numFmtId="177" fontId="3" fillId="3"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alignment horizontal="justify" vertical="center" wrapText="1"/>
    </xf>
    <xf numFmtId="176" fontId="9" fillId="0"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14" fillId="0" borderId="1" xfId="0" applyFont="1" applyFill="1" applyBorder="1" applyAlignment="1">
      <alignment horizontal="left" vertical="center"/>
    </xf>
    <xf numFmtId="0" fontId="2" fillId="0" borderId="1" xfId="0" applyFont="1" applyFill="1" applyBorder="1" applyAlignment="1">
      <alignment horizontal="left" vertical="center"/>
    </xf>
    <xf numFmtId="3" fontId="7" fillId="5"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7" borderId="1" xfId="0" applyNumberFormat="1" applyFont="1" applyFill="1" applyBorder="1" applyAlignment="1">
      <alignment vertical="center" wrapText="1"/>
    </xf>
    <xf numFmtId="0" fontId="3" fillId="0" borderId="1" xfId="0" applyFont="1" applyFill="1" applyBorder="1" applyAlignment="1">
      <alignment horizontal="center" vertical="center"/>
    </xf>
    <xf numFmtId="176" fontId="3" fillId="7" borderId="1" xfId="0" applyNumberFormat="1" applyFont="1" applyFill="1" applyBorder="1" applyAlignment="1">
      <alignment horizontal="center" vertical="center" wrapText="1"/>
    </xf>
    <xf numFmtId="0" fontId="8" fillId="0" borderId="1" xfId="5" applyNumberFormat="1" applyFont="1" applyFill="1" applyBorder="1" applyAlignment="1">
      <alignment horizontal="center" vertical="center" wrapText="1"/>
    </xf>
    <xf numFmtId="177" fontId="8" fillId="0" borderId="1" xfId="5" applyNumberFormat="1" applyFont="1" applyFill="1" applyBorder="1" applyAlignment="1">
      <alignment horizontal="center" vertical="center" wrapText="1"/>
    </xf>
    <xf numFmtId="176" fontId="8" fillId="0" borderId="1" xfId="5" applyNumberFormat="1" applyFont="1" applyFill="1" applyBorder="1" applyAlignment="1">
      <alignment horizontal="center" vertical="center" wrapText="1"/>
    </xf>
    <xf numFmtId="177" fontId="3" fillId="3" borderId="1" xfId="0" applyNumberFormat="1" applyFont="1" applyFill="1" applyBorder="1" applyAlignment="1">
      <alignment horizontal="justify" vertical="center" wrapText="1"/>
    </xf>
    <xf numFmtId="176"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80" fontId="3" fillId="3"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6"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xf>
    <xf numFmtId="179" fontId="7" fillId="3" borderId="1" xfId="0" applyNumberFormat="1"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3" fillId="0" borderId="1" xfId="0" applyNumberFormat="1" applyFont="1" applyFill="1" applyBorder="1" applyAlignment="1">
      <alignment vertical="center" wrapText="1"/>
    </xf>
    <xf numFmtId="176" fontId="3" fillId="0" borderId="1" xfId="0" applyNumberFormat="1" applyFont="1" applyFill="1" applyBorder="1" applyAlignment="1">
      <alignment vertical="center"/>
    </xf>
    <xf numFmtId="0" fontId="3"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6" fontId="3" fillId="3" borderId="1" xfId="0" applyNumberFormat="1" applyFont="1" applyFill="1" applyBorder="1" applyAlignment="1">
      <alignment vertical="center" wrapText="1"/>
    </xf>
    <xf numFmtId="0" fontId="3" fillId="3" borderId="1" xfId="0" applyNumberFormat="1" applyFont="1" applyFill="1" applyBorder="1" applyAlignment="1">
      <alignment horizontal="center" vertical="center" wrapText="1"/>
    </xf>
    <xf numFmtId="177" fontId="2" fillId="2" borderId="1" xfId="0" applyNumberFormat="1" applyFont="1" applyFill="1" applyBorder="1" applyAlignment="1">
      <alignment horizontal="right" vertical="center"/>
    </xf>
    <xf numFmtId="0" fontId="16" fillId="0" borderId="1" xfId="0" applyFont="1" applyFill="1" applyBorder="1" applyAlignment="1">
      <alignment horizontal="center" vertical="center" wrapText="1"/>
    </xf>
    <xf numFmtId="176" fontId="0" fillId="0" borderId="1" xfId="0" applyNumberFormat="1" applyBorder="1">
      <alignment vertical="center"/>
    </xf>
    <xf numFmtId="0" fontId="13"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NumberFormat="1" applyFont="1" applyFill="1" applyBorder="1" applyAlignment="1">
      <alignment horizontal="center" vertical="center"/>
    </xf>
    <xf numFmtId="176" fontId="3" fillId="3" borderId="1" xfId="0" applyNumberFormat="1" applyFont="1" applyFill="1" applyBorder="1" applyAlignment="1">
      <alignment vertical="center"/>
    </xf>
    <xf numFmtId="0" fontId="3" fillId="3" borderId="1" xfId="0" applyNumberFormat="1" applyFont="1" applyFill="1" applyBorder="1" applyAlignment="1">
      <alignment vertical="center"/>
    </xf>
    <xf numFmtId="0" fontId="3" fillId="0" borderId="1" xfId="0" applyNumberFormat="1" applyFont="1" applyFill="1" applyBorder="1" applyAlignment="1">
      <alignment horizontal="center" vertical="center"/>
    </xf>
    <xf numFmtId="177" fontId="3" fillId="7" borderId="1" xfId="0" applyNumberFormat="1" applyFont="1" applyFill="1" applyBorder="1" applyAlignment="1">
      <alignment horizontal="center" vertical="center" wrapText="1"/>
    </xf>
    <xf numFmtId="0" fontId="3" fillId="0" borderId="1" xfId="0" applyFont="1" applyFill="1" applyBorder="1" applyAlignment="1">
      <alignment vertical="center"/>
    </xf>
    <xf numFmtId="3" fontId="8" fillId="0" borderId="1" xfId="0" applyNumberFormat="1" applyFont="1" applyFill="1" applyBorder="1" applyAlignment="1">
      <alignment horizontal="center" vertical="center" wrapText="1"/>
    </xf>
    <xf numFmtId="183" fontId="3" fillId="3" borderId="1" xfId="0"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177" fontId="17" fillId="3" borderId="1" xfId="0" applyNumberFormat="1" applyFont="1" applyFill="1" applyBorder="1" applyAlignment="1">
      <alignment vertical="center"/>
    </xf>
    <xf numFmtId="0" fontId="2" fillId="2" borderId="0" xfId="0" applyFont="1" applyFill="1" applyBorder="1" applyAlignment="1">
      <alignment horizontal="center" vertical="center" wrapText="1"/>
    </xf>
    <xf numFmtId="0" fontId="0" fillId="0" borderId="1" xfId="0" applyBorder="1">
      <alignment vertical="center"/>
    </xf>
    <xf numFmtId="177" fontId="17" fillId="0" borderId="1" xfId="0" applyNumberFormat="1" applyFont="1" applyFill="1" applyBorder="1" applyAlignment="1">
      <alignment vertical="center"/>
    </xf>
    <xf numFmtId="0" fontId="3" fillId="0" borderId="0" xfId="0" applyNumberFormat="1" applyFont="1" applyFill="1" applyAlignment="1">
      <alignment horizontal="center" vertical="center"/>
    </xf>
    <xf numFmtId="177" fontId="3" fillId="0" borderId="1" xfId="0" applyNumberFormat="1" applyFont="1" applyFill="1" applyBorder="1" applyAlignment="1">
      <alignment vertical="center"/>
    </xf>
    <xf numFmtId="177" fontId="3" fillId="7" borderId="1" xfId="0" applyNumberFormat="1" applyFont="1" applyFill="1" applyBorder="1" applyAlignment="1">
      <alignment vertical="center" wrapText="1"/>
    </xf>
    <xf numFmtId="177" fontId="16" fillId="3" borderId="0" xfId="0" applyNumberFormat="1" applyFont="1" applyFill="1" applyAlignment="1">
      <alignment vertical="center"/>
    </xf>
    <xf numFmtId="49" fontId="16" fillId="3" borderId="0" xfId="0" applyNumberFormat="1" applyFont="1" applyFill="1" applyAlignment="1">
      <alignment vertical="center"/>
    </xf>
    <xf numFmtId="182" fontId="3" fillId="3" borderId="0" xfId="0" applyNumberFormat="1" applyFont="1" applyFill="1" applyAlignment="1">
      <alignment vertical="center"/>
    </xf>
    <xf numFmtId="0" fontId="0" fillId="3" borderId="0" xfId="0" applyFont="1" applyFill="1" applyAlignment="1">
      <alignment vertical="center"/>
    </xf>
    <xf numFmtId="177" fontId="7" fillId="3" borderId="1" xfId="5" applyNumberFormat="1" applyFont="1" applyFill="1" applyBorder="1" applyAlignment="1">
      <alignment horizontal="center" vertical="center" wrapText="1"/>
    </xf>
    <xf numFmtId="0" fontId="7" fillId="3" borderId="1" xfId="5" applyNumberFormat="1" applyFont="1" applyFill="1" applyBorder="1" applyAlignment="1">
      <alignment horizontal="center" vertical="center" wrapText="1"/>
    </xf>
    <xf numFmtId="176" fontId="7" fillId="3" borderId="1" xfId="5" applyNumberFormat="1" applyFont="1" applyFill="1" applyBorder="1" applyAlignment="1">
      <alignment horizontal="center" vertical="center" wrapText="1"/>
    </xf>
    <xf numFmtId="177" fontId="3" fillId="7" borderId="1" xfId="0" applyNumberFormat="1" applyFont="1" applyFill="1" applyBorder="1" applyAlignment="1">
      <alignment horizontal="justify" vertical="center" wrapText="1"/>
    </xf>
    <xf numFmtId="177" fontId="7" fillId="0" borderId="1" xfId="1" applyNumberFormat="1" applyFont="1" applyFill="1" applyBorder="1" applyAlignment="1">
      <alignment horizontal="center" vertical="center" wrapText="1"/>
    </xf>
    <xf numFmtId="177" fontId="7" fillId="0" borderId="1" xfId="5" applyNumberFormat="1" applyFont="1" applyFill="1" applyBorder="1" applyAlignment="1">
      <alignment horizontal="center" vertical="center" wrapText="1"/>
    </xf>
    <xf numFmtId="177" fontId="7" fillId="0" borderId="1" xfId="1" applyNumberFormat="1" applyFont="1" applyFill="1" applyBorder="1" applyAlignment="1">
      <alignment horizontal="justify" vertical="center" wrapText="1"/>
    </xf>
    <xf numFmtId="176" fontId="7" fillId="0" borderId="1" xfId="5" applyNumberFormat="1" applyFont="1" applyFill="1" applyBorder="1" applyAlignment="1">
      <alignment horizontal="center" vertical="center" wrapText="1"/>
    </xf>
    <xf numFmtId="0" fontId="6" fillId="0" borderId="1" xfId="0" applyFont="1" applyFill="1" applyBorder="1" applyAlignment="1">
      <alignment vertical="center" wrapText="1"/>
    </xf>
    <xf numFmtId="176" fontId="18" fillId="0" borderId="1" xfId="0" applyNumberFormat="1" applyFont="1" applyFill="1" applyBorder="1" applyAlignment="1">
      <alignment horizontal="center" vertical="center"/>
    </xf>
    <xf numFmtId="0" fontId="7" fillId="3" borderId="1" xfId="5"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0" fontId="8" fillId="0" borderId="1" xfId="5" applyNumberFormat="1"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justify" vertical="center"/>
    </xf>
    <xf numFmtId="0" fontId="0" fillId="0" borderId="1" xfId="0" applyBorder="1" applyAlignment="1">
      <alignment vertical="center" wrapText="1"/>
    </xf>
    <xf numFmtId="176" fontId="0" fillId="0" borderId="1" xfId="0" applyNumberFormat="1" applyBorder="1" applyAlignment="1">
      <alignment horizontal="center" vertical="center"/>
    </xf>
    <xf numFmtId="177" fontId="8" fillId="0" borderId="0" xfId="0" applyNumberFormat="1" applyFont="1" applyFill="1" applyBorder="1" applyAlignment="1">
      <alignment horizontal="center" vertical="center" wrapText="1"/>
    </xf>
    <xf numFmtId="0" fontId="3" fillId="7"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0" fontId="7" fillId="0" borderId="1" xfId="5" applyNumberFormat="1" applyFont="1" applyFill="1" applyBorder="1" applyAlignment="1">
      <alignment horizontal="center" vertical="center" wrapText="1"/>
    </xf>
    <xf numFmtId="176" fontId="6" fillId="0" borderId="1" xfId="0" applyNumberFormat="1" applyFont="1" applyFill="1" applyBorder="1" applyAlignment="1">
      <alignment vertical="center" wrapText="1"/>
    </xf>
    <xf numFmtId="0" fontId="19" fillId="0" borderId="1" xfId="0" applyNumberFormat="1" applyFont="1" applyFill="1" applyBorder="1" applyAlignment="1">
      <alignment horizontal="center" vertical="center"/>
    </xf>
    <xf numFmtId="0" fontId="0" fillId="0" borderId="1" xfId="0" applyNumberFormat="1" applyBorder="1" applyAlignment="1">
      <alignment horizontal="center" vertical="center"/>
    </xf>
    <xf numFmtId="0" fontId="8" fillId="0" borderId="0" xfId="0" applyNumberFormat="1" applyFont="1" applyFill="1" applyBorder="1" applyAlignment="1">
      <alignment horizontal="center" vertical="center" wrapText="1"/>
    </xf>
    <xf numFmtId="177" fontId="8" fillId="0" borderId="1" xfId="1" applyNumberFormat="1" applyFont="1" applyFill="1" applyBorder="1" applyAlignment="1">
      <alignment horizontal="center" vertical="center" wrapText="1"/>
    </xf>
    <xf numFmtId="180" fontId="3" fillId="3" borderId="1" xfId="0" applyNumberFormat="1" applyFont="1" applyFill="1" applyBorder="1" applyAlignment="1">
      <alignment vertical="center" wrapText="1"/>
    </xf>
    <xf numFmtId="0" fontId="16" fillId="5" borderId="1" xfId="0" applyFont="1" applyFill="1" applyBorder="1" applyAlignment="1">
      <alignment horizontal="center" vertical="center" wrapText="1"/>
    </xf>
    <xf numFmtId="0" fontId="1" fillId="0" borderId="1" xfId="0" applyFont="1" applyFill="1" applyBorder="1" applyAlignment="1">
      <alignment vertical="center" wrapText="1"/>
    </xf>
    <xf numFmtId="0" fontId="23" fillId="0" borderId="0" xfId="0" applyFont="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27"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7" fillId="0" borderId="1" xfId="0" applyNumberFormat="1" applyFont="1" applyFill="1" applyBorder="1" applyAlignment="1">
      <alignment horizontal="justify" vertical="center" wrapText="1"/>
    </xf>
    <xf numFmtId="0" fontId="27" fillId="0" borderId="1" xfId="0" applyFont="1" applyFill="1" applyBorder="1" applyAlignment="1">
      <alignment horizontal="justify" vertical="center" wrapText="1"/>
    </xf>
    <xf numFmtId="0" fontId="25" fillId="0" borderId="1" xfId="0" applyFont="1" applyFill="1" applyBorder="1" applyAlignment="1">
      <alignment horizontal="justify" vertical="center" wrapText="1"/>
    </xf>
    <xf numFmtId="0" fontId="26" fillId="0" borderId="1" xfId="0" applyNumberFormat="1" applyFont="1" applyFill="1" applyBorder="1" applyAlignment="1">
      <alignment horizontal="justify" vertical="center" wrapText="1"/>
    </xf>
    <xf numFmtId="3" fontId="30" fillId="0" borderId="1" xfId="0" applyNumberFormat="1" applyFont="1" applyFill="1" applyBorder="1" applyAlignment="1">
      <alignment horizontal="center" vertical="center" wrapText="1"/>
    </xf>
    <xf numFmtId="0" fontId="27" fillId="0" borderId="1" xfId="0" applyNumberFormat="1" applyFont="1" applyFill="1" applyBorder="1" applyAlignment="1">
      <alignment vertical="center" wrapText="1"/>
    </xf>
    <xf numFmtId="0" fontId="31" fillId="0" borderId="1" xfId="0" applyFont="1" applyFill="1" applyBorder="1" applyAlignment="1">
      <alignment vertical="center" wrapText="1"/>
    </xf>
    <xf numFmtId="177" fontId="10"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xf>
    <xf numFmtId="0" fontId="10" fillId="0" borderId="1" xfId="0" applyFont="1" applyFill="1" applyBorder="1" applyAlignment="1">
      <alignment horizontal="justify" vertical="center" wrapText="1"/>
    </xf>
    <xf numFmtId="18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0" fillId="0" borderId="0" xfId="0" applyFont="1">
      <alignment vertical="center"/>
    </xf>
    <xf numFmtId="49" fontId="10" fillId="0" borderId="1" xfId="0" applyNumberFormat="1" applyFont="1" applyFill="1" applyBorder="1" applyAlignment="1">
      <alignment horizontal="justify" vertical="center" wrapText="1"/>
    </xf>
    <xf numFmtId="177" fontId="24" fillId="0" borderId="1" xfId="0" applyNumberFormat="1" applyFont="1" applyFill="1" applyBorder="1" applyAlignment="1">
      <alignment horizontal="justify" vertical="center" wrapText="1"/>
    </xf>
    <xf numFmtId="177" fontId="10" fillId="0" borderId="1" xfId="0" applyNumberFormat="1" applyFont="1" applyFill="1" applyBorder="1" applyAlignment="1">
      <alignment horizontal="justify" vertical="center" wrapText="1"/>
    </xf>
    <xf numFmtId="180" fontId="10" fillId="0" borderId="1" xfId="0" applyNumberFormat="1" applyFont="1" applyFill="1" applyBorder="1" applyAlignment="1">
      <alignment horizontal="justify" vertical="center" wrapText="1"/>
    </xf>
    <xf numFmtId="178" fontId="10" fillId="0" borderId="1" xfId="0" applyNumberFormat="1" applyFont="1" applyFill="1" applyBorder="1" applyAlignment="1">
      <alignment horizontal="justify" vertical="center" wrapText="1"/>
    </xf>
    <xf numFmtId="179" fontId="10" fillId="0" borderId="1" xfId="0" applyNumberFormat="1"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49" fontId="10" fillId="0" borderId="1" xfId="0" applyNumberFormat="1" applyFont="1" applyFill="1" applyBorder="1" applyAlignment="1">
      <alignment horizontal="justify" vertical="center"/>
    </xf>
    <xf numFmtId="0" fontId="10" fillId="0" borderId="1" xfId="0" applyFont="1" applyFill="1" applyBorder="1" applyAlignment="1">
      <alignment horizontal="justify" vertical="center"/>
    </xf>
    <xf numFmtId="178" fontId="10"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177" fontId="16" fillId="0" borderId="0" xfId="0" applyNumberFormat="1" applyFont="1" applyFill="1" applyAlignment="1">
      <alignment horizontal="justify" vertical="center"/>
    </xf>
    <xf numFmtId="49" fontId="10" fillId="0" borderId="1" xfId="0" applyNumberFormat="1"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xf>
    <xf numFmtId="180" fontId="10" fillId="0" borderId="1" xfId="0" applyNumberFormat="1" applyFont="1" applyFill="1" applyBorder="1" applyAlignment="1">
      <alignment horizontal="justify" vertical="center"/>
    </xf>
    <xf numFmtId="0" fontId="10" fillId="0" borderId="1" xfId="0" applyNumberFormat="1" applyFont="1" applyFill="1" applyBorder="1" applyAlignment="1">
      <alignment horizontal="justify" vertical="center"/>
    </xf>
    <xf numFmtId="0" fontId="1" fillId="0" borderId="1" xfId="0" applyFont="1" applyFill="1" applyBorder="1" applyAlignment="1">
      <alignment horizontal="justify" vertical="center" wrapText="1"/>
    </xf>
    <xf numFmtId="0" fontId="10" fillId="0" borderId="1" xfId="0" applyFont="1" applyFill="1" applyBorder="1" applyAlignment="1">
      <alignment horizontal="center" vertical="center"/>
    </xf>
    <xf numFmtId="177" fontId="24"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177" fontId="1" fillId="0" borderId="0"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5" fillId="0" borderId="1" xfId="0" applyNumberFormat="1" applyFont="1" applyFill="1" applyBorder="1" applyAlignment="1">
      <alignment vertical="center" wrapText="1"/>
    </xf>
    <xf numFmtId="177" fontId="25" fillId="0" borderId="1" xfId="0" applyNumberFormat="1" applyFont="1" applyFill="1" applyBorder="1" applyAlignment="1">
      <alignment horizontal="center" vertical="center" wrapText="1"/>
    </xf>
    <xf numFmtId="177" fontId="18" fillId="0" borderId="1" xfId="0" applyNumberFormat="1" applyFont="1" applyFill="1" applyBorder="1" applyAlignment="1">
      <alignment vertical="center" wrapText="1"/>
    </xf>
    <xf numFmtId="177" fontId="18" fillId="0" borderId="1" xfId="0" applyNumberFormat="1" applyFont="1" applyFill="1" applyBorder="1" applyAlignment="1">
      <alignment horizontal="center" vertical="center" wrapText="1"/>
    </xf>
    <xf numFmtId="177" fontId="25" fillId="0" borderId="1" xfId="0" applyNumberFormat="1" applyFont="1" applyFill="1" applyBorder="1" applyAlignment="1">
      <alignment vertical="center"/>
    </xf>
    <xf numFmtId="177" fontId="25" fillId="0" borderId="1" xfId="0" applyNumberFormat="1" applyFont="1" applyFill="1" applyBorder="1" applyAlignment="1">
      <alignment horizontal="center" vertical="center"/>
    </xf>
    <xf numFmtId="177" fontId="35" fillId="0" borderId="1" xfId="0" applyNumberFormat="1" applyFont="1" applyFill="1" applyBorder="1" applyAlignment="1">
      <alignment vertical="center"/>
    </xf>
    <xf numFmtId="177" fontId="35" fillId="0" borderId="1" xfId="0" applyNumberFormat="1" applyFont="1" applyFill="1" applyBorder="1" applyAlignment="1">
      <alignment horizontal="justify" vertical="center" wrapText="1"/>
    </xf>
    <xf numFmtId="177" fontId="35" fillId="0" borderId="1" xfId="0" applyNumberFormat="1" applyFont="1" applyFill="1" applyBorder="1" applyAlignment="1">
      <alignment horizontal="center" vertical="center"/>
    </xf>
    <xf numFmtId="177" fontId="25" fillId="0" borderId="1" xfId="0" applyNumberFormat="1" applyFont="1" applyFill="1" applyBorder="1" applyAlignment="1">
      <alignment horizontal="justify" vertical="center" wrapText="1"/>
    </xf>
    <xf numFmtId="177" fontId="18" fillId="0" borderId="1" xfId="0" applyNumberFormat="1" applyFont="1" applyFill="1" applyBorder="1" applyAlignment="1">
      <alignment vertical="center"/>
    </xf>
    <xf numFmtId="177" fontId="35" fillId="0" borderId="1" xfId="0" applyNumberFormat="1" applyFont="1" applyFill="1" applyBorder="1" applyAlignment="1">
      <alignment vertical="center" wrapText="1"/>
    </xf>
    <xf numFmtId="177" fontId="36" fillId="0" borderId="1" xfId="0" applyNumberFormat="1" applyFont="1" applyFill="1" applyBorder="1" applyAlignment="1">
      <alignment horizontal="center" vertical="center"/>
    </xf>
    <xf numFmtId="0" fontId="37" fillId="0" borderId="1" xfId="0" applyFont="1" applyFill="1" applyBorder="1" applyAlignment="1">
      <alignment horizontal="center" vertical="center" wrapText="1"/>
    </xf>
    <xf numFmtId="0" fontId="37" fillId="0" borderId="1" xfId="0" applyFont="1" applyFill="1" applyBorder="1" applyAlignment="1">
      <alignment horizontal="center" vertical="center"/>
    </xf>
    <xf numFmtId="177" fontId="37" fillId="0" borderId="1" xfId="0" applyNumberFormat="1" applyFont="1" applyFill="1" applyBorder="1" applyAlignment="1">
      <alignment horizontal="center" vertical="center"/>
    </xf>
    <xf numFmtId="177" fontId="2" fillId="0" borderId="0" xfId="0" applyNumberFormat="1" applyFont="1" applyFill="1" applyBorder="1" applyAlignment="1">
      <alignment vertical="center" wrapText="1"/>
    </xf>
    <xf numFmtId="177" fontId="14" fillId="0" borderId="0" xfId="0" applyNumberFormat="1" applyFont="1" applyFill="1" applyBorder="1" applyAlignment="1">
      <alignment vertical="center" wrapText="1"/>
    </xf>
    <xf numFmtId="177" fontId="39" fillId="0" borderId="0" xfId="0" applyNumberFormat="1" applyFont="1" applyFill="1" applyBorder="1" applyAlignment="1">
      <alignment vertical="center" wrapText="1"/>
    </xf>
    <xf numFmtId="177" fontId="1" fillId="0" borderId="0" xfId="0" applyNumberFormat="1" applyFont="1" applyFill="1" applyBorder="1" applyAlignment="1">
      <alignment vertical="center" wrapText="1"/>
    </xf>
    <xf numFmtId="177" fontId="8" fillId="0" borderId="0" xfId="0" applyNumberFormat="1" applyFont="1" applyFill="1" applyBorder="1" applyAlignment="1">
      <alignment horizontal="left" vertical="center" wrapText="1"/>
    </xf>
    <xf numFmtId="177" fontId="8" fillId="0" borderId="0" xfId="0" applyNumberFormat="1" applyFont="1" applyFill="1" applyBorder="1" applyAlignment="1">
      <alignment vertical="center" wrapText="1"/>
    </xf>
    <xf numFmtId="177" fontId="27" fillId="0" borderId="1" xfId="0" applyNumberFormat="1" applyFont="1" applyFill="1" applyBorder="1" applyAlignment="1">
      <alignment vertical="center" wrapText="1"/>
    </xf>
    <xf numFmtId="177" fontId="27"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77" fontId="10"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177" fontId="27" fillId="0" borderId="1" xfId="0" applyNumberFormat="1" applyFont="1" applyFill="1" applyBorder="1" applyAlignment="1">
      <alignment horizontal="justify" vertical="center" wrapText="1"/>
    </xf>
    <xf numFmtId="177" fontId="35" fillId="0" borderId="1" xfId="0" applyNumberFormat="1" applyFont="1" applyFill="1" applyBorder="1" applyAlignment="1">
      <alignment horizontal="center" vertical="center" wrapText="1"/>
    </xf>
    <xf numFmtId="10" fontId="25" fillId="0" borderId="1" xfId="0" applyNumberFormat="1" applyFont="1" applyFill="1" applyBorder="1" applyAlignment="1">
      <alignment vertical="center" wrapText="1"/>
    </xf>
    <xf numFmtId="10" fontId="18" fillId="0" borderId="1" xfId="0" applyNumberFormat="1" applyFont="1" applyFill="1" applyBorder="1" applyAlignment="1">
      <alignment vertical="center" wrapText="1"/>
    </xf>
    <xf numFmtId="10" fontId="35" fillId="0" borderId="1" xfId="0" applyNumberFormat="1" applyFont="1" applyFill="1" applyBorder="1" applyAlignment="1">
      <alignment vertical="center" wrapText="1"/>
    </xf>
    <xf numFmtId="177" fontId="32" fillId="0" borderId="0" xfId="0" applyNumberFormat="1" applyFont="1" applyFill="1" applyBorder="1" applyAlignment="1">
      <alignment vertical="center"/>
    </xf>
    <xf numFmtId="177" fontId="40" fillId="0" borderId="0" xfId="0" applyNumberFormat="1" applyFont="1" applyFill="1" applyBorder="1" applyAlignment="1">
      <alignment vertical="center"/>
    </xf>
    <xf numFmtId="183" fontId="0" fillId="0" borderId="0" xfId="0" applyNumberFormat="1">
      <alignment vertical="center"/>
    </xf>
    <xf numFmtId="0" fontId="2" fillId="0" borderId="1" xfId="0" applyNumberFormat="1" applyFont="1" applyFill="1" applyBorder="1" applyAlignment="1">
      <alignment horizontal="center" vertical="center" wrapText="1"/>
    </xf>
    <xf numFmtId="177" fontId="25" fillId="0" borderId="1" xfId="0" applyNumberFormat="1"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35" fillId="0" borderId="1" xfId="0" applyNumberFormat="1" applyFont="1" applyFill="1" applyBorder="1" applyAlignment="1">
      <alignment horizontal="center" vertical="center" wrapText="1"/>
    </xf>
    <xf numFmtId="177" fontId="36" fillId="0" borderId="1" xfId="0" applyNumberFormat="1" applyFont="1" applyFill="1" applyBorder="1" applyAlignment="1">
      <alignment vertical="center" wrapText="1"/>
    </xf>
    <xf numFmtId="177" fontId="36" fillId="0" borderId="1" xfId="0" applyNumberFormat="1"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177" fontId="17" fillId="0" borderId="1" xfId="0" applyNumberFormat="1" applyFont="1" applyFill="1" applyBorder="1" applyAlignment="1">
      <alignment vertical="center" wrapText="1"/>
    </xf>
    <xf numFmtId="0" fontId="18" fillId="0" borderId="1" xfId="0" applyNumberFormat="1" applyFont="1" applyFill="1" applyBorder="1" applyAlignment="1">
      <alignment horizontal="center" vertical="center" wrapText="1"/>
    </xf>
    <xf numFmtId="0" fontId="35" fillId="0" borderId="1" xfId="0" applyFont="1" applyFill="1" applyBorder="1" applyAlignment="1">
      <alignment vertical="center" wrapText="1"/>
    </xf>
    <xf numFmtId="0" fontId="35" fillId="0" borderId="1" xfId="0" applyFont="1" applyFill="1" applyBorder="1" applyAlignment="1">
      <alignment horizontal="center" vertical="center" wrapText="1"/>
    </xf>
    <xf numFmtId="0" fontId="39" fillId="0" borderId="1" xfId="0" applyFont="1" applyFill="1" applyBorder="1" applyAlignment="1">
      <alignment vertical="center" wrapText="1"/>
    </xf>
    <xf numFmtId="0" fontId="39" fillId="0" borderId="1" xfId="0" applyFont="1" applyFill="1" applyBorder="1" applyAlignment="1">
      <alignment horizontal="center" vertical="center" wrapText="1"/>
    </xf>
    <xf numFmtId="0" fontId="39" fillId="0" borderId="1" xfId="0" applyNumberFormat="1" applyFont="1" applyFill="1" applyBorder="1" applyAlignment="1">
      <alignment horizontal="left" vertical="center" wrapText="1"/>
    </xf>
    <xf numFmtId="0" fontId="35" fillId="0" borderId="1" xfId="0" applyNumberFormat="1" applyFont="1" applyFill="1" applyBorder="1" applyAlignment="1">
      <alignment vertical="center" wrapText="1"/>
    </xf>
    <xf numFmtId="177" fontId="17" fillId="0" borderId="1" xfId="0" applyNumberFormat="1" applyFont="1" applyFill="1" applyBorder="1" applyAlignment="1">
      <alignment horizontal="justify" vertical="center" wrapText="1"/>
    </xf>
    <xf numFmtId="0" fontId="37" fillId="0" borderId="1" xfId="0" applyNumberFormat="1" applyFont="1" applyFill="1" applyBorder="1" applyAlignment="1">
      <alignment horizontal="left" vertical="center" wrapText="1"/>
    </xf>
    <xf numFmtId="0" fontId="37" fillId="0" borderId="1" xfId="0" applyNumberFormat="1" applyFont="1" applyFill="1" applyBorder="1" applyAlignment="1">
      <alignment horizontal="center" vertical="center" wrapText="1"/>
    </xf>
    <xf numFmtId="183" fontId="8" fillId="0" borderId="0" xfId="0" applyNumberFormat="1" applyFont="1" applyFill="1" applyBorder="1" applyAlignment="1">
      <alignment horizontal="center" vertical="center" wrapText="1"/>
    </xf>
    <xf numFmtId="183" fontId="25" fillId="0" borderId="1" xfId="0" applyNumberFormat="1" applyFont="1" applyFill="1" applyBorder="1" applyAlignment="1">
      <alignment horizontal="center" vertical="center" wrapText="1"/>
    </xf>
    <xf numFmtId="183" fontId="27" fillId="0" borderId="1" xfId="0" applyNumberFormat="1" applyFont="1" applyFill="1" applyBorder="1" applyAlignment="1">
      <alignment horizontal="center" vertical="center" wrapText="1"/>
    </xf>
    <xf numFmtId="183" fontId="3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xf>
    <xf numFmtId="183" fontId="18" fillId="0" borderId="1" xfId="0" applyNumberFormat="1" applyFont="1" applyFill="1" applyBorder="1" applyAlignment="1">
      <alignment horizontal="center" vertical="center"/>
    </xf>
    <xf numFmtId="183" fontId="36" fillId="0" borderId="1" xfId="0" applyNumberFormat="1" applyFont="1" applyFill="1" applyBorder="1" applyAlignment="1">
      <alignment horizontal="center" vertical="center" wrapText="1"/>
    </xf>
    <xf numFmtId="183" fontId="18" fillId="0" borderId="1" xfId="0" applyNumberFormat="1" applyFont="1" applyFill="1" applyBorder="1" applyAlignment="1">
      <alignment horizontal="center" vertical="center" wrapText="1"/>
    </xf>
    <xf numFmtId="0" fontId="42" fillId="0" borderId="1" xfId="0" applyNumberFormat="1" applyFont="1" applyBorder="1" applyAlignment="1">
      <alignment horizontal="center" vertical="center"/>
    </xf>
    <xf numFmtId="183" fontId="10" fillId="0" borderId="1" xfId="0" applyNumberFormat="1" applyFont="1" applyFill="1" applyBorder="1" applyAlignment="1">
      <alignment horizontal="center" vertical="center" wrapText="1"/>
    </xf>
    <xf numFmtId="183" fontId="10" fillId="0" borderId="1" xfId="0" applyNumberFormat="1" applyFont="1" applyFill="1" applyBorder="1" applyAlignment="1">
      <alignment horizontal="left" vertical="center" wrapText="1"/>
    </xf>
    <xf numFmtId="183" fontId="37" fillId="0" borderId="1" xfId="0" applyNumberFormat="1" applyFont="1" applyFill="1" applyBorder="1" applyAlignment="1">
      <alignment horizontal="center" vertical="center" wrapText="1"/>
    </xf>
    <xf numFmtId="177" fontId="39" fillId="0" borderId="1" xfId="0"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xf>
    <xf numFmtId="177" fontId="8" fillId="0" borderId="1" xfId="0" applyNumberFormat="1" applyFont="1" applyFill="1" applyBorder="1" applyAlignment="1">
      <alignment horizontal="left" vertical="center" wrapText="1"/>
    </xf>
    <xf numFmtId="177" fontId="8" fillId="0" borderId="1" xfId="0" applyNumberFormat="1" applyFont="1" applyFill="1" applyBorder="1" applyAlignment="1">
      <alignment vertical="center" wrapText="1"/>
    </xf>
    <xf numFmtId="177" fontId="43" fillId="0" borderId="1" xfId="0" applyNumberFormat="1" applyFont="1" applyFill="1" applyBorder="1" applyAlignment="1">
      <alignment horizontal="center" vertical="center" wrapText="1"/>
    </xf>
    <xf numFmtId="177" fontId="43" fillId="0" borderId="1" xfId="0" applyNumberFormat="1" applyFont="1" applyFill="1" applyBorder="1" applyAlignment="1">
      <alignment horizontal="left" vertical="center" wrapText="1"/>
    </xf>
    <xf numFmtId="177" fontId="43" fillId="0" borderId="1" xfId="0" applyNumberFormat="1" applyFont="1" applyFill="1" applyBorder="1" applyAlignment="1">
      <alignment vertical="center" wrapText="1"/>
    </xf>
    <xf numFmtId="0" fontId="25" fillId="0" borderId="1" xfId="0" applyNumberFormat="1" applyFont="1" applyFill="1" applyBorder="1" applyAlignment="1">
      <alignment vertical="center" shrinkToFit="1"/>
    </xf>
    <xf numFmtId="0" fontId="42" fillId="0" borderId="1" xfId="0" applyFont="1" applyBorder="1" applyAlignment="1">
      <alignment horizontal="center" vertical="center"/>
    </xf>
    <xf numFmtId="0" fontId="43"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left" vertical="center" wrapText="1"/>
    </xf>
    <xf numFmtId="177" fontId="37" fillId="0" borderId="1" xfId="0" applyNumberFormat="1" applyFont="1" applyFill="1" applyBorder="1" applyAlignment="1">
      <alignment horizontal="justify" vertical="center" wrapText="1"/>
    </xf>
    <xf numFmtId="177" fontId="37" fillId="0" borderId="1" xfId="0" applyNumberFormat="1" applyFont="1" applyFill="1" applyBorder="1" applyAlignment="1">
      <alignment horizontal="center" vertical="center" wrapText="1"/>
    </xf>
    <xf numFmtId="178" fontId="37" fillId="0" borderId="1" xfId="0" applyNumberFormat="1" applyFont="1" applyFill="1" applyBorder="1" applyAlignment="1">
      <alignment horizontal="justify" vertical="center" wrapText="1"/>
    </xf>
    <xf numFmtId="179" fontId="37" fillId="0" borderId="1" xfId="0" applyNumberFormat="1" applyFont="1" applyFill="1" applyBorder="1" applyAlignment="1">
      <alignment horizontal="center" vertical="center" wrapText="1"/>
    </xf>
    <xf numFmtId="178" fontId="37" fillId="0" borderId="1" xfId="0" applyNumberFormat="1" applyFont="1" applyFill="1" applyBorder="1" applyAlignment="1">
      <alignment horizontal="center" vertical="center" wrapText="1"/>
    </xf>
    <xf numFmtId="0" fontId="37" fillId="0" borderId="1" xfId="0" applyFont="1" applyFill="1" applyBorder="1" applyAlignment="1">
      <alignment horizontal="justify" vertical="center" wrapText="1"/>
    </xf>
    <xf numFmtId="177" fontId="10" fillId="0" borderId="3" xfId="0" applyNumberFormat="1" applyFont="1" applyFill="1" applyBorder="1" applyAlignment="1">
      <alignment horizontal="center" vertical="center"/>
    </xf>
    <xf numFmtId="177" fontId="2" fillId="0" borderId="1" xfId="0" applyNumberFormat="1" applyFont="1" applyFill="1" applyBorder="1" applyAlignment="1">
      <alignment horizontal="left" vertical="center"/>
    </xf>
    <xf numFmtId="177" fontId="24" fillId="0" borderId="4" xfId="0" applyNumberFormat="1" applyFont="1" applyFill="1" applyBorder="1" applyAlignment="1">
      <alignment horizontal="right" vertical="center"/>
    </xf>
    <xf numFmtId="177" fontId="26" fillId="0" borderId="3" xfId="0" applyNumberFormat="1" applyFont="1" applyFill="1" applyBorder="1" applyAlignment="1">
      <alignment horizontal="center" vertical="center"/>
    </xf>
    <xf numFmtId="177" fontId="14" fillId="0" borderId="1" xfId="0" applyNumberFormat="1" applyFont="1" applyFill="1" applyBorder="1" applyAlignment="1">
      <alignment horizontal="justify" vertical="center"/>
    </xf>
    <xf numFmtId="177" fontId="26" fillId="0" borderId="4" xfId="0" applyNumberFormat="1" applyFont="1" applyFill="1" applyBorder="1" applyAlignment="1">
      <alignment horizontal="right" vertical="center"/>
    </xf>
    <xf numFmtId="177" fontId="26" fillId="0" borderId="1" xfId="0" applyNumberFormat="1" applyFont="1" applyFill="1" applyBorder="1" applyAlignment="1">
      <alignment horizontal="left" vertical="center" wrapText="1"/>
    </xf>
    <xf numFmtId="177" fontId="26" fillId="0" borderId="1" xfId="0" applyNumberFormat="1" applyFont="1" applyFill="1" applyBorder="1" applyAlignment="1">
      <alignment horizontal="left" vertical="center"/>
    </xf>
    <xf numFmtId="177" fontId="26" fillId="0" borderId="1" xfId="0" applyNumberFormat="1" applyFont="1" applyFill="1" applyBorder="1" applyAlignment="1">
      <alignment horizontal="center" vertical="center"/>
    </xf>
    <xf numFmtId="177" fontId="26" fillId="0" borderId="1" xfId="0" applyNumberFormat="1" applyFont="1" applyFill="1" applyBorder="1" applyAlignment="1">
      <alignment horizontal="right" vertical="center"/>
    </xf>
    <xf numFmtId="183" fontId="35" fillId="0" borderId="1" xfId="0" applyNumberFormat="1" applyFont="1" applyFill="1" applyBorder="1" applyAlignment="1">
      <alignment vertical="center" wrapText="1"/>
    </xf>
    <xf numFmtId="183" fontId="24" fillId="0" borderId="4" xfId="0" applyNumberFormat="1" applyFont="1" applyFill="1" applyBorder="1" applyAlignment="1">
      <alignment horizontal="right" vertical="center"/>
    </xf>
    <xf numFmtId="183" fontId="26" fillId="0" borderId="1" xfId="0" applyNumberFormat="1" applyFont="1" applyFill="1" applyBorder="1" applyAlignment="1">
      <alignment horizontal="right" vertical="center"/>
    </xf>
    <xf numFmtId="177" fontId="26" fillId="0" borderId="1" xfId="0" applyNumberFormat="1" applyFont="1" applyFill="1" applyBorder="1" applyAlignment="1">
      <alignment horizontal="right" vertical="center" wrapText="1"/>
    </xf>
    <xf numFmtId="0" fontId="42" fillId="0" borderId="1" xfId="0" applyFont="1" applyBorder="1">
      <alignment vertical="center"/>
    </xf>
    <xf numFmtId="177" fontId="39" fillId="0" borderId="1" xfId="0" applyNumberFormat="1" applyFont="1" applyFill="1" applyBorder="1" applyAlignment="1">
      <alignment vertical="center"/>
    </xf>
    <xf numFmtId="177" fontId="44" fillId="0" borderId="1" xfId="0" applyNumberFormat="1" applyFont="1" applyFill="1" applyBorder="1" applyAlignment="1">
      <alignment horizontal="left" vertical="center" wrapText="1"/>
    </xf>
    <xf numFmtId="177" fontId="45" fillId="0" borderId="1" xfId="0" applyNumberFormat="1" applyFont="1" applyFill="1" applyBorder="1" applyAlignment="1">
      <alignment horizontal="left" vertical="center" wrapText="1"/>
    </xf>
    <xf numFmtId="177" fontId="24" fillId="0" borderId="1" xfId="0" applyNumberFormat="1" applyFont="1" applyFill="1" applyBorder="1" applyAlignment="1">
      <alignment vertical="center" wrapText="1"/>
    </xf>
    <xf numFmtId="0" fontId="9" fillId="0" borderId="0" xfId="0" applyFont="1" applyFill="1" applyBorder="1" applyAlignment="1">
      <alignment vertical="center"/>
    </xf>
    <xf numFmtId="177" fontId="40" fillId="0" borderId="1" xfId="0" applyNumberFormat="1" applyFont="1" applyFill="1" applyBorder="1" applyAlignment="1">
      <alignment horizontal="center" vertical="center" wrapText="1"/>
    </xf>
    <xf numFmtId="0" fontId="31" fillId="0" borderId="0" xfId="0" applyFont="1" applyFill="1" applyBorder="1" applyAlignment="1">
      <alignment vertical="center"/>
    </xf>
    <xf numFmtId="177" fontId="38" fillId="0" borderId="1" xfId="0" applyNumberFormat="1" applyFont="1" applyFill="1" applyBorder="1" applyAlignment="1">
      <alignment horizontal="center" vertical="center" wrapText="1"/>
    </xf>
    <xf numFmtId="0" fontId="23" fillId="0" borderId="1" xfId="0" applyFont="1" applyBorder="1">
      <alignment vertical="center"/>
    </xf>
    <xf numFmtId="177" fontId="32" fillId="0" borderId="1" xfId="0" applyNumberFormat="1" applyFont="1" applyFill="1" applyBorder="1" applyAlignment="1">
      <alignment horizontal="center" vertical="center" wrapText="1"/>
    </xf>
    <xf numFmtId="0" fontId="21" fillId="0" borderId="1" xfId="0" applyFont="1" applyFill="1" applyBorder="1">
      <alignment vertical="center"/>
    </xf>
    <xf numFmtId="177" fontId="17" fillId="0" borderId="1" xfId="0" applyNumberFormat="1" applyFont="1" applyFill="1" applyBorder="1" applyAlignment="1">
      <alignment horizontal="left" vertical="center" wrapText="1"/>
    </xf>
    <xf numFmtId="0" fontId="17" fillId="0" borderId="1" xfId="0" applyFont="1" applyFill="1" applyBorder="1" applyAlignment="1">
      <alignment vertical="center" wrapText="1"/>
    </xf>
    <xf numFmtId="0" fontId="28" fillId="0" borderId="1" xfId="0" applyNumberFormat="1" applyFont="1" applyFill="1" applyBorder="1" applyAlignment="1">
      <alignment horizontal="justify" vertical="center" wrapText="1"/>
    </xf>
    <xf numFmtId="0" fontId="29" fillId="0" borderId="1" xfId="0" applyNumberFormat="1" applyFont="1" applyFill="1" applyBorder="1" applyAlignment="1">
      <alignment horizontal="justify" vertical="center" wrapText="1"/>
    </xf>
    <xf numFmtId="0" fontId="21" fillId="0" borderId="0" xfId="0" applyFont="1" applyFill="1">
      <alignment vertical="center"/>
    </xf>
    <xf numFmtId="177" fontId="8" fillId="0" borderId="0" xfId="0" applyNumberFormat="1" applyFont="1" applyFill="1" applyAlignment="1">
      <alignment horizontal="center" vertical="center" wrapText="1"/>
    </xf>
    <xf numFmtId="0" fontId="22" fillId="0" borderId="0" xfId="0" applyFont="1" applyFill="1">
      <alignment vertical="center"/>
    </xf>
    <xf numFmtId="177" fontId="18" fillId="0" borderId="1" xfId="0" applyNumberFormat="1" applyFont="1" applyFill="1" applyBorder="1" applyAlignment="1">
      <alignment horizontal="justify" vertical="center" wrapText="1"/>
    </xf>
    <xf numFmtId="3" fontId="10" fillId="0" borderId="1" xfId="0" applyNumberFormat="1" applyFont="1" applyFill="1" applyBorder="1" applyAlignment="1">
      <alignment horizontal="center" vertical="center" wrapText="1"/>
    </xf>
    <xf numFmtId="0" fontId="6" fillId="0" borderId="1" xfId="0" applyFont="1" applyFill="1" applyBorder="1">
      <alignment vertical="center"/>
    </xf>
    <xf numFmtId="177" fontId="1" fillId="0" borderId="1" xfId="0" applyNumberFormat="1" applyFont="1" applyFill="1" applyBorder="1" applyAlignment="1">
      <alignment vertical="center" wrapText="1"/>
    </xf>
    <xf numFmtId="0" fontId="7" fillId="0" borderId="1" xfId="0" applyFont="1" applyFill="1" applyBorder="1" applyAlignment="1">
      <alignment horizontal="left" vertical="center" wrapText="1"/>
    </xf>
    <xf numFmtId="0" fontId="47" fillId="0" borderId="1" xfId="0" applyFont="1" applyFill="1" applyBorder="1" applyAlignment="1">
      <alignment vertical="center" wrapText="1"/>
    </xf>
    <xf numFmtId="177" fontId="1" fillId="0" borderId="0" xfId="0" applyNumberFormat="1" applyFont="1" applyFill="1" applyAlignment="1">
      <alignment vertical="center" wrapText="1"/>
    </xf>
    <xf numFmtId="177" fontId="43" fillId="0" borderId="0" xfId="0" applyNumberFormat="1" applyFont="1" applyFill="1" applyBorder="1" applyAlignment="1">
      <alignment horizontal="center" vertical="center" wrapText="1"/>
    </xf>
    <xf numFmtId="0" fontId="43" fillId="0" borderId="0" xfId="0" applyNumberFormat="1" applyFont="1" applyFill="1" applyBorder="1" applyAlignment="1">
      <alignment horizontal="center" vertical="center" wrapText="1"/>
    </xf>
    <xf numFmtId="0" fontId="42" fillId="0" borderId="0" xfId="0" applyFont="1">
      <alignment vertical="center"/>
    </xf>
    <xf numFmtId="177" fontId="39" fillId="0" borderId="0" xfId="0" applyNumberFormat="1" applyFont="1" applyFill="1" applyBorder="1" applyAlignment="1">
      <alignment vertical="center"/>
    </xf>
    <xf numFmtId="177" fontId="39" fillId="0" borderId="0" xfId="0" applyNumberFormat="1" applyFont="1" applyFill="1" applyBorder="1" applyAlignment="1">
      <alignment horizontal="center" vertical="center"/>
    </xf>
    <xf numFmtId="0" fontId="35" fillId="0" borderId="1" xfId="0" applyNumberFormat="1" applyFont="1" applyFill="1" applyBorder="1" applyAlignment="1">
      <alignment horizontal="center" vertical="center"/>
    </xf>
    <xf numFmtId="0" fontId="39" fillId="0" borderId="1" xfId="0" applyFont="1" applyFill="1" applyBorder="1" applyAlignment="1">
      <alignment horizontal="center" vertical="center"/>
    </xf>
    <xf numFmtId="0" fontId="36" fillId="0" borderId="1" xfId="0" applyNumberFormat="1" applyFont="1" applyFill="1" applyBorder="1" applyAlignment="1">
      <alignment horizontal="center" vertical="center"/>
    </xf>
    <xf numFmtId="0" fontId="39" fillId="0" borderId="1" xfId="0" applyFont="1" applyFill="1" applyBorder="1" applyAlignment="1">
      <alignment horizontal="left" vertical="center" wrapText="1"/>
    </xf>
    <xf numFmtId="0" fontId="39" fillId="0" borderId="1" xfId="0" applyNumberFormat="1" applyFont="1" applyFill="1" applyBorder="1" applyAlignment="1">
      <alignment horizontal="center" vertical="center"/>
    </xf>
    <xf numFmtId="0" fontId="39"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0" fontId="39" fillId="0" borderId="1" xfId="0" applyNumberFormat="1" applyFont="1" applyFill="1" applyBorder="1" applyAlignment="1">
      <alignment horizontal="justify" vertical="center" wrapText="1"/>
    </xf>
    <xf numFmtId="177" fontId="48" fillId="0" borderId="1" xfId="0" applyNumberFormat="1" applyFont="1" applyFill="1" applyBorder="1" applyAlignment="1">
      <alignment horizontal="justify" vertical="center" wrapText="1"/>
    </xf>
    <xf numFmtId="49" fontId="37" fillId="0" borderId="1" xfId="0" applyNumberFormat="1" applyFont="1" applyFill="1" applyBorder="1" applyAlignment="1">
      <alignment horizontal="center" vertical="center" wrapText="1"/>
    </xf>
    <xf numFmtId="0" fontId="37" fillId="0" borderId="1" xfId="0" applyFont="1" applyFill="1" applyBorder="1" applyAlignment="1">
      <alignment horizontal="justify" vertical="center"/>
    </xf>
    <xf numFmtId="0" fontId="37" fillId="0" borderId="1" xfId="0" applyNumberFormat="1" applyFont="1" applyFill="1" applyBorder="1" applyAlignment="1">
      <alignment horizontal="center" vertical="center"/>
    </xf>
    <xf numFmtId="177" fontId="26" fillId="0" borderId="1" xfId="0" applyNumberFormat="1" applyFont="1" applyFill="1" applyBorder="1" applyAlignment="1">
      <alignment horizontal="justify" vertical="center" wrapText="1"/>
    </xf>
    <xf numFmtId="177" fontId="26"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177" fontId="14" fillId="0" borderId="1" xfId="0" applyNumberFormat="1" applyFont="1" applyFill="1" applyBorder="1" applyAlignment="1">
      <alignment horizontal="center" vertical="center"/>
    </xf>
    <xf numFmtId="177" fontId="49" fillId="0" borderId="0" xfId="0" applyNumberFormat="1" applyFont="1" applyFill="1" applyBorder="1" applyAlignment="1">
      <alignment horizontal="left" vertical="center" wrapText="1"/>
    </xf>
    <xf numFmtId="3" fontId="14" fillId="0" borderId="1" xfId="0" applyNumberFormat="1" applyFont="1" applyFill="1" applyBorder="1" applyAlignment="1">
      <alignment horizontal="center" vertical="center" wrapText="1"/>
    </xf>
    <xf numFmtId="177" fontId="48" fillId="0" borderId="1" xfId="0" applyNumberFormat="1" applyFont="1" applyFill="1" applyBorder="1" applyAlignment="1">
      <alignment horizontal="center" vertical="center"/>
    </xf>
    <xf numFmtId="177" fontId="49" fillId="0" borderId="1" xfId="0" applyNumberFormat="1" applyFont="1" applyFill="1" applyBorder="1" applyAlignment="1">
      <alignment horizontal="left" vertical="center" wrapText="1"/>
    </xf>
    <xf numFmtId="177" fontId="49" fillId="0" borderId="1" xfId="0" applyNumberFormat="1" applyFont="1" applyFill="1" applyBorder="1" applyAlignment="1">
      <alignment vertical="center" wrapText="1"/>
    </xf>
    <xf numFmtId="177" fontId="49" fillId="0" borderId="0" xfId="0" applyNumberFormat="1" applyFont="1" applyFill="1" applyBorder="1" applyAlignment="1">
      <alignment horizontal="center" vertical="center" wrapText="1"/>
    </xf>
    <xf numFmtId="177" fontId="35" fillId="0" borderId="1" xfId="0" applyNumberFormat="1" applyFont="1" applyFill="1" applyBorder="1" applyAlignment="1">
      <alignment horizontal="left" vertical="center" wrapText="1"/>
    </xf>
    <xf numFmtId="0" fontId="37" fillId="0" borderId="1" xfId="0" applyNumberFormat="1" applyFont="1" applyFill="1" applyBorder="1" applyAlignment="1">
      <alignment vertical="center" wrapText="1"/>
    </xf>
    <xf numFmtId="0" fontId="37" fillId="0" borderId="1" xfId="0" applyNumberFormat="1" applyFont="1" applyFill="1" applyBorder="1" applyAlignment="1">
      <alignment horizontal="justify" vertical="center" wrapText="1"/>
    </xf>
    <xf numFmtId="0" fontId="37" fillId="0" borderId="1" xfId="0" applyFont="1" applyFill="1" applyBorder="1" applyAlignment="1">
      <alignment vertical="center" wrapText="1"/>
    </xf>
    <xf numFmtId="0" fontId="39" fillId="0" borderId="1" xfId="0" applyFont="1" applyFill="1" applyBorder="1" applyAlignment="1">
      <alignment horizontal="justify" vertical="center" wrapText="1"/>
    </xf>
    <xf numFmtId="0" fontId="17" fillId="0" borderId="1" xfId="0" applyFont="1" applyFill="1" applyBorder="1" applyAlignment="1">
      <alignment horizontal="left" vertical="center" wrapText="1"/>
    </xf>
    <xf numFmtId="0" fontId="50" fillId="0" borderId="1" xfId="0" applyNumberFormat="1" applyFont="1" applyFill="1" applyBorder="1" applyAlignment="1">
      <alignment horizontal="justify" vertical="center" wrapText="1"/>
    </xf>
    <xf numFmtId="0" fontId="51" fillId="0" borderId="1" xfId="0" applyNumberFormat="1" applyFont="1" applyFill="1" applyBorder="1" applyAlignment="1">
      <alignment horizontal="justify" vertical="center" wrapText="1"/>
    </xf>
    <xf numFmtId="0" fontId="35" fillId="0" borderId="1" xfId="0" applyNumberFormat="1" applyFont="1" applyFill="1" applyBorder="1" applyAlignment="1">
      <alignment horizontal="justify" vertical="center" wrapText="1"/>
    </xf>
    <xf numFmtId="0" fontId="52" fillId="0" borderId="1" xfId="0" applyNumberFormat="1" applyFont="1" applyFill="1" applyBorder="1" applyAlignment="1">
      <alignment horizontal="justify" vertical="center" wrapText="1"/>
    </xf>
    <xf numFmtId="0" fontId="35" fillId="0" borderId="1" xfId="0" applyFont="1" applyFill="1" applyBorder="1" applyAlignment="1">
      <alignment horizontal="justify" vertical="center" wrapText="1"/>
    </xf>
    <xf numFmtId="0" fontId="53" fillId="0" borderId="1" xfId="0" applyNumberFormat="1" applyFont="1" applyFill="1" applyBorder="1" applyAlignment="1">
      <alignment horizontal="center" vertical="center" wrapText="1"/>
    </xf>
    <xf numFmtId="177" fontId="39" fillId="0" borderId="1" xfId="0" applyNumberFormat="1" applyFont="1" applyFill="1" applyBorder="1" applyAlignment="1">
      <alignment horizontal="center" vertical="center"/>
    </xf>
    <xf numFmtId="10" fontId="35" fillId="0" borderId="1" xfId="0" applyNumberFormat="1" applyFont="1" applyFill="1" applyBorder="1" applyAlignment="1">
      <alignment horizontal="center" vertical="center" wrapText="1"/>
    </xf>
    <xf numFmtId="0" fontId="43" fillId="0" borderId="1" xfId="0" applyNumberFormat="1" applyFont="1" applyFill="1" applyBorder="1" applyAlignment="1">
      <alignment horizontal="left" vertical="center" wrapText="1"/>
    </xf>
    <xf numFmtId="0" fontId="43" fillId="0" borderId="1" xfId="0" applyNumberFormat="1" applyFont="1" applyFill="1" applyBorder="1" applyAlignment="1">
      <alignment vertical="center" wrapText="1"/>
    </xf>
    <xf numFmtId="0" fontId="5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37" fillId="0" borderId="1" xfId="0" applyFont="1" applyFill="1" applyBorder="1" applyAlignment="1">
      <alignment vertical="center"/>
    </xf>
    <xf numFmtId="0" fontId="5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177" fontId="57" fillId="0" borderId="0" xfId="0" applyNumberFormat="1" applyFont="1" applyFill="1" applyBorder="1" applyAlignment="1">
      <alignment horizontal="center" vertical="center" wrapText="1"/>
    </xf>
    <xf numFmtId="177" fontId="57" fillId="0" borderId="0" xfId="0" applyNumberFormat="1" applyFont="1" applyFill="1" applyBorder="1" applyAlignment="1">
      <alignment horizontal="left" vertical="center" wrapText="1"/>
    </xf>
    <xf numFmtId="179" fontId="57" fillId="0" borderId="0" xfId="0" applyNumberFormat="1" applyFont="1" applyFill="1" applyBorder="1" applyAlignment="1">
      <alignment horizontal="center" vertical="center" wrapText="1"/>
    </xf>
    <xf numFmtId="0" fontId="57" fillId="0" borderId="0" xfId="0" applyNumberFormat="1" applyFont="1" applyFill="1" applyBorder="1" applyAlignment="1">
      <alignment horizontal="center" vertical="center" wrapText="1"/>
    </xf>
    <xf numFmtId="179" fontId="57" fillId="0" borderId="1" xfId="0" applyNumberFormat="1" applyFont="1" applyFill="1" applyBorder="1" applyAlignment="1">
      <alignment horizontal="center" vertical="center" wrapText="1"/>
    </xf>
    <xf numFmtId="0" fontId="57" fillId="0" borderId="1" xfId="0" applyNumberFormat="1" applyFont="1" applyFill="1" applyBorder="1" applyAlignment="1">
      <alignment horizontal="center" vertical="center" wrapText="1"/>
    </xf>
    <xf numFmtId="177" fontId="57" fillId="0" borderId="1" xfId="0" applyNumberFormat="1" applyFont="1" applyFill="1" applyBorder="1" applyAlignment="1">
      <alignment horizontal="center" vertical="center" wrapText="1"/>
    </xf>
    <xf numFmtId="177" fontId="57" fillId="0" borderId="1" xfId="0" applyNumberFormat="1" applyFont="1" applyFill="1" applyBorder="1" applyAlignment="1">
      <alignment horizontal="left" vertical="center" wrapText="1"/>
    </xf>
    <xf numFmtId="0" fontId="57" fillId="0" borderId="1" xfId="0" applyFont="1" applyFill="1" applyBorder="1" applyAlignment="1">
      <alignment horizontal="center" vertical="center"/>
    </xf>
    <xf numFmtId="0" fontId="57" fillId="0" borderId="1" xfId="0" applyFont="1" applyFill="1" applyBorder="1" applyAlignment="1">
      <alignment horizontal="left" vertical="center" wrapText="1"/>
    </xf>
    <xf numFmtId="0" fontId="57" fillId="0" borderId="1" xfId="0" applyFont="1" applyFill="1" applyBorder="1" applyAlignment="1">
      <alignment horizontal="center" vertical="center" wrapText="1"/>
    </xf>
    <xf numFmtId="179" fontId="57" fillId="0" borderId="1" xfId="0" applyNumberFormat="1" applyFont="1" applyFill="1" applyBorder="1" applyAlignment="1">
      <alignment horizontal="center" vertical="center"/>
    </xf>
    <xf numFmtId="177" fontId="57" fillId="0" borderId="1" xfId="0" applyNumberFormat="1" applyFont="1" applyFill="1" applyBorder="1" applyAlignment="1">
      <alignment horizontal="center" vertical="center"/>
    </xf>
    <xf numFmtId="0" fontId="57" fillId="0" borderId="1" xfId="0" applyNumberFormat="1" applyFont="1" applyFill="1" applyBorder="1" applyAlignment="1">
      <alignment horizontal="left" vertical="center" wrapText="1"/>
    </xf>
    <xf numFmtId="0" fontId="57" fillId="0" borderId="1" xfId="0" applyFont="1" applyFill="1" applyBorder="1" applyAlignment="1">
      <alignment horizontal="left" vertical="center"/>
    </xf>
    <xf numFmtId="3" fontId="57" fillId="0" borderId="1" xfId="0" applyNumberFormat="1" applyFont="1" applyFill="1" applyBorder="1" applyAlignment="1">
      <alignment horizontal="center" vertical="center" wrapText="1"/>
    </xf>
    <xf numFmtId="176" fontId="57" fillId="0" borderId="1" xfId="0" applyNumberFormat="1" applyFont="1" applyFill="1" applyBorder="1" applyAlignment="1">
      <alignment horizontal="center" vertical="center" wrapText="1"/>
    </xf>
    <xf numFmtId="181" fontId="57" fillId="0" borderId="1" xfId="0" applyNumberFormat="1" applyFont="1" applyFill="1" applyBorder="1" applyAlignment="1">
      <alignment horizontal="center" vertical="center" wrapText="1"/>
    </xf>
    <xf numFmtId="49" fontId="57" fillId="0" borderId="1" xfId="0" applyNumberFormat="1" applyFont="1" applyFill="1" applyBorder="1" applyAlignment="1">
      <alignment horizontal="center" vertical="center" wrapText="1"/>
    </xf>
    <xf numFmtId="49" fontId="57" fillId="0" borderId="1" xfId="0" applyNumberFormat="1" applyFont="1" applyFill="1" applyBorder="1" applyAlignment="1">
      <alignment horizontal="center" vertical="center"/>
    </xf>
    <xf numFmtId="0" fontId="57" fillId="0" borderId="1" xfId="0" applyNumberFormat="1" applyFont="1" applyFill="1" applyBorder="1" applyAlignment="1">
      <alignment horizontal="center" vertical="center"/>
    </xf>
    <xf numFmtId="0" fontId="57" fillId="0" borderId="1" xfId="5" applyNumberFormat="1" applyFont="1" applyFill="1" applyBorder="1" applyAlignment="1">
      <alignment horizontal="left" vertical="center" wrapText="1"/>
    </xf>
    <xf numFmtId="177" fontId="57" fillId="0" borderId="1" xfId="5" applyNumberFormat="1" applyFont="1" applyFill="1" applyBorder="1" applyAlignment="1">
      <alignment horizontal="center" vertical="center" wrapText="1"/>
    </xf>
    <xf numFmtId="0" fontId="57" fillId="0" borderId="1" xfId="5" applyNumberFormat="1" applyFont="1" applyFill="1" applyBorder="1" applyAlignment="1">
      <alignment horizontal="center" vertical="center" wrapText="1"/>
    </xf>
    <xf numFmtId="179" fontId="57" fillId="0" borderId="1" xfId="5" applyNumberFormat="1" applyFont="1" applyFill="1" applyBorder="1" applyAlignment="1">
      <alignment horizontal="center" vertical="center" wrapText="1"/>
    </xf>
    <xf numFmtId="177" fontId="57" fillId="0" borderId="1" xfId="1" applyNumberFormat="1" applyFont="1" applyFill="1" applyBorder="1" applyAlignment="1">
      <alignment horizontal="center" vertical="center" wrapText="1"/>
    </xf>
    <xf numFmtId="177" fontId="57" fillId="0" borderId="1" xfId="1" applyNumberFormat="1" applyFont="1" applyFill="1" applyBorder="1" applyAlignment="1">
      <alignment horizontal="left" vertical="center" wrapText="1"/>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179" fontId="57" fillId="0" borderId="0" xfId="0" applyNumberFormat="1" applyFont="1" applyFill="1" applyAlignment="1">
      <alignment horizontal="center" vertical="center"/>
    </xf>
    <xf numFmtId="177" fontId="57" fillId="0" borderId="0" xfId="0" applyNumberFormat="1" applyFont="1" applyFill="1" applyAlignment="1">
      <alignment horizontal="center" vertical="center"/>
    </xf>
    <xf numFmtId="0" fontId="57" fillId="0" borderId="0" xfId="0" applyFont="1" applyFill="1" applyAlignment="1">
      <alignment horizontal="left" vertical="center"/>
    </xf>
    <xf numFmtId="0" fontId="57" fillId="0" borderId="0" xfId="0" applyFont="1" applyFill="1" applyAlignment="1">
      <alignment horizontal="left" vertical="center" wrapText="1"/>
    </xf>
    <xf numFmtId="0" fontId="57" fillId="0" borderId="0" xfId="0" applyFont="1" applyFill="1" applyBorder="1" applyAlignment="1">
      <alignment horizontal="center" vertical="center"/>
    </xf>
    <xf numFmtId="0" fontId="60" fillId="0" borderId="1" xfId="0" applyFont="1" applyFill="1" applyBorder="1">
      <alignment vertical="center"/>
    </xf>
    <xf numFmtId="0" fontId="60" fillId="0" borderId="1" xfId="0" applyFont="1" applyFill="1" applyBorder="1" applyAlignment="1">
      <alignment horizontal="center" vertical="center"/>
    </xf>
    <xf numFmtId="0" fontId="62" fillId="0" borderId="0" xfId="0" applyFont="1">
      <alignment vertical="center"/>
    </xf>
    <xf numFmtId="177" fontId="61" fillId="0" borderId="2" xfId="0" applyNumberFormat="1" applyFont="1" applyFill="1" applyBorder="1" applyAlignment="1">
      <alignment horizontal="center" vertical="center" wrapText="1"/>
    </xf>
    <xf numFmtId="177" fontId="57" fillId="0" borderId="1" xfId="0" applyNumberFormat="1" applyFont="1" applyFill="1" applyBorder="1" applyAlignment="1">
      <alignment vertical="center" wrapText="1"/>
    </xf>
    <xf numFmtId="177" fontId="61" fillId="0" borderId="1" xfId="0" applyNumberFormat="1" applyFont="1" applyFill="1" applyBorder="1" applyAlignment="1">
      <alignment horizontal="center" vertical="center" wrapText="1"/>
    </xf>
    <xf numFmtId="0" fontId="61" fillId="0" borderId="1" xfId="0" applyFont="1" applyFill="1" applyBorder="1" applyAlignment="1">
      <alignment horizontal="left" vertical="center" wrapText="1"/>
    </xf>
    <xf numFmtId="177" fontId="57" fillId="0" borderId="1" xfId="0" applyNumberFormat="1" applyFont="1" applyFill="1" applyBorder="1" applyAlignment="1">
      <alignment horizontal="justify" vertical="center" wrapText="1"/>
    </xf>
    <xf numFmtId="0" fontId="61" fillId="0" borderId="1" xfId="0" applyFont="1" applyFill="1" applyBorder="1">
      <alignment vertical="center"/>
    </xf>
    <xf numFmtId="0" fontId="61" fillId="0" borderId="0" xfId="0" applyFont="1" applyFill="1">
      <alignment vertical="center"/>
    </xf>
    <xf numFmtId="0" fontId="63" fillId="0" borderId="1" xfId="0" applyFont="1" applyFill="1" applyBorder="1" applyAlignment="1">
      <alignment horizontal="left" vertical="center" wrapText="1"/>
    </xf>
    <xf numFmtId="0" fontId="63" fillId="0" borderId="1" xfId="0" applyFont="1" applyFill="1" applyBorder="1" applyAlignment="1">
      <alignment horizontal="center" vertical="center" wrapText="1"/>
    </xf>
    <xf numFmtId="0" fontId="63" fillId="0" borderId="1" xfId="0" applyFont="1" applyFill="1" applyBorder="1" applyAlignment="1">
      <alignment horizontal="center" vertical="center"/>
    </xf>
    <xf numFmtId="177" fontId="63" fillId="0" borderId="1" xfId="0" applyNumberFormat="1" applyFont="1" applyFill="1" applyBorder="1" applyAlignment="1">
      <alignment horizontal="center" vertical="center"/>
    </xf>
    <xf numFmtId="3" fontId="63" fillId="0" borderId="1" xfId="0" applyNumberFormat="1" applyFont="1" applyFill="1" applyBorder="1" applyAlignment="1">
      <alignment horizontal="center" vertical="center" wrapText="1"/>
    </xf>
    <xf numFmtId="0" fontId="61" fillId="0" borderId="1" xfId="0" applyFont="1" applyFill="1" applyBorder="1" applyAlignment="1">
      <alignment horizontal="center" vertical="center"/>
    </xf>
    <xf numFmtId="0" fontId="57" fillId="0" borderId="1" xfId="0" applyFont="1" applyFill="1" applyBorder="1" applyAlignment="1">
      <alignment vertical="center" wrapText="1"/>
    </xf>
    <xf numFmtId="0" fontId="57" fillId="0" borderId="1" xfId="0" applyNumberFormat="1" applyFont="1" applyFill="1" applyBorder="1" applyAlignment="1">
      <alignment vertical="center" wrapText="1"/>
    </xf>
    <xf numFmtId="0" fontId="57" fillId="0" borderId="1" xfId="0" applyFont="1" applyFill="1" applyBorder="1" applyAlignment="1">
      <alignment vertical="center"/>
    </xf>
    <xf numFmtId="0" fontId="61" fillId="0" borderId="1" xfId="0" applyFont="1" applyFill="1" applyBorder="1" applyAlignment="1">
      <alignment horizontal="center" vertical="center" wrapText="1"/>
    </xf>
    <xf numFmtId="3" fontId="61" fillId="0" borderId="1" xfId="0" applyNumberFormat="1" applyFont="1" applyFill="1" applyBorder="1" applyAlignment="1">
      <alignment horizontal="center" vertical="center" wrapText="1"/>
    </xf>
    <xf numFmtId="176" fontId="61" fillId="0" borderId="1" xfId="0" applyNumberFormat="1" applyFont="1" applyFill="1" applyBorder="1" applyAlignment="1">
      <alignment horizontal="center" vertical="center" wrapText="1"/>
    </xf>
    <xf numFmtId="177" fontId="61" fillId="0" borderId="1" xfId="0" applyNumberFormat="1" applyFont="1" applyFill="1" applyBorder="1" applyAlignment="1">
      <alignment horizontal="center" vertical="center"/>
    </xf>
    <xf numFmtId="0" fontId="61" fillId="0" borderId="1" xfId="0" applyFont="1" applyFill="1" applyBorder="1" applyAlignment="1">
      <alignment horizontal="left" vertical="center"/>
    </xf>
    <xf numFmtId="0" fontId="61" fillId="0" borderId="1" xfId="0" applyFont="1" applyFill="1" applyBorder="1" applyAlignment="1">
      <alignment horizontal="justify" vertical="center" wrapText="1"/>
    </xf>
    <xf numFmtId="179" fontId="61" fillId="0" borderId="1" xfId="0" applyNumberFormat="1" applyFont="1" applyFill="1" applyBorder="1" applyAlignment="1">
      <alignment horizontal="center" vertical="center" wrapText="1"/>
    </xf>
    <xf numFmtId="181" fontId="61" fillId="0" borderId="1" xfId="0" applyNumberFormat="1" applyFont="1" applyFill="1" applyBorder="1" applyAlignment="1">
      <alignment horizontal="center" vertical="center" wrapText="1"/>
    </xf>
    <xf numFmtId="49" fontId="57" fillId="0" borderId="1" xfId="0" applyNumberFormat="1" applyFont="1" applyFill="1" applyBorder="1" applyAlignment="1">
      <alignment vertical="center" wrapText="1"/>
    </xf>
    <xf numFmtId="177" fontId="57" fillId="0" borderId="1" xfId="0" applyNumberFormat="1" applyFont="1" applyFill="1" applyBorder="1" applyAlignment="1">
      <alignment vertical="center"/>
    </xf>
    <xf numFmtId="0" fontId="57" fillId="0" borderId="1" xfId="0" applyFont="1" applyFill="1" applyBorder="1" applyAlignment="1">
      <alignment horizontal="justify" vertical="center" wrapText="1"/>
    </xf>
    <xf numFmtId="0" fontId="61" fillId="0" borderId="1" xfId="0" applyFont="1" applyFill="1" applyBorder="1" applyAlignment="1">
      <alignment vertical="center" wrapText="1"/>
    </xf>
    <xf numFmtId="0" fontId="61" fillId="0" borderId="1" xfId="5" applyNumberFormat="1" applyFont="1" applyFill="1" applyBorder="1" applyAlignment="1">
      <alignment horizontal="center" vertical="center" wrapText="1"/>
    </xf>
    <xf numFmtId="177" fontId="61" fillId="0" borderId="1" xfId="5" applyNumberFormat="1" applyFont="1" applyFill="1" applyBorder="1" applyAlignment="1">
      <alignment horizontal="center" vertical="center" wrapText="1"/>
    </xf>
    <xf numFmtId="0" fontId="61" fillId="0" borderId="0" xfId="0" applyFont="1" applyFill="1" applyBorder="1" applyAlignment="1">
      <alignment horizontal="center" vertical="center"/>
    </xf>
    <xf numFmtId="177" fontId="61" fillId="0" borderId="1" xfId="1" applyNumberFormat="1" applyFont="1" applyFill="1" applyBorder="1" applyAlignment="1">
      <alignment horizontal="center" vertical="center" wrapText="1"/>
    </xf>
    <xf numFmtId="177" fontId="61" fillId="0" borderId="1" xfId="1" applyNumberFormat="1" applyFont="1" applyFill="1" applyBorder="1" applyAlignment="1">
      <alignment horizontal="justify" vertical="center" wrapText="1"/>
    </xf>
    <xf numFmtId="0" fontId="61" fillId="0" borderId="1" xfId="5" applyNumberFormat="1" applyFont="1" applyFill="1" applyBorder="1" applyAlignment="1">
      <alignment horizontal="left" vertical="center" wrapText="1"/>
    </xf>
    <xf numFmtId="177" fontId="61" fillId="0" borderId="0" xfId="0" applyNumberFormat="1" applyFont="1" applyFill="1" applyBorder="1" applyAlignment="1">
      <alignment horizontal="center" vertical="center" wrapText="1"/>
    </xf>
    <xf numFmtId="179" fontId="63" fillId="0" borderId="1" xfId="0" applyNumberFormat="1" applyFont="1" applyFill="1" applyBorder="1" applyAlignment="1">
      <alignment horizontal="center" vertical="center"/>
    </xf>
    <xf numFmtId="179" fontId="61" fillId="0" borderId="1" xfId="0" applyNumberFormat="1" applyFont="1" applyFill="1" applyBorder="1" applyAlignment="1">
      <alignment horizontal="center" vertical="center"/>
    </xf>
    <xf numFmtId="179" fontId="61" fillId="0" borderId="1" xfId="5" applyNumberFormat="1" applyFont="1" applyFill="1" applyBorder="1" applyAlignment="1">
      <alignment horizontal="center" vertical="center" wrapText="1"/>
    </xf>
    <xf numFmtId="179" fontId="61" fillId="0" borderId="1" xfId="1" applyNumberFormat="1" applyFont="1" applyFill="1" applyBorder="1" applyAlignment="1">
      <alignment horizontal="center" vertical="center" wrapText="1"/>
    </xf>
    <xf numFmtId="179" fontId="62" fillId="0" borderId="0" xfId="0" applyNumberFormat="1" applyFont="1" applyAlignment="1">
      <alignment horizontal="center" vertical="center"/>
    </xf>
    <xf numFmtId="0" fontId="62" fillId="0" borderId="0" xfId="0" applyFont="1" applyAlignment="1">
      <alignment horizontal="center" vertical="center"/>
    </xf>
    <xf numFmtId="0" fontId="61" fillId="0" borderId="0" xfId="0" applyFont="1" applyFill="1" applyAlignment="1">
      <alignment horizontal="center" vertical="center"/>
    </xf>
    <xf numFmtId="0" fontId="62" fillId="0" borderId="0" xfId="0" applyFont="1" applyAlignment="1">
      <alignment vertical="center" wrapText="1"/>
    </xf>
    <xf numFmtId="0" fontId="62" fillId="0" borderId="0" xfId="0" applyFont="1" applyAlignment="1">
      <alignment horizontal="center" vertical="center" wrapText="1"/>
    </xf>
    <xf numFmtId="0" fontId="61" fillId="0" borderId="0" xfId="0" applyFont="1" applyFill="1" applyAlignment="1">
      <alignment vertical="center" wrapText="1"/>
    </xf>
    <xf numFmtId="179" fontId="62" fillId="0" borderId="0" xfId="0" applyNumberFormat="1" applyFont="1" applyAlignment="1">
      <alignment horizontal="center" vertical="center" wrapText="1"/>
    </xf>
    <xf numFmtId="179" fontId="63" fillId="0" borderId="1" xfId="0" applyNumberFormat="1" applyFont="1" applyFill="1" applyBorder="1" applyAlignment="1">
      <alignment horizontal="center" vertical="center" wrapText="1"/>
    </xf>
    <xf numFmtId="179" fontId="62" fillId="0" borderId="1" xfId="0" applyNumberFormat="1" applyFont="1" applyBorder="1" applyAlignment="1">
      <alignment horizontal="center" vertical="center" wrapText="1"/>
    </xf>
    <xf numFmtId="0" fontId="62" fillId="0" borderId="0" xfId="0" applyFont="1" applyBorder="1">
      <alignment vertical="center"/>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179" fontId="62" fillId="0" borderId="0" xfId="0" applyNumberFormat="1" applyFont="1" applyBorder="1" applyAlignment="1">
      <alignment horizontal="center" vertical="center"/>
    </xf>
    <xf numFmtId="0" fontId="62" fillId="0" borderId="0" xfId="0" applyFont="1" applyBorder="1" applyAlignment="1">
      <alignment horizontal="center" vertical="center"/>
    </xf>
    <xf numFmtId="179" fontId="62" fillId="0" borderId="0" xfId="0" applyNumberFormat="1" applyFont="1" applyBorder="1" applyAlignment="1">
      <alignment horizontal="center" vertical="center" wrapText="1"/>
    </xf>
    <xf numFmtId="0" fontId="61" fillId="0" borderId="1" xfId="0" applyNumberFormat="1" applyFont="1" applyFill="1" applyBorder="1" applyAlignment="1">
      <alignment horizontal="left" vertical="center" wrapText="1"/>
    </xf>
    <xf numFmtId="177" fontId="61" fillId="0" borderId="0" xfId="0" applyNumberFormat="1" applyFont="1" applyFill="1" applyBorder="1" applyAlignment="1">
      <alignment vertical="center" wrapText="1"/>
    </xf>
    <xf numFmtId="177" fontId="61" fillId="0" borderId="0" xfId="0" applyNumberFormat="1" applyFont="1" applyFill="1" applyBorder="1" applyAlignment="1">
      <alignment horizontal="left" vertical="center" wrapText="1"/>
    </xf>
    <xf numFmtId="0" fontId="64" fillId="0" borderId="0" xfId="0" applyFont="1">
      <alignment vertical="center"/>
    </xf>
    <xf numFmtId="0" fontId="64" fillId="0" borderId="0" xfId="0" applyFont="1" applyAlignment="1">
      <alignment horizontal="center" vertical="center"/>
    </xf>
    <xf numFmtId="0" fontId="61" fillId="0" borderId="0" xfId="0" applyFont="1">
      <alignment vertical="center"/>
    </xf>
    <xf numFmtId="0" fontId="57" fillId="0" borderId="0" xfId="0" applyFont="1">
      <alignment vertical="center"/>
    </xf>
    <xf numFmtId="0" fontId="57" fillId="0" borderId="0" xfId="0" applyFont="1" applyAlignment="1">
      <alignment horizontal="center" vertical="center"/>
    </xf>
    <xf numFmtId="0" fontId="61" fillId="0" borderId="0" xfId="0" applyFont="1" applyAlignment="1">
      <alignment vertical="center" wrapText="1"/>
    </xf>
    <xf numFmtId="0" fontId="61" fillId="0" borderId="0" xfId="0" applyFont="1" applyAlignment="1">
      <alignment horizontal="center" vertical="center"/>
    </xf>
    <xf numFmtId="177" fontId="61" fillId="0" borderId="2" xfId="0" applyNumberFormat="1" applyFont="1" applyFill="1" applyBorder="1" applyAlignment="1">
      <alignment horizontal="center" vertical="center"/>
    </xf>
    <xf numFmtId="0" fontId="61" fillId="0" borderId="0" xfId="0" applyFont="1" applyAlignment="1">
      <alignment vertical="center"/>
    </xf>
    <xf numFmtId="0" fontId="61" fillId="0" borderId="0" xfId="0" applyFont="1" applyAlignment="1">
      <alignment horizontal="center" vertical="center" wrapText="1"/>
    </xf>
    <xf numFmtId="0" fontId="65" fillId="0" borderId="0" xfId="0" applyFont="1">
      <alignment vertical="center"/>
    </xf>
    <xf numFmtId="0" fontId="62" fillId="0" borderId="0" xfId="0" applyFont="1" applyAlignment="1">
      <alignment vertical="center"/>
    </xf>
    <xf numFmtId="0" fontId="62" fillId="0" borderId="1" xfId="0" applyFont="1" applyBorder="1" applyAlignment="1">
      <alignment horizontal="center" vertical="center"/>
    </xf>
    <xf numFmtId="0" fontId="57" fillId="0" borderId="1" xfId="0" applyNumberFormat="1" applyFont="1" applyFill="1" applyBorder="1" applyAlignment="1">
      <alignment horizontal="justify" vertical="center" wrapText="1"/>
    </xf>
    <xf numFmtId="177" fontId="57" fillId="0" borderId="0" xfId="0" applyNumberFormat="1" applyFont="1" applyFill="1" applyAlignment="1">
      <alignment vertical="center"/>
    </xf>
    <xf numFmtId="49" fontId="57" fillId="0" borderId="0" xfId="0" applyNumberFormat="1" applyFont="1" applyFill="1" applyAlignment="1">
      <alignment vertical="center"/>
    </xf>
    <xf numFmtId="0" fontId="61" fillId="0" borderId="0" xfId="0" applyFont="1" applyFill="1" applyAlignment="1">
      <alignment vertical="center"/>
    </xf>
    <xf numFmtId="0" fontId="57" fillId="0" borderId="3" xfId="0" applyFont="1" applyFill="1" applyBorder="1" applyAlignment="1">
      <alignment horizontal="center" vertical="center" wrapText="1"/>
    </xf>
    <xf numFmtId="0" fontId="57" fillId="0" borderId="0" xfId="0" applyFont="1" applyFill="1" applyBorder="1" applyAlignment="1">
      <alignment vertical="center" wrapText="1"/>
    </xf>
    <xf numFmtId="0" fontId="57" fillId="0" borderId="2"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57" fillId="0" borderId="0" xfId="0" applyNumberFormat="1" applyFont="1" applyFill="1" applyBorder="1" applyAlignment="1">
      <alignment horizontal="justify" vertical="center" wrapText="1"/>
    </xf>
    <xf numFmtId="0" fontId="60" fillId="0" borderId="1" xfId="0" applyFont="1" applyFill="1" applyBorder="1" applyAlignment="1">
      <alignment horizontal="center" vertical="center" wrapText="1"/>
    </xf>
    <xf numFmtId="183" fontId="60" fillId="0" borderId="1" xfId="0" applyNumberFormat="1" applyFont="1" applyFill="1" applyBorder="1" applyAlignment="1">
      <alignment horizontal="center" vertical="center"/>
    </xf>
    <xf numFmtId="183" fontId="60"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7" fontId="41" fillId="0" borderId="0" xfId="0" applyNumberFormat="1" applyFont="1" applyFill="1" applyAlignment="1">
      <alignment horizontal="left" vertical="center" wrapText="1"/>
    </xf>
    <xf numFmtId="0" fontId="46" fillId="0" borderId="0" xfId="0" applyFont="1" applyAlignment="1">
      <alignment horizontal="center" vertical="center"/>
    </xf>
    <xf numFmtId="177" fontId="8" fillId="0" borderId="0" xfId="0" applyNumberFormat="1" applyFont="1" applyFill="1" applyAlignment="1">
      <alignment horizontal="center" vertical="center" wrapText="1"/>
    </xf>
    <xf numFmtId="177" fontId="8" fillId="0" borderId="0" xfId="0" applyNumberFormat="1" applyFont="1" applyFill="1" applyAlignment="1">
      <alignment horizontal="left" vertical="center" wrapText="1"/>
    </xf>
    <xf numFmtId="0" fontId="7"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77" fontId="7"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57" fillId="0" borderId="0" xfId="0" applyNumberFormat="1" applyFont="1" applyFill="1" applyAlignment="1">
      <alignment horizontal="left" vertical="center" wrapText="1"/>
    </xf>
    <xf numFmtId="0" fontId="58" fillId="0" borderId="0" xfId="0" applyFont="1" applyFill="1" applyAlignment="1">
      <alignment horizontal="center" vertical="center"/>
    </xf>
    <xf numFmtId="183" fontId="58" fillId="0" borderId="0" xfId="0" applyNumberFormat="1" applyFont="1" applyFill="1" applyAlignment="1">
      <alignment horizontal="center" vertical="center"/>
    </xf>
    <xf numFmtId="177" fontId="57" fillId="0" borderId="7" xfId="0" applyNumberFormat="1" applyFont="1" applyFill="1" applyBorder="1" applyAlignment="1">
      <alignment vertical="center" wrapText="1"/>
    </xf>
    <xf numFmtId="183" fontId="57" fillId="0" borderId="7" xfId="0" applyNumberFormat="1" applyFont="1" applyFill="1" applyBorder="1" applyAlignment="1">
      <alignment vertical="center" wrapText="1"/>
    </xf>
    <xf numFmtId="177" fontId="57" fillId="0" borderId="1" xfId="0" applyNumberFormat="1" applyFont="1" applyFill="1" applyBorder="1" applyAlignment="1">
      <alignment horizontal="center" vertical="center" wrapText="1"/>
    </xf>
    <xf numFmtId="179" fontId="57" fillId="0" borderId="1" xfId="0" applyNumberFormat="1" applyFont="1" applyFill="1" applyBorder="1" applyAlignment="1">
      <alignment horizontal="center" vertical="center" wrapText="1"/>
    </xf>
    <xf numFmtId="0" fontId="57" fillId="0" borderId="1" xfId="0" applyNumberFormat="1" applyFont="1" applyFill="1" applyBorder="1" applyAlignment="1">
      <alignment horizontal="center" vertical="center" wrapText="1"/>
    </xf>
    <xf numFmtId="49" fontId="57" fillId="0" borderId="1" xfId="0" applyNumberFormat="1" applyFont="1" applyFill="1" applyBorder="1" applyAlignment="1">
      <alignment horizontal="center" vertical="center" wrapText="1"/>
    </xf>
    <xf numFmtId="0" fontId="57" fillId="0" borderId="1" xfId="0" applyFont="1" applyFill="1" applyBorder="1" applyAlignment="1">
      <alignment horizontal="left" vertical="center" wrapText="1"/>
    </xf>
    <xf numFmtId="177" fontId="57" fillId="0" borderId="1" xfId="0" applyNumberFormat="1" applyFont="1" applyFill="1" applyBorder="1" applyAlignment="1">
      <alignment horizontal="center" vertical="center"/>
    </xf>
    <xf numFmtId="183" fontId="57" fillId="0" borderId="1" xfId="0" applyNumberFormat="1" applyFont="1" applyFill="1" applyBorder="1" applyAlignment="1">
      <alignment horizontal="center" vertical="center" wrapText="1"/>
    </xf>
    <xf numFmtId="183" fontId="2" fillId="0" borderId="1" xfId="0" applyNumberFormat="1" applyFont="1" applyFill="1" applyBorder="1" applyAlignment="1">
      <alignment horizontal="center" vertical="center" wrapText="1"/>
    </xf>
    <xf numFmtId="0" fontId="20" fillId="0" borderId="0" xfId="0" applyFont="1" applyAlignment="1">
      <alignment horizontal="center" vertical="center"/>
    </xf>
    <xf numFmtId="183" fontId="20" fillId="0" borderId="0" xfId="0" applyNumberFormat="1" applyFont="1" applyAlignment="1">
      <alignment horizontal="center" vertical="center"/>
    </xf>
    <xf numFmtId="183" fontId="8" fillId="0" borderId="0" xfId="0" applyNumberFormat="1" applyFont="1" applyFill="1" applyAlignment="1">
      <alignment horizontal="left" vertical="center" wrapText="1"/>
    </xf>
    <xf numFmtId="183" fontId="7" fillId="0" borderId="1" xfId="0" applyNumberFormat="1" applyFont="1" applyFill="1" applyBorder="1" applyAlignment="1">
      <alignment horizontal="center" vertical="center" wrapText="1"/>
    </xf>
    <xf numFmtId="177" fontId="61" fillId="0" borderId="1" xfId="0" applyNumberFormat="1" applyFont="1" applyFill="1" applyBorder="1" applyAlignment="1">
      <alignment horizontal="center" vertical="center" wrapText="1"/>
    </xf>
    <xf numFmtId="179" fontId="61" fillId="0" borderId="1" xfId="0" applyNumberFormat="1" applyFont="1" applyFill="1" applyBorder="1" applyAlignment="1">
      <alignment horizontal="center" vertical="center" wrapText="1"/>
    </xf>
    <xf numFmtId="177" fontId="58" fillId="0" borderId="0" xfId="0" applyNumberFormat="1" applyFont="1" applyFill="1" applyBorder="1" applyAlignment="1">
      <alignment horizontal="center" vertical="center" wrapText="1"/>
    </xf>
    <xf numFmtId="183" fontId="58" fillId="0" borderId="0" xfId="0" applyNumberFormat="1" applyFont="1" applyFill="1" applyBorder="1" applyAlignment="1">
      <alignment horizontal="center" vertical="center" wrapText="1"/>
    </xf>
    <xf numFmtId="177" fontId="57" fillId="0" borderId="0" xfId="0" applyNumberFormat="1" applyFont="1" applyFill="1" applyBorder="1" applyAlignment="1">
      <alignment horizontal="left" vertical="center" wrapText="1"/>
    </xf>
    <xf numFmtId="0" fontId="57" fillId="0" borderId="1" xfId="0" applyFont="1" applyFill="1" applyBorder="1" applyAlignment="1">
      <alignment horizontal="center" vertical="center" wrapText="1"/>
    </xf>
    <xf numFmtId="177" fontId="61" fillId="0" borderId="0" xfId="0" applyNumberFormat="1" applyFont="1" applyFill="1" applyBorder="1" applyAlignment="1">
      <alignment horizontal="left" vertical="center" wrapText="1"/>
    </xf>
    <xf numFmtId="177" fontId="57" fillId="0" borderId="7" xfId="0" applyNumberFormat="1" applyFont="1" applyFill="1" applyBorder="1" applyAlignment="1">
      <alignment horizontal="left" vertical="center" wrapText="1"/>
    </xf>
    <xf numFmtId="177" fontId="61" fillId="0" borderId="1" xfId="0" applyNumberFormat="1" applyFont="1" applyFill="1" applyBorder="1" applyAlignment="1">
      <alignment horizontal="left" vertical="center" wrapText="1"/>
    </xf>
    <xf numFmtId="177" fontId="61" fillId="0" borderId="8" xfId="0" applyNumberFormat="1" applyFont="1" applyFill="1" applyBorder="1" applyAlignment="1">
      <alignment horizontal="center" vertical="center"/>
    </xf>
    <xf numFmtId="177" fontId="61" fillId="0" borderId="10" xfId="0" applyNumberFormat="1" applyFont="1" applyFill="1" applyBorder="1" applyAlignment="1">
      <alignment horizontal="center" vertical="center"/>
    </xf>
    <xf numFmtId="177" fontId="61" fillId="0" borderId="9" xfId="0" applyNumberFormat="1" applyFont="1" applyFill="1" applyBorder="1" applyAlignment="1">
      <alignment horizontal="center" vertical="center"/>
    </xf>
    <xf numFmtId="177" fontId="61" fillId="0" borderId="11" xfId="0" applyNumberFormat="1" applyFont="1" applyFill="1" applyBorder="1" applyAlignment="1">
      <alignment horizontal="center" vertical="center"/>
    </xf>
    <xf numFmtId="177" fontId="61" fillId="0" borderId="0" xfId="0" applyNumberFormat="1" applyFont="1" applyFill="1" applyBorder="1" applyAlignment="1">
      <alignment horizontal="justify" vertical="center" wrapText="1"/>
    </xf>
    <xf numFmtId="177" fontId="61" fillId="0" borderId="0" xfId="0" applyNumberFormat="1" applyFont="1" applyFill="1" applyBorder="1" applyAlignment="1">
      <alignment horizontal="center" vertical="center" wrapText="1"/>
    </xf>
    <xf numFmtId="0" fontId="61" fillId="0" borderId="0" xfId="0" applyFont="1" applyAlignment="1">
      <alignment horizontal="left" vertical="center"/>
    </xf>
    <xf numFmtId="177" fontId="61" fillId="0" borderId="2" xfId="0" applyNumberFormat="1" applyFont="1" applyFill="1" applyBorder="1" applyAlignment="1">
      <alignment horizontal="center" vertical="center" wrapText="1"/>
    </xf>
    <xf numFmtId="177" fontId="61" fillId="0" borderId="1" xfId="0" applyNumberFormat="1" applyFont="1" applyFill="1" applyBorder="1" applyAlignment="1">
      <alignment horizontal="center" vertical="center"/>
    </xf>
    <xf numFmtId="177" fontId="61" fillId="0" borderId="2" xfId="0" applyNumberFormat="1" applyFont="1" applyFill="1" applyBorder="1" applyAlignment="1">
      <alignment horizontal="center" vertical="center"/>
    </xf>
    <xf numFmtId="177" fontId="61" fillId="0" borderId="6" xfId="0" applyNumberFormat="1" applyFont="1" applyFill="1" applyBorder="1" applyAlignment="1">
      <alignment horizontal="center" vertical="center"/>
    </xf>
    <xf numFmtId="177" fontId="61" fillId="0" borderId="6" xfId="0" applyNumberFormat="1" applyFont="1" applyFill="1" applyBorder="1" applyAlignment="1">
      <alignment horizontal="center" vertical="center" wrapText="1"/>
    </xf>
    <xf numFmtId="177" fontId="61" fillId="0" borderId="8" xfId="0" applyNumberFormat="1" applyFont="1" applyFill="1" applyBorder="1" applyAlignment="1">
      <alignment horizontal="center" vertical="center" wrapText="1"/>
    </xf>
    <xf numFmtId="177" fontId="61" fillId="0" borderId="10" xfId="0" applyNumberFormat="1" applyFont="1" applyFill="1" applyBorder="1" applyAlignment="1">
      <alignment horizontal="center" vertical="center" wrapText="1"/>
    </xf>
    <xf numFmtId="177" fontId="61" fillId="0" borderId="9" xfId="0" applyNumberFormat="1" applyFont="1" applyFill="1" applyBorder="1" applyAlignment="1">
      <alignment horizontal="center" vertical="center" wrapText="1"/>
    </xf>
    <xf numFmtId="177" fontId="61" fillId="0" borderId="11" xfId="0" applyNumberFormat="1" applyFont="1" applyFill="1" applyBorder="1" applyAlignment="1">
      <alignment horizontal="center" vertical="center" wrapText="1"/>
    </xf>
    <xf numFmtId="0" fontId="62" fillId="0" borderId="0" xfId="0" applyFont="1" applyAlignment="1">
      <alignment horizontal="left" vertical="center"/>
    </xf>
    <xf numFmtId="177" fontId="57" fillId="0" borderId="7" xfId="0" applyNumberFormat="1" applyFont="1" applyFill="1" applyBorder="1" applyAlignment="1">
      <alignment horizontal="center" vertical="center"/>
    </xf>
    <xf numFmtId="177" fontId="58" fillId="0" borderId="0" xfId="0" applyNumberFormat="1" applyFont="1" applyFill="1" applyBorder="1" applyAlignment="1">
      <alignment horizontal="center" vertical="center"/>
    </xf>
    <xf numFmtId="177" fontId="58" fillId="0" borderId="0" xfId="0" applyNumberFormat="1" applyFont="1" applyFill="1" applyBorder="1" applyAlignment="1">
      <alignment horizontal="left" vertical="center" wrapText="1"/>
    </xf>
    <xf numFmtId="177" fontId="10" fillId="0" borderId="1"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3" fillId="0" borderId="0" xfId="0" applyNumberFormat="1" applyFont="1" applyFill="1" applyAlignment="1">
      <alignment horizontal="justify" vertical="center"/>
    </xf>
    <xf numFmtId="0" fontId="3" fillId="0" borderId="0" xfId="0" applyFont="1" applyFill="1" applyAlignment="1">
      <alignment horizontal="justify" vertical="center"/>
    </xf>
    <xf numFmtId="180" fontId="3" fillId="0" borderId="0" xfId="0" applyNumberFormat="1" applyFont="1" applyFill="1" applyAlignment="1">
      <alignment horizontal="justify" vertical="center"/>
    </xf>
    <xf numFmtId="0" fontId="3" fillId="0" borderId="0" xfId="0" applyFont="1" applyFill="1" applyAlignment="1">
      <alignment horizontal="center" vertical="center"/>
    </xf>
    <xf numFmtId="0" fontId="3" fillId="0" borderId="0" xfId="0" applyNumberFormat="1" applyFont="1" applyFill="1" applyAlignment="1">
      <alignment horizontal="center" vertical="center"/>
    </xf>
    <xf numFmtId="49" fontId="33" fillId="0" borderId="0" xfId="0" applyNumberFormat="1" applyFont="1" applyFill="1" applyBorder="1" applyAlignment="1">
      <alignment horizontal="center" vertical="center" wrapText="1"/>
    </xf>
    <xf numFmtId="177" fontId="33" fillId="0" borderId="0" xfId="0" applyNumberFormat="1" applyFont="1" applyFill="1" applyBorder="1" applyAlignment="1">
      <alignment horizontal="center" vertical="center" wrapText="1"/>
    </xf>
    <xf numFmtId="180" fontId="33" fillId="0" borderId="0" xfId="0" applyNumberFormat="1" applyFont="1" applyFill="1" applyBorder="1" applyAlignment="1">
      <alignment horizontal="center" vertical="center" wrapText="1"/>
    </xf>
    <xf numFmtId="0" fontId="33"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justify" vertical="center" wrapText="1"/>
    </xf>
    <xf numFmtId="177" fontId="10" fillId="0" borderId="0" xfId="0" applyNumberFormat="1" applyFont="1" applyFill="1" applyBorder="1" applyAlignment="1">
      <alignment horizontal="justify" vertical="center" wrapText="1"/>
    </xf>
    <xf numFmtId="180" fontId="10" fillId="0" borderId="0" xfId="0" applyNumberFormat="1" applyFont="1" applyFill="1" applyBorder="1" applyAlignment="1">
      <alignment horizontal="justify" vertical="center" wrapText="1"/>
    </xf>
    <xf numFmtId="177" fontId="10"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61" fillId="0" borderId="5" xfId="0" applyFont="1" applyFill="1" applyBorder="1" applyAlignment="1">
      <alignment horizontal="center" vertical="center" wrapText="1"/>
    </xf>
    <xf numFmtId="177" fontId="61" fillId="0" borderId="5" xfId="0" applyNumberFormat="1" applyFont="1" applyFill="1" applyBorder="1" applyAlignment="1">
      <alignment horizontal="center" vertical="center" wrapText="1"/>
    </xf>
    <xf numFmtId="0" fontId="61" fillId="0" borderId="5" xfId="0" applyFont="1" applyFill="1" applyBorder="1" applyAlignment="1">
      <alignment horizontal="justify" vertical="center" wrapText="1"/>
    </xf>
    <xf numFmtId="176" fontId="61" fillId="0" borderId="5" xfId="0" applyNumberFormat="1" applyFont="1" applyFill="1" applyBorder="1" applyAlignment="1">
      <alignment horizontal="center" vertical="center" wrapText="1"/>
    </xf>
    <xf numFmtId="0" fontId="61" fillId="0" borderId="5" xfId="0" applyNumberFormat="1"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0" xfId="0" applyFont="1" applyFill="1" applyBorder="1" applyAlignment="1">
      <alignment horizontal="justify" vertical="center" wrapText="1"/>
    </xf>
    <xf numFmtId="176"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wrapText="1"/>
    </xf>
    <xf numFmtId="0" fontId="61" fillId="0" borderId="1" xfId="0" applyFont="1" applyFill="1" applyBorder="1" applyAlignment="1">
      <alignment horizontal="center" vertical="center" wrapText="1"/>
    </xf>
    <xf numFmtId="0" fontId="61" fillId="0" borderId="1" xfId="0" applyFont="1" applyFill="1" applyBorder="1" applyAlignment="1">
      <alignment horizontal="left" vertical="center" wrapText="1"/>
    </xf>
    <xf numFmtId="0" fontId="57" fillId="0" borderId="8"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57" fillId="0" borderId="9"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7" xfId="0" applyFont="1" applyFill="1" applyBorder="1" applyAlignment="1">
      <alignment horizontal="left" vertical="center" wrapText="1"/>
    </xf>
    <xf numFmtId="0" fontId="57" fillId="0" borderId="2"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57" fillId="0" borderId="10" xfId="0" applyFont="1" applyFill="1" applyBorder="1" applyAlignment="1">
      <alignment horizontal="center" vertical="center" wrapText="1"/>
    </xf>
    <xf numFmtId="0" fontId="67" fillId="0" borderId="0" xfId="0" applyFont="1" applyAlignment="1">
      <alignment horizontal="center" vertical="center"/>
    </xf>
    <xf numFmtId="0" fontId="60" fillId="0" borderId="0" xfId="0" applyFont="1" applyFill="1" applyAlignment="1">
      <alignment horizontal="right"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76" fontId="7" fillId="4" borderId="1" xfId="0" applyNumberFormat="1" applyFont="1" applyFill="1" applyBorder="1" applyAlignment="1">
      <alignment horizontal="center" vertical="center" wrapText="1"/>
    </xf>
    <xf numFmtId="176" fontId="7" fillId="4"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177" fontId="8" fillId="0" borderId="5" xfId="0" applyNumberFormat="1" applyFont="1" applyFill="1" applyBorder="1" applyAlignment="1">
      <alignment horizontal="center" vertical="center" wrapText="1"/>
    </xf>
    <xf numFmtId="0" fontId="8" fillId="0" borderId="5" xfId="0" applyFont="1" applyFill="1" applyBorder="1" applyAlignment="1">
      <alignment horizontal="justify" vertical="center" wrapText="1"/>
    </xf>
    <xf numFmtId="176" fontId="8" fillId="0" borderId="5"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0" fontId="8" fillId="0" borderId="0" xfId="0" applyFont="1" applyFill="1" applyBorder="1" applyAlignment="1">
      <alignment horizontal="justify" vertical="center" wrapText="1"/>
    </xf>
    <xf numFmtId="176"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66" fillId="0" borderId="0" xfId="0" applyNumberFormat="1" applyFont="1" applyFill="1" applyBorder="1" applyAlignment="1">
      <alignment horizontal="center" vertical="center" wrapText="1"/>
    </xf>
    <xf numFmtId="176" fontId="66" fillId="0" borderId="0" xfId="0" applyNumberFormat="1" applyFont="1" applyFill="1" applyBorder="1" applyAlignment="1">
      <alignment horizontal="center" vertical="center" wrapText="1"/>
    </xf>
    <xf numFmtId="177" fontId="66" fillId="0" borderId="0" xfId="0" applyNumberFormat="1"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0" xfId="0" applyFont="1" applyFill="1" applyBorder="1" applyAlignment="1">
      <alignment horizontal="justify" vertical="center" wrapText="1"/>
    </xf>
    <xf numFmtId="0" fontId="61" fillId="0" borderId="0" xfId="0" applyFont="1" applyFill="1" applyBorder="1" applyAlignment="1">
      <alignment horizontal="left" vertical="center" wrapText="1"/>
    </xf>
    <xf numFmtId="176" fontId="61" fillId="0" borderId="0" xfId="0" applyNumberFormat="1" applyFont="1" applyFill="1" applyBorder="1" applyAlignment="1">
      <alignment horizontal="left" vertical="center" wrapText="1"/>
    </xf>
    <xf numFmtId="0" fontId="61" fillId="0" borderId="1" xfId="0" applyFont="1" applyFill="1" applyBorder="1" applyAlignment="1">
      <alignment horizontal="left" vertical="center" wrapText="1"/>
    </xf>
    <xf numFmtId="177" fontId="61" fillId="0" borderId="1" xfId="0" applyNumberFormat="1" applyFont="1" applyFill="1" applyBorder="1" applyAlignment="1">
      <alignment horizontal="center" vertical="center" wrapText="1"/>
    </xf>
    <xf numFmtId="0" fontId="61"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57" fillId="0" borderId="1" xfId="0" applyNumberFormat="1" applyFont="1" applyFill="1" applyBorder="1" applyAlignment="1">
      <alignment horizontal="center" vertical="center" wrapText="1"/>
    </xf>
    <xf numFmtId="0" fontId="61" fillId="0" borderId="1" xfId="5" applyNumberFormat="1" applyFont="1" applyFill="1" applyBorder="1" applyAlignment="1">
      <alignment horizontal="center" vertical="center" wrapText="1"/>
    </xf>
    <xf numFmtId="177" fontId="57" fillId="0" borderId="1" xfId="0" applyNumberFormat="1" applyFont="1" applyFill="1" applyBorder="1" applyAlignment="1">
      <alignment horizontal="center" vertical="center" wrapText="1"/>
    </xf>
    <xf numFmtId="0" fontId="57" fillId="0" borderId="1" xfId="0" applyFont="1" applyFill="1" applyBorder="1" applyAlignment="1">
      <alignment horizontal="justify" vertical="center" wrapText="1"/>
    </xf>
    <xf numFmtId="3" fontId="61" fillId="0" borderId="1" xfId="0" applyNumberFormat="1" applyFont="1" applyFill="1" applyBorder="1" applyAlignment="1">
      <alignment horizontal="center" vertical="center" wrapText="1"/>
    </xf>
    <xf numFmtId="179" fontId="61" fillId="0" borderId="1" xfId="0" applyNumberFormat="1" applyFont="1" applyFill="1" applyBorder="1" applyAlignment="1">
      <alignment horizontal="center" vertical="center" wrapText="1"/>
    </xf>
    <xf numFmtId="0" fontId="61" fillId="0" borderId="1" xfId="0" applyNumberFormat="1" applyFont="1" applyFill="1" applyBorder="1" applyAlignment="1">
      <alignment horizontal="center" vertical="center" wrapText="1"/>
    </xf>
    <xf numFmtId="181" fontId="61" fillId="0" borderId="1" xfId="0" applyNumberFormat="1" applyFont="1" applyFill="1" applyBorder="1" applyAlignment="1">
      <alignment horizontal="center" vertical="center" wrapText="1"/>
    </xf>
    <xf numFmtId="183" fontId="61" fillId="0" borderId="1" xfId="0" applyNumberFormat="1" applyFont="1" applyFill="1" applyBorder="1" applyAlignment="1">
      <alignment horizontal="center" vertical="center" wrapText="1"/>
    </xf>
    <xf numFmtId="177" fontId="57" fillId="0" borderId="1" xfId="0" applyNumberFormat="1" applyFont="1" applyFill="1" applyBorder="1" applyAlignment="1">
      <alignment vertical="center" wrapText="1"/>
    </xf>
    <xf numFmtId="177" fontId="57" fillId="0" borderId="1" xfId="0" applyNumberFormat="1" applyFont="1" applyFill="1" applyBorder="1" applyAlignment="1">
      <alignment horizontal="justify" vertical="center" wrapText="1"/>
    </xf>
    <xf numFmtId="177" fontId="61" fillId="0" borderId="1" xfId="5" applyNumberFormat="1" applyFont="1" applyFill="1" applyBorder="1" applyAlignment="1">
      <alignment horizontal="center" vertical="center" wrapText="1"/>
    </xf>
    <xf numFmtId="0" fontId="61" fillId="0" borderId="1" xfId="0" applyFont="1" applyFill="1" applyBorder="1" applyAlignment="1">
      <alignment horizontal="justify" vertical="center" wrapText="1"/>
    </xf>
    <xf numFmtId="0" fontId="57" fillId="0" borderId="1" xfId="0" applyNumberFormat="1" applyFont="1" applyFill="1" applyBorder="1" applyAlignment="1">
      <alignment horizontal="left" vertical="center" wrapText="1"/>
    </xf>
    <xf numFmtId="0" fontId="57" fillId="0" borderId="1" xfId="0" applyNumberFormat="1" applyFont="1" applyFill="1" applyBorder="1" applyAlignment="1">
      <alignment horizontal="justify" vertical="center" wrapText="1"/>
    </xf>
    <xf numFmtId="49" fontId="61" fillId="0" borderId="1" xfId="0" applyNumberFormat="1" applyFont="1" applyFill="1" applyBorder="1" applyAlignment="1">
      <alignment horizontal="center" vertical="center" wrapText="1"/>
    </xf>
    <xf numFmtId="49" fontId="57" fillId="0" borderId="1" xfId="0" applyNumberFormat="1" applyFont="1" applyFill="1" applyBorder="1" applyAlignment="1">
      <alignment vertical="center" wrapText="1"/>
    </xf>
    <xf numFmtId="49" fontId="57" fillId="0" borderId="1" xfId="0" applyNumberFormat="1" applyFont="1" applyFill="1" applyBorder="1" applyAlignment="1">
      <alignment horizontal="center" vertical="center" wrapText="1"/>
    </xf>
    <xf numFmtId="0" fontId="57" fillId="0" borderId="1" xfId="0" applyFont="1" applyFill="1" applyBorder="1" applyAlignment="1">
      <alignment horizontal="left" vertical="center" wrapText="1"/>
    </xf>
    <xf numFmtId="0" fontId="57" fillId="0" borderId="1" xfId="0" applyFont="1" applyFill="1" applyBorder="1" applyAlignment="1">
      <alignment vertical="center" wrapText="1"/>
    </xf>
    <xf numFmtId="0" fontId="61" fillId="0" borderId="0" xfId="0" applyFont="1" applyFill="1" applyAlignment="1">
      <alignment vertical="center" wrapText="1"/>
    </xf>
    <xf numFmtId="0" fontId="61" fillId="0" borderId="1" xfId="0" applyFont="1" applyFill="1" applyBorder="1" applyAlignment="1">
      <alignment vertical="center" wrapText="1"/>
    </xf>
    <xf numFmtId="0" fontId="61" fillId="0" borderId="1" xfId="5" applyNumberFormat="1" applyFont="1" applyFill="1" applyBorder="1" applyAlignment="1">
      <alignment horizontal="left" vertical="center" wrapText="1"/>
    </xf>
    <xf numFmtId="0" fontId="61" fillId="0" borderId="4"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0" xfId="0" applyFont="1" applyFill="1" applyBorder="1" applyAlignment="1">
      <alignment horizontal="justify" vertical="center" wrapText="1"/>
    </xf>
    <xf numFmtId="179" fontId="61" fillId="0" borderId="1" xfId="0" applyNumberFormat="1" applyFont="1" applyFill="1" applyBorder="1" applyAlignment="1">
      <alignment horizontal="justify" vertical="center" wrapText="1"/>
    </xf>
    <xf numFmtId="177" fontId="61" fillId="0" borderId="1" xfId="0" applyNumberFormat="1" applyFont="1" applyFill="1" applyBorder="1" applyAlignment="1">
      <alignment horizontal="justify" vertical="center" wrapText="1"/>
    </xf>
    <xf numFmtId="183" fontId="61" fillId="0" borderId="1" xfId="0" applyNumberFormat="1" applyFont="1" applyFill="1" applyBorder="1" applyAlignment="1">
      <alignment horizontal="justify" vertical="center" wrapText="1"/>
    </xf>
    <xf numFmtId="179" fontId="61" fillId="0" borderId="1" xfId="5" applyNumberFormat="1" applyFont="1" applyFill="1" applyBorder="1" applyAlignment="1">
      <alignment horizontal="center" vertical="center" wrapText="1"/>
    </xf>
    <xf numFmtId="0" fontId="61" fillId="0" borderId="1" xfId="5" applyNumberFormat="1" applyFont="1" applyFill="1" applyBorder="1" applyAlignment="1">
      <alignment horizontal="justify" vertical="center" wrapText="1"/>
    </xf>
    <xf numFmtId="177" fontId="61" fillId="0" borderId="1" xfId="5" applyNumberFormat="1" applyFont="1" applyFill="1" applyBorder="1" applyAlignment="1">
      <alignment horizontal="justify" vertical="center" wrapText="1"/>
    </xf>
    <xf numFmtId="0" fontId="61" fillId="0" borderId="3" xfId="0" applyFont="1" applyFill="1" applyBorder="1" applyAlignment="1">
      <alignment horizontal="center" vertical="center" wrapText="1"/>
    </xf>
    <xf numFmtId="177" fontId="61" fillId="0" borderId="1" xfId="5" applyNumberFormat="1" applyFont="1" applyFill="1" applyBorder="1" applyAlignment="1">
      <alignment horizontal="left" vertical="center" wrapText="1"/>
    </xf>
    <xf numFmtId="179" fontId="61" fillId="0" borderId="1" xfId="0" applyNumberFormat="1" applyFont="1" applyFill="1" applyBorder="1" applyAlignment="1">
      <alignment horizontal="left" vertical="center" wrapText="1"/>
    </xf>
    <xf numFmtId="177" fontId="61" fillId="0" borderId="1" xfId="0" applyNumberFormat="1" applyFont="1" applyFill="1" applyBorder="1" applyAlignment="1">
      <alignment horizontal="left" vertical="center" wrapText="1"/>
    </xf>
    <xf numFmtId="179" fontId="61" fillId="0" borderId="1" xfId="5" applyNumberFormat="1" applyFont="1" applyFill="1" applyBorder="1" applyAlignment="1">
      <alignment horizontal="left" vertical="center" wrapText="1"/>
    </xf>
    <xf numFmtId="177" fontId="57" fillId="0" borderId="1" xfId="0" applyNumberFormat="1" applyFont="1" applyFill="1" applyBorder="1" applyAlignment="1">
      <alignment horizontal="left" vertical="center" wrapText="1"/>
    </xf>
    <xf numFmtId="0" fontId="61" fillId="0" borderId="0" xfId="0" applyFont="1" applyFill="1" applyBorder="1" applyAlignment="1">
      <alignment vertical="center" wrapText="1"/>
    </xf>
    <xf numFmtId="179" fontId="61" fillId="0" borderId="0" xfId="0" applyNumberFormat="1" applyFont="1" applyFill="1" applyBorder="1" applyAlignment="1">
      <alignment horizontal="center" vertical="center" wrapText="1"/>
    </xf>
  </cellXfs>
  <cellStyles count="6">
    <cellStyle name="常规" xfId="0" builtinId="0"/>
    <cellStyle name="常规 2" xfId="1"/>
    <cellStyle name="常规 3" xfId="4"/>
    <cellStyle name="常规 5" xfId="2"/>
    <cellStyle name="常规 7" xfId="3"/>
    <cellStyle name="常规_Sheet1" xfId="5"/>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4</xdr:col>
      <xdr:colOff>342900</xdr:colOff>
      <xdr:row>91</xdr:row>
      <xdr:rowOff>0</xdr:rowOff>
    </xdr:from>
    <xdr:to>
      <xdr:col>4</xdr:col>
      <xdr:colOff>628650</xdr:colOff>
      <xdr:row>92</xdr:row>
      <xdr:rowOff>41275</xdr:rowOff>
    </xdr:to>
    <xdr:sp macro="" textlink="">
      <xdr:nvSpPr>
        <xdr:cNvPr id="2" name="Picture 7"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4876800" y="31117540"/>
          <a:ext cx="285750" cy="296545"/>
        </a:xfrm>
        <a:prstGeom prst="rect">
          <a:avLst/>
        </a:prstGeom>
        <a:noFill/>
        <a:ln w="9525">
          <a:noFill/>
          <a:miter lim="800000"/>
        </a:ln>
      </xdr:spPr>
    </xdr:sp>
    <xdr:clientData/>
  </xdr:twoCellAnchor>
  <xdr:twoCellAnchor editAs="oneCell">
    <xdr:from>
      <xdr:col>4</xdr:col>
      <xdr:colOff>342900</xdr:colOff>
      <xdr:row>91</xdr:row>
      <xdr:rowOff>0</xdr:rowOff>
    </xdr:from>
    <xdr:to>
      <xdr:col>4</xdr:col>
      <xdr:colOff>628650</xdr:colOff>
      <xdr:row>92</xdr:row>
      <xdr:rowOff>41275</xdr:rowOff>
    </xdr:to>
    <xdr:sp macro="" textlink="">
      <xdr:nvSpPr>
        <xdr:cNvPr id="3" name="Picture 35"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4876800" y="31117540"/>
          <a:ext cx="285750" cy="296545"/>
        </a:xfrm>
        <a:prstGeom prst="rect">
          <a:avLst/>
        </a:prstGeom>
        <a:noFill/>
        <a:ln w="9525">
          <a:noFill/>
          <a:miter lim="800000"/>
        </a:ln>
      </xdr:spPr>
    </xdr:sp>
    <xdr:clientData/>
  </xdr:twoCellAnchor>
  <xdr:twoCellAnchor editAs="oneCell">
    <xdr:from>
      <xdr:col>4</xdr:col>
      <xdr:colOff>342900</xdr:colOff>
      <xdr:row>91</xdr:row>
      <xdr:rowOff>0</xdr:rowOff>
    </xdr:from>
    <xdr:to>
      <xdr:col>4</xdr:col>
      <xdr:colOff>628650</xdr:colOff>
      <xdr:row>92</xdr:row>
      <xdr:rowOff>41275</xdr:rowOff>
    </xdr:to>
    <xdr:sp macro="" textlink="">
      <xdr:nvSpPr>
        <xdr:cNvPr id="4" name="Rectangle 31"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4876800" y="31117540"/>
          <a:ext cx="285750" cy="296545"/>
        </a:xfrm>
        <a:prstGeom prst="rect">
          <a:avLst/>
        </a:prstGeom>
        <a:noFill/>
        <a:ln w="9525">
          <a:noFill/>
          <a:miter lim="800000"/>
        </a:ln>
      </xdr:spPr>
    </xdr:sp>
    <xdr:clientData/>
  </xdr:twoCellAnchor>
  <xdr:twoCellAnchor editAs="oneCell">
    <xdr:from>
      <xdr:col>4</xdr:col>
      <xdr:colOff>342900</xdr:colOff>
      <xdr:row>91</xdr:row>
      <xdr:rowOff>0</xdr:rowOff>
    </xdr:from>
    <xdr:to>
      <xdr:col>4</xdr:col>
      <xdr:colOff>628650</xdr:colOff>
      <xdr:row>92</xdr:row>
      <xdr:rowOff>41275</xdr:rowOff>
    </xdr:to>
    <xdr:sp macro="" textlink="">
      <xdr:nvSpPr>
        <xdr:cNvPr id="5" name="Rectangle 33"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4876800" y="31117540"/>
          <a:ext cx="285750" cy="296545"/>
        </a:xfrm>
        <a:prstGeom prst="rect">
          <a:avLst/>
        </a:prstGeom>
        <a:noFill/>
        <a:ln w="9525">
          <a:noFill/>
          <a:miter lim="800000"/>
        </a:ln>
      </xdr:spPr>
    </xdr:sp>
    <xdr:clientData/>
  </xdr:twoCellAnchor>
  <xdr:twoCellAnchor editAs="oneCell">
    <xdr:from>
      <xdr:col>4</xdr:col>
      <xdr:colOff>342900</xdr:colOff>
      <xdr:row>91</xdr:row>
      <xdr:rowOff>0</xdr:rowOff>
    </xdr:from>
    <xdr:to>
      <xdr:col>4</xdr:col>
      <xdr:colOff>628650</xdr:colOff>
      <xdr:row>92</xdr:row>
      <xdr:rowOff>41275</xdr:rowOff>
    </xdr:to>
    <xdr:sp macro="" textlink="">
      <xdr:nvSpPr>
        <xdr:cNvPr id="6" name="Picture 7"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4876800" y="31117540"/>
          <a:ext cx="285750" cy="296545"/>
        </a:xfrm>
        <a:prstGeom prst="rect">
          <a:avLst/>
        </a:prstGeom>
        <a:noFill/>
        <a:ln w="9525">
          <a:noFill/>
          <a:miter lim="800000"/>
        </a:ln>
      </xdr:spPr>
    </xdr:sp>
    <xdr:clientData/>
  </xdr:twoCellAnchor>
  <xdr:twoCellAnchor editAs="oneCell">
    <xdr:from>
      <xdr:col>4</xdr:col>
      <xdr:colOff>342900</xdr:colOff>
      <xdr:row>91</xdr:row>
      <xdr:rowOff>0</xdr:rowOff>
    </xdr:from>
    <xdr:to>
      <xdr:col>4</xdr:col>
      <xdr:colOff>628650</xdr:colOff>
      <xdr:row>92</xdr:row>
      <xdr:rowOff>41275</xdr:rowOff>
    </xdr:to>
    <xdr:sp macro="" textlink="">
      <xdr:nvSpPr>
        <xdr:cNvPr id="7" name="Picture 35"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4876800" y="31117540"/>
          <a:ext cx="285750" cy="296545"/>
        </a:xfrm>
        <a:prstGeom prst="rect">
          <a:avLst/>
        </a:prstGeom>
        <a:noFill/>
        <a:ln w="9525">
          <a:noFill/>
          <a:miter lim="800000"/>
        </a:ln>
      </xdr:spPr>
    </xdr:sp>
    <xdr:clientData/>
  </xdr:twoCellAnchor>
  <xdr:twoCellAnchor editAs="oneCell">
    <xdr:from>
      <xdr:col>4</xdr:col>
      <xdr:colOff>342900</xdr:colOff>
      <xdr:row>91</xdr:row>
      <xdr:rowOff>0</xdr:rowOff>
    </xdr:from>
    <xdr:to>
      <xdr:col>4</xdr:col>
      <xdr:colOff>628650</xdr:colOff>
      <xdr:row>92</xdr:row>
      <xdr:rowOff>41275</xdr:rowOff>
    </xdr:to>
    <xdr:sp macro="" textlink="">
      <xdr:nvSpPr>
        <xdr:cNvPr id="8" name="Rectangle 31"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4876800" y="31117540"/>
          <a:ext cx="285750" cy="296545"/>
        </a:xfrm>
        <a:prstGeom prst="rect">
          <a:avLst/>
        </a:prstGeom>
        <a:noFill/>
        <a:ln w="9525">
          <a:noFill/>
          <a:miter lim="800000"/>
        </a:ln>
      </xdr:spPr>
    </xdr:sp>
    <xdr:clientData/>
  </xdr:twoCellAnchor>
  <xdr:twoCellAnchor editAs="oneCell">
    <xdr:from>
      <xdr:col>4</xdr:col>
      <xdr:colOff>342900</xdr:colOff>
      <xdr:row>91</xdr:row>
      <xdr:rowOff>0</xdr:rowOff>
    </xdr:from>
    <xdr:to>
      <xdr:col>4</xdr:col>
      <xdr:colOff>628650</xdr:colOff>
      <xdr:row>92</xdr:row>
      <xdr:rowOff>41275</xdr:rowOff>
    </xdr:to>
    <xdr:sp macro="" textlink="">
      <xdr:nvSpPr>
        <xdr:cNvPr id="9" name="Rectangle 33"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4876800" y="31117540"/>
          <a:ext cx="285750" cy="296545"/>
        </a:xfrm>
        <a:prstGeom prst="rect">
          <a:avLst/>
        </a:prstGeom>
        <a:noFill/>
        <a:ln w="9525">
          <a:noFill/>
          <a:miter lim="800000"/>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342900</xdr:colOff>
      <xdr:row>76</xdr:row>
      <xdr:rowOff>0</xdr:rowOff>
    </xdr:from>
    <xdr:to>
      <xdr:col>4</xdr:col>
      <xdr:colOff>628650</xdr:colOff>
      <xdr:row>76</xdr:row>
      <xdr:rowOff>295275</xdr:rowOff>
    </xdr:to>
    <xdr:sp macro="" textlink="">
      <xdr:nvSpPr>
        <xdr:cNvPr id="2" name="Picture 7"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5591175" y="28653105"/>
          <a:ext cx="285750" cy="295275"/>
        </a:xfrm>
        <a:prstGeom prst="rect">
          <a:avLst/>
        </a:prstGeom>
        <a:noFill/>
        <a:ln w="9525">
          <a:noFill/>
          <a:miter lim="800000"/>
        </a:ln>
      </xdr:spPr>
    </xdr:sp>
    <xdr:clientData/>
  </xdr:twoCellAnchor>
  <xdr:twoCellAnchor editAs="oneCell">
    <xdr:from>
      <xdr:col>4</xdr:col>
      <xdr:colOff>342900</xdr:colOff>
      <xdr:row>76</xdr:row>
      <xdr:rowOff>0</xdr:rowOff>
    </xdr:from>
    <xdr:to>
      <xdr:col>4</xdr:col>
      <xdr:colOff>628650</xdr:colOff>
      <xdr:row>76</xdr:row>
      <xdr:rowOff>295275</xdr:rowOff>
    </xdr:to>
    <xdr:sp macro="" textlink="">
      <xdr:nvSpPr>
        <xdr:cNvPr id="3" name="Picture 35"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5591175" y="28653105"/>
          <a:ext cx="285750" cy="295275"/>
        </a:xfrm>
        <a:prstGeom prst="rect">
          <a:avLst/>
        </a:prstGeom>
        <a:noFill/>
        <a:ln w="9525">
          <a:noFill/>
          <a:miter lim="800000"/>
        </a:ln>
      </xdr:spPr>
    </xdr:sp>
    <xdr:clientData/>
  </xdr:twoCellAnchor>
  <xdr:twoCellAnchor editAs="oneCell">
    <xdr:from>
      <xdr:col>4</xdr:col>
      <xdr:colOff>342900</xdr:colOff>
      <xdr:row>76</xdr:row>
      <xdr:rowOff>0</xdr:rowOff>
    </xdr:from>
    <xdr:to>
      <xdr:col>4</xdr:col>
      <xdr:colOff>628650</xdr:colOff>
      <xdr:row>76</xdr:row>
      <xdr:rowOff>295275</xdr:rowOff>
    </xdr:to>
    <xdr:sp macro="" textlink="">
      <xdr:nvSpPr>
        <xdr:cNvPr id="4" name="Rectangle 31"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5591175" y="28653105"/>
          <a:ext cx="285750" cy="295275"/>
        </a:xfrm>
        <a:prstGeom prst="rect">
          <a:avLst/>
        </a:prstGeom>
        <a:noFill/>
        <a:ln w="9525">
          <a:noFill/>
          <a:miter lim="800000"/>
        </a:ln>
      </xdr:spPr>
    </xdr:sp>
    <xdr:clientData/>
  </xdr:twoCellAnchor>
  <xdr:twoCellAnchor editAs="oneCell">
    <xdr:from>
      <xdr:col>4</xdr:col>
      <xdr:colOff>342900</xdr:colOff>
      <xdr:row>76</xdr:row>
      <xdr:rowOff>0</xdr:rowOff>
    </xdr:from>
    <xdr:to>
      <xdr:col>4</xdr:col>
      <xdr:colOff>628650</xdr:colOff>
      <xdr:row>76</xdr:row>
      <xdr:rowOff>295275</xdr:rowOff>
    </xdr:to>
    <xdr:sp macro="" textlink="">
      <xdr:nvSpPr>
        <xdr:cNvPr id="5" name="Rectangle 33"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5591175" y="28653105"/>
          <a:ext cx="285750" cy="295275"/>
        </a:xfrm>
        <a:prstGeom prst="rect">
          <a:avLst/>
        </a:prstGeom>
        <a:noFill/>
        <a:ln w="9525">
          <a:noFill/>
          <a:miter lim="800000"/>
        </a:ln>
      </xdr:spPr>
    </xdr:sp>
    <xdr:clientData/>
  </xdr:twoCellAnchor>
  <xdr:twoCellAnchor editAs="oneCell">
    <xdr:from>
      <xdr:col>4</xdr:col>
      <xdr:colOff>342900</xdr:colOff>
      <xdr:row>76</xdr:row>
      <xdr:rowOff>0</xdr:rowOff>
    </xdr:from>
    <xdr:to>
      <xdr:col>4</xdr:col>
      <xdr:colOff>628650</xdr:colOff>
      <xdr:row>76</xdr:row>
      <xdr:rowOff>295275</xdr:rowOff>
    </xdr:to>
    <xdr:sp macro="" textlink="">
      <xdr:nvSpPr>
        <xdr:cNvPr id="6" name="Picture 7"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5591175" y="28653105"/>
          <a:ext cx="285750" cy="295275"/>
        </a:xfrm>
        <a:prstGeom prst="rect">
          <a:avLst/>
        </a:prstGeom>
        <a:noFill/>
        <a:ln w="9525">
          <a:noFill/>
          <a:miter lim="800000"/>
        </a:ln>
      </xdr:spPr>
    </xdr:sp>
    <xdr:clientData/>
  </xdr:twoCellAnchor>
  <xdr:twoCellAnchor editAs="oneCell">
    <xdr:from>
      <xdr:col>4</xdr:col>
      <xdr:colOff>342900</xdr:colOff>
      <xdr:row>76</xdr:row>
      <xdr:rowOff>0</xdr:rowOff>
    </xdr:from>
    <xdr:to>
      <xdr:col>4</xdr:col>
      <xdr:colOff>628650</xdr:colOff>
      <xdr:row>76</xdr:row>
      <xdr:rowOff>295275</xdr:rowOff>
    </xdr:to>
    <xdr:sp macro="" textlink="">
      <xdr:nvSpPr>
        <xdr:cNvPr id="7" name="Picture 35"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5591175" y="28653105"/>
          <a:ext cx="285750" cy="295275"/>
        </a:xfrm>
        <a:prstGeom prst="rect">
          <a:avLst/>
        </a:prstGeom>
        <a:noFill/>
        <a:ln w="9525">
          <a:noFill/>
          <a:miter lim="800000"/>
        </a:ln>
      </xdr:spPr>
    </xdr:sp>
    <xdr:clientData/>
  </xdr:twoCellAnchor>
  <xdr:twoCellAnchor editAs="oneCell">
    <xdr:from>
      <xdr:col>4</xdr:col>
      <xdr:colOff>342900</xdr:colOff>
      <xdr:row>76</xdr:row>
      <xdr:rowOff>0</xdr:rowOff>
    </xdr:from>
    <xdr:to>
      <xdr:col>4</xdr:col>
      <xdr:colOff>628650</xdr:colOff>
      <xdr:row>76</xdr:row>
      <xdr:rowOff>295275</xdr:rowOff>
    </xdr:to>
    <xdr:sp macro="" textlink="">
      <xdr:nvSpPr>
        <xdr:cNvPr id="8" name="Rectangle 31"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5591175" y="28653105"/>
          <a:ext cx="285750" cy="295275"/>
        </a:xfrm>
        <a:prstGeom prst="rect">
          <a:avLst/>
        </a:prstGeom>
        <a:noFill/>
        <a:ln w="9525">
          <a:noFill/>
          <a:miter lim="800000"/>
        </a:ln>
      </xdr:spPr>
    </xdr:sp>
    <xdr:clientData/>
  </xdr:twoCellAnchor>
  <xdr:twoCellAnchor editAs="oneCell">
    <xdr:from>
      <xdr:col>4</xdr:col>
      <xdr:colOff>342900</xdr:colOff>
      <xdr:row>76</xdr:row>
      <xdr:rowOff>0</xdr:rowOff>
    </xdr:from>
    <xdr:to>
      <xdr:col>4</xdr:col>
      <xdr:colOff>628650</xdr:colOff>
      <xdr:row>76</xdr:row>
      <xdr:rowOff>295275</xdr:rowOff>
    </xdr:to>
    <xdr:sp macro="" textlink="">
      <xdr:nvSpPr>
        <xdr:cNvPr id="9" name="Rectangle 33"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5591175" y="28653105"/>
          <a:ext cx="285750" cy="295275"/>
        </a:xfrm>
        <a:prstGeom prst="rect">
          <a:avLst/>
        </a:prstGeom>
        <a:noFill/>
        <a:ln w="9525">
          <a:noFill/>
          <a:miter lim="800000"/>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342900</xdr:colOff>
      <xdr:row>20</xdr:row>
      <xdr:rowOff>0</xdr:rowOff>
    </xdr:from>
    <xdr:to>
      <xdr:col>4</xdr:col>
      <xdr:colOff>628650</xdr:colOff>
      <xdr:row>21</xdr:row>
      <xdr:rowOff>15875</xdr:rowOff>
    </xdr:to>
    <xdr:sp macro="" textlink="">
      <xdr:nvSpPr>
        <xdr:cNvPr id="2" name="Picture 7"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5562600" y="5704840"/>
          <a:ext cx="285750" cy="295275"/>
        </a:xfrm>
        <a:prstGeom prst="rect">
          <a:avLst/>
        </a:prstGeom>
        <a:noFill/>
        <a:ln w="9525">
          <a:noFill/>
          <a:miter lim="800000"/>
        </a:ln>
      </xdr:spPr>
    </xdr:sp>
    <xdr:clientData/>
  </xdr:twoCellAnchor>
  <xdr:twoCellAnchor editAs="oneCell">
    <xdr:from>
      <xdr:col>4</xdr:col>
      <xdr:colOff>342900</xdr:colOff>
      <xdr:row>20</xdr:row>
      <xdr:rowOff>0</xdr:rowOff>
    </xdr:from>
    <xdr:to>
      <xdr:col>4</xdr:col>
      <xdr:colOff>628650</xdr:colOff>
      <xdr:row>21</xdr:row>
      <xdr:rowOff>15875</xdr:rowOff>
    </xdr:to>
    <xdr:sp macro="" textlink="">
      <xdr:nvSpPr>
        <xdr:cNvPr id="3" name="Picture 35"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5562600" y="5704840"/>
          <a:ext cx="285750" cy="295275"/>
        </a:xfrm>
        <a:prstGeom prst="rect">
          <a:avLst/>
        </a:prstGeom>
        <a:noFill/>
        <a:ln w="9525">
          <a:noFill/>
          <a:miter lim="800000"/>
        </a:ln>
      </xdr:spPr>
    </xdr:sp>
    <xdr:clientData/>
  </xdr:twoCellAnchor>
  <xdr:twoCellAnchor editAs="oneCell">
    <xdr:from>
      <xdr:col>4</xdr:col>
      <xdr:colOff>342900</xdr:colOff>
      <xdr:row>20</xdr:row>
      <xdr:rowOff>0</xdr:rowOff>
    </xdr:from>
    <xdr:to>
      <xdr:col>4</xdr:col>
      <xdr:colOff>628650</xdr:colOff>
      <xdr:row>21</xdr:row>
      <xdr:rowOff>15875</xdr:rowOff>
    </xdr:to>
    <xdr:sp macro="" textlink="">
      <xdr:nvSpPr>
        <xdr:cNvPr id="4" name="Rectangle 31"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5562600" y="5704840"/>
          <a:ext cx="285750" cy="295275"/>
        </a:xfrm>
        <a:prstGeom prst="rect">
          <a:avLst/>
        </a:prstGeom>
        <a:noFill/>
        <a:ln w="9525">
          <a:noFill/>
          <a:miter lim="800000"/>
        </a:ln>
      </xdr:spPr>
    </xdr:sp>
    <xdr:clientData/>
  </xdr:twoCellAnchor>
  <xdr:twoCellAnchor editAs="oneCell">
    <xdr:from>
      <xdr:col>4</xdr:col>
      <xdr:colOff>342900</xdr:colOff>
      <xdr:row>20</xdr:row>
      <xdr:rowOff>0</xdr:rowOff>
    </xdr:from>
    <xdr:to>
      <xdr:col>4</xdr:col>
      <xdr:colOff>628650</xdr:colOff>
      <xdr:row>21</xdr:row>
      <xdr:rowOff>15875</xdr:rowOff>
    </xdr:to>
    <xdr:sp macro="" textlink="">
      <xdr:nvSpPr>
        <xdr:cNvPr id="5" name="Rectangle 33"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5562600" y="5704840"/>
          <a:ext cx="285750" cy="295275"/>
        </a:xfrm>
        <a:prstGeom prst="rect">
          <a:avLst/>
        </a:prstGeom>
        <a:noFill/>
        <a:ln w="9525">
          <a:noFill/>
          <a:miter lim="800000"/>
        </a:ln>
      </xdr:spPr>
    </xdr:sp>
    <xdr:clientData/>
  </xdr:twoCellAnchor>
  <xdr:twoCellAnchor editAs="oneCell">
    <xdr:from>
      <xdr:col>4</xdr:col>
      <xdr:colOff>342900</xdr:colOff>
      <xdr:row>20</xdr:row>
      <xdr:rowOff>0</xdr:rowOff>
    </xdr:from>
    <xdr:to>
      <xdr:col>4</xdr:col>
      <xdr:colOff>628650</xdr:colOff>
      <xdr:row>21</xdr:row>
      <xdr:rowOff>15875</xdr:rowOff>
    </xdr:to>
    <xdr:sp macro="" textlink="">
      <xdr:nvSpPr>
        <xdr:cNvPr id="6" name="Picture 7"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5562600" y="5704840"/>
          <a:ext cx="285750" cy="295275"/>
        </a:xfrm>
        <a:prstGeom prst="rect">
          <a:avLst/>
        </a:prstGeom>
        <a:noFill/>
        <a:ln w="9525">
          <a:noFill/>
          <a:miter lim="800000"/>
        </a:ln>
      </xdr:spPr>
    </xdr:sp>
    <xdr:clientData/>
  </xdr:twoCellAnchor>
  <xdr:twoCellAnchor editAs="oneCell">
    <xdr:from>
      <xdr:col>4</xdr:col>
      <xdr:colOff>342900</xdr:colOff>
      <xdr:row>20</xdr:row>
      <xdr:rowOff>0</xdr:rowOff>
    </xdr:from>
    <xdr:to>
      <xdr:col>4</xdr:col>
      <xdr:colOff>628650</xdr:colOff>
      <xdr:row>21</xdr:row>
      <xdr:rowOff>15875</xdr:rowOff>
    </xdr:to>
    <xdr:sp macro="" textlink="">
      <xdr:nvSpPr>
        <xdr:cNvPr id="7" name="Picture 35"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5562600" y="5704840"/>
          <a:ext cx="285750" cy="295275"/>
        </a:xfrm>
        <a:prstGeom prst="rect">
          <a:avLst/>
        </a:prstGeom>
        <a:noFill/>
        <a:ln w="9525">
          <a:noFill/>
          <a:miter lim="800000"/>
        </a:ln>
      </xdr:spPr>
    </xdr:sp>
    <xdr:clientData/>
  </xdr:twoCellAnchor>
  <xdr:twoCellAnchor editAs="oneCell">
    <xdr:from>
      <xdr:col>4</xdr:col>
      <xdr:colOff>342900</xdr:colOff>
      <xdr:row>20</xdr:row>
      <xdr:rowOff>0</xdr:rowOff>
    </xdr:from>
    <xdr:to>
      <xdr:col>4</xdr:col>
      <xdr:colOff>628650</xdr:colOff>
      <xdr:row>21</xdr:row>
      <xdr:rowOff>15875</xdr:rowOff>
    </xdr:to>
    <xdr:sp macro="" textlink="">
      <xdr:nvSpPr>
        <xdr:cNvPr id="8" name="Rectangle 31"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5562600" y="5704840"/>
          <a:ext cx="285750" cy="295275"/>
        </a:xfrm>
        <a:prstGeom prst="rect">
          <a:avLst/>
        </a:prstGeom>
        <a:noFill/>
        <a:ln w="9525">
          <a:noFill/>
          <a:miter lim="800000"/>
        </a:ln>
      </xdr:spPr>
    </xdr:sp>
    <xdr:clientData/>
  </xdr:twoCellAnchor>
  <xdr:twoCellAnchor editAs="oneCell">
    <xdr:from>
      <xdr:col>4</xdr:col>
      <xdr:colOff>342900</xdr:colOff>
      <xdr:row>20</xdr:row>
      <xdr:rowOff>0</xdr:rowOff>
    </xdr:from>
    <xdr:to>
      <xdr:col>4</xdr:col>
      <xdr:colOff>628650</xdr:colOff>
      <xdr:row>21</xdr:row>
      <xdr:rowOff>15875</xdr:rowOff>
    </xdr:to>
    <xdr:sp macro="" textlink="">
      <xdr:nvSpPr>
        <xdr:cNvPr id="9" name="Rectangle 33" descr="viewfile?f=43C2E65ED528707BC5B5F6BE16ADB93A0C00FF8832115903317F3BC6FF99964B47731EAA0147859CB76EB48D67A4ABA23D594C6F31D58DADCE2D78E1529CA0643E12A54968718C694D851DC3525124A044492B03AC3AE2891A896C959FE0A316130892E61812B624BF801767D0BFD21D4325E91CF6E29B0EAFB9BBD69A064F53974CE4DD7175E2AE105688BAB4426679D7654EA9A4FA5BEE1E7E0DA0461AA7B6&amp;sid=phYzKpYlMRmRAhJD"/>
        <xdr:cNvSpPr>
          <a:spLocks noChangeAspect="1"/>
        </xdr:cNvSpPr>
      </xdr:nvSpPr>
      <xdr:spPr>
        <a:xfrm>
          <a:off x="5562600" y="5704840"/>
          <a:ext cx="285750" cy="295275"/>
        </a:xfrm>
        <a:prstGeom prst="rect">
          <a:avLst/>
        </a:prstGeom>
        <a:noFill/>
        <a:ln w="9525">
          <a:noFill/>
          <a:miter lim="800000"/>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aike.baidu.com/view/112513.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baike.baidu.com/view/112513.htm"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aike.baidu.com/view/112513.htm"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baike.baidu.com/view/112513.htm"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ageSetUpPr fitToPage="1"/>
  </sheetPr>
  <dimension ref="A1:WQW184"/>
  <sheetViews>
    <sheetView zoomScale="85" zoomScaleNormal="85" workbookViewId="0">
      <pane ySplit="7" topLeftCell="A8" activePane="bottomLeft" state="frozen"/>
      <selection pane="bottomLeft" activeCell="J173" sqref="J173"/>
    </sheetView>
  </sheetViews>
  <sheetFormatPr defaultColWidth="9" defaultRowHeight="14.25"/>
  <cols>
    <col min="1" max="1" width="4.625" style="157" customWidth="1"/>
    <col min="2" max="2" width="27" style="235" customWidth="1"/>
    <col min="3" max="3" width="5.75" style="157" customWidth="1"/>
    <col min="4" max="4" width="22.125" style="235" customWidth="1"/>
    <col min="5" max="5" width="26.625" style="235" customWidth="1"/>
    <col min="6" max="6" width="7.375" style="157" customWidth="1"/>
    <col min="7" max="7" width="10.125" style="157" customWidth="1"/>
    <col min="8" max="8" width="9.5" style="164" customWidth="1"/>
    <col min="9" max="9" width="6.625" style="164" customWidth="1"/>
    <col min="10" max="10" width="8.75" style="164" customWidth="1"/>
    <col min="11" max="11" width="9.5" style="164" customWidth="1"/>
    <col min="12" max="12" width="8.125" style="164" customWidth="1"/>
    <col min="13" max="13" width="8.75" style="164" customWidth="1"/>
    <col min="14" max="14" width="8.125" style="164" customWidth="1"/>
    <col min="15" max="15" width="8.75" style="164" customWidth="1"/>
    <col min="16" max="16" width="9.875" style="164" customWidth="1"/>
    <col min="17" max="17" width="8.375" style="157" customWidth="1"/>
    <col min="18" max="18" width="8.625" style="157" customWidth="1"/>
    <col min="19" max="19" width="9.5" style="157" customWidth="1"/>
    <col min="20" max="20" width="7.25" style="157" customWidth="1"/>
    <col min="21" max="21" width="5.25" style="235" customWidth="1"/>
    <col min="22" max="22" width="8.125" style="236" customWidth="1"/>
    <col min="23" max="16013" width="9" style="157"/>
  </cols>
  <sheetData>
    <row r="1" spans="1:22" ht="20.100000000000001" customHeight="1">
      <c r="A1" s="507" t="s">
        <v>0</v>
      </c>
      <c r="B1" s="507"/>
    </row>
    <row r="2" spans="1:22" customFormat="1" ht="39" customHeight="1">
      <c r="A2" s="508" t="s">
        <v>1</v>
      </c>
      <c r="B2" s="508"/>
      <c r="C2" s="508"/>
      <c r="D2" s="508"/>
      <c r="E2" s="508"/>
      <c r="F2" s="508"/>
      <c r="G2" s="508"/>
      <c r="H2" s="508"/>
      <c r="I2" s="508"/>
      <c r="J2" s="508"/>
      <c r="K2" s="508"/>
      <c r="L2" s="508"/>
      <c r="M2" s="508"/>
      <c r="N2" s="508"/>
      <c r="O2" s="508"/>
      <c r="P2" s="508"/>
      <c r="Q2" s="508"/>
      <c r="R2" s="508"/>
      <c r="S2" s="508"/>
      <c r="T2" s="508"/>
      <c r="U2" s="508"/>
      <c r="V2" s="508"/>
    </row>
    <row r="3" spans="1:22" s="157" customFormat="1" ht="24" customHeight="1">
      <c r="A3" s="509" t="s">
        <v>2</v>
      </c>
      <c r="B3" s="510"/>
      <c r="C3" s="510"/>
      <c r="D3" s="510"/>
      <c r="E3" s="510"/>
      <c r="F3" s="509"/>
      <c r="G3" s="510"/>
      <c r="H3" s="510"/>
      <c r="I3" s="510"/>
      <c r="J3" s="509"/>
      <c r="K3" s="509"/>
      <c r="L3" s="509"/>
      <c r="M3" s="509"/>
      <c r="N3" s="509"/>
      <c r="O3" s="510"/>
      <c r="P3" s="510"/>
      <c r="Q3" s="510"/>
      <c r="R3" s="510"/>
      <c r="S3" s="509"/>
      <c r="T3" s="509"/>
      <c r="U3" s="510"/>
      <c r="V3" s="510"/>
    </row>
    <row r="4" spans="1:22" s="213" customFormat="1" ht="12" customHeight="1">
      <c r="A4" s="505" t="s">
        <v>3</v>
      </c>
      <c r="B4" s="505" t="s">
        <v>4</v>
      </c>
      <c r="C4" s="505" t="s">
        <v>5</v>
      </c>
      <c r="D4" s="505" t="s">
        <v>6</v>
      </c>
      <c r="E4" s="505" t="s">
        <v>7</v>
      </c>
      <c r="F4" s="505" t="s">
        <v>8</v>
      </c>
      <c r="G4" s="505" t="s">
        <v>9</v>
      </c>
      <c r="H4" s="506" t="s">
        <v>10</v>
      </c>
      <c r="I4" s="506"/>
      <c r="J4" s="506" t="s">
        <v>11</v>
      </c>
      <c r="K4" s="506"/>
      <c r="L4" s="506"/>
      <c r="M4" s="506"/>
      <c r="N4" s="506"/>
      <c r="O4" s="506" t="s">
        <v>12</v>
      </c>
      <c r="P4" s="506" t="s">
        <v>13</v>
      </c>
      <c r="Q4" s="505" t="s">
        <v>14</v>
      </c>
      <c r="R4" s="505" t="s">
        <v>15</v>
      </c>
      <c r="S4" s="505" t="s">
        <v>16</v>
      </c>
      <c r="T4" s="505" t="s">
        <v>17</v>
      </c>
      <c r="U4" s="505" t="s">
        <v>18</v>
      </c>
      <c r="V4" s="505" t="s">
        <v>19</v>
      </c>
    </row>
    <row r="5" spans="1:22" s="213" customFormat="1" ht="11.25">
      <c r="A5" s="505"/>
      <c r="B5" s="505"/>
      <c r="C5" s="505"/>
      <c r="D5" s="505"/>
      <c r="E5" s="505"/>
      <c r="F5" s="505"/>
      <c r="G5" s="505"/>
      <c r="H5" s="506"/>
      <c r="I5" s="506"/>
      <c r="J5" s="506" t="s">
        <v>20</v>
      </c>
      <c r="K5" s="506" t="s">
        <v>21</v>
      </c>
      <c r="L5" s="506"/>
      <c r="M5" s="506"/>
      <c r="N5" s="506"/>
      <c r="O5" s="506"/>
      <c r="P5" s="506"/>
      <c r="Q5" s="505"/>
      <c r="R5" s="505"/>
      <c r="S5" s="505"/>
      <c r="T5" s="505"/>
      <c r="U5" s="505"/>
      <c r="V5" s="505"/>
    </row>
    <row r="6" spans="1:22" s="213" customFormat="1" ht="11.25">
      <c r="A6" s="505"/>
      <c r="B6" s="505"/>
      <c r="C6" s="505"/>
      <c r="D6" s="505"/>
      <c r="E6" s="505"/>
      <c r="F6" s="505"/>
      <c r="G6" s="505"/>
      <c r="H6" s="506"/>
      <c r="I6" s="506"/>
      <c r="J6" s="506"/>
      <c r="K6" s="511" t="s">
        <v>22</v>
      </c>
      <c r="L6" s="506" t="s">
        <v>23</v>
      </c>
      <c r="M6" s="506" t="s">
        <v>24</v>
      </c>
      <c r="N6" s="506" t="s">
        <v>25</v>
      </c>
      <c r="O6" s="506"/>
      <c r="P6" s="506"/>
      <c r="Q6" s="505"/>
      <c r="R6" s="505"/>
      <c r="S6" s="505"/>
      <c r="T6" s="505"/>
      <c r="U6" s="505"/>
      <c r="V6" s="505"/>
    </row>
    <row r="7" spans="1:22" s="213" customFormat="1" ht="15" customHeight="1">
      <c r="A7" s="505"/>
      <c r="B7" s="505"/>
      <c r="C7" s="505"/>
      <c r="D7" s="505"/>
      <c r="E7" s="505"/>
      <c r="F7" s="505"/>
      <c r="G7" s="505"/>
      <c r="H7" s="250" t="s">
        <v>26</v>
      </c>
      <c r="I7" s="250" t="s">
        <v>27</v>
      </c>
      <c r="J7" s="506"/>
      <c r="K7" s="511"/>
      <c r="L7" s="506"/>
      <c r="M7" s="506"/>
      <c r="N7" s="506"/>
      <c r="O7" s="506"/>
      <c r="P7" s="506"/>
      <c r="Q7" s="505"/>
      <c r="R7" s="505"/>
      <c r="S7" s="505"/>
      <c r="T7" s="505"/>
      <c r="U7" s="505"/>
      <c r="V7" s="505"/>
    </row>
    <row r="8" spans="1:22" s="231" customFormat="1" ht="20.100000000000001" customHeight="1">
      <c r="A8" s="216"/>
      <c r="B8" s="215" t="s">
        <v>20</v>
      </c>
      <c r="C8" s="216">
        <f>C9+C32+C47+C63+C76+C173</f>
        <v>110</v>
      </c>
      <c r="D8" s="216" t="s">
        <v>28</v>
      </c>
      <c r="E8" s="216" t="s">
        <v>28</v>
      </c>
      <c r="F8" s="216" t="s">
        <v>28</v>
      </c>
      <c r="G8" s="216" t="s">
        <v>28</v>
      </c>
      <c r="H8" s="216" t="s">
        <v>28</v>
      </c>
      <c r="I8" s="216" t="s">
        <v>28</v>
      </c>
      <c r="J8" s="216">
        <v>752811</v>
      </c>
      <c r="K8" s="216">
        <f t="shared" ref="K8:P8" si="0">K9+K32+K47+K63+K76+K173</f>
        <v>253054.1</v>
      </c>
      <c r="L8" s="216">
        <v>287613</v>
      </c>
      <c r="M8" s="216">
        <f t="shared" si="0"/>
        <v>127528.32000000001</v>
      </c>
      <c r="N8" s="216">
        <f t="shared" si="0"/>
        <v>84616.23</v>
      </c>
      <c r="O8" s="216">
        <f t="shared" si="0"/>
        <v>613636</v>
      </c>
      <c r="P8" s="216">
        <f t="shared" si="0"/>
        <v>1960578</v>
      </c>
      <c r="Q8" s="216">
        <v>14</v>
      </c>
      <c r="R8" s="216">
        <f>R9+R32+T47+T63+R76+R173</f>
        <v>166</v>
      </c>
      <c r="S8" s="216"/>
      <c r="T8" s="216"/>
      <c r="U8" s="215"/>
      <c r="V8" s="215"/>
    </row>
    <row r="9" spans="1:22" s="231" customFormat="1" ht="21" customHeight="1">
      <c r="A9" s="216">
        <v>1</v>
      </c>
      <c r="B9" s="215" t="s">
        <v>29</v>
      </c>
      <c r="C9" s="216">
        <f>C10+C19+C22+C24+C26+C30</f>
        <v>28</v>
      </c>
      <c r="D9" s="216" t="s">
        <v>28</v>
      </c>
      <c r="E9" s="216" t="s">
        <v>28</v>
      </c>
      <c r="F9" s="216" t="s">
        <v>28</v>
      </c>
      <c r="G9" s="216" t="s">
        <v>28</v>
      </c>
      <c r="H9" s="216" t="s">
        <v>28</v>
      </c>
      <c r="I9" s="216" t="s">
        <v>28</v>
      </c>
      <c r="J9" s="216">
        <v>209850</v>
      </c>
      <c r="K9" s="216">
        <v>38549</v>
      </c>
      <c r="L9" s="216">
        <v>75842</v>
      </c>
      <c r="M9" s="216">
        <v>50154</v>
      </c>
      <c r="N9" s="216">
        <v>45303</v>
      </c>
      <c r="O9" s="216">
        <f t="shared" ref="O9:R9" si="1">O11+O13+O17</f>
        <v>44522</v>
      </c>
      <c r="P9" s="216">
        <f t="shared" si="1"/>
        <v>151516</v>
      </c>
      <c r="Q9" s="216">
        <f t="shared" si="1"/>
        <v>15</v>
      </c>
      <c r="R9" s="216">
        <f t="shared" si="1"/>
        <v>166</v>
      </c>
      <c r="S9" s="216"/>
      <c r="T9" s="216"/>
      <c r="U9" s="215"/>
      <c r="V9" s="215"/>
    </row>
    <row r="10" spans="1:22" s="231" customFormat="1" ht="21" customHeight="1">
      <c r="A10" s="216">
        <v>2</v>
      </c>
      <c r="B10" s="215" t="s">
        <v>30</v>
      </c>
      <c r="C10" s="216">
        <f>C11+C13+C17</f>
        <v>18</v>
      </c>
      <c r="D10" s="216" t="s">
        <v>28</v>
      </c>
      <c r="E10" s="216" t="s">
        <v>28</v>
      </c>
      <c r="F10" s="216" t="s">
        <v>28</v>
      </c>
      <c r="G10" s="216" t="s">
        <v>28</v>
      </c>
      <c r="H10" s="216" t="s">
        <v>28</v>
      </c>
      <c r="I10" s="216" t="s">
        <v>28</v>
      </c>
      <c r="J10" s="216">
        <f t="shared" ref="J10:R10" si="2">J11+J13+J17</f>
        <v>103993</v>
      </c>
      <c r="K10" s="216">
        <f t="shared" si="2"/>
        <v>30303</v>
      </c>
      <c r="L10" s="216">
        <f t="shared" si="2"/>
        <v>3298</v>
      </c>
      <c r="M10" s="216">
        <f t="shared" si="2"/>
        <v>46648</v>
      </c>
      <c r="N10" s="216">
        <f t="shared" si="2"/>
        <v>23744</v>
      </c>
      <c r="O10" s="216">
        <f t="shared" si="2"/>
        <v>44522</v>
      </c>
      <c r="P10" s="216">
        <f t="shared" si="2"/>
        <v>151516</v>
      </c>
      <c r="Q10" s="216">
        <f t="shared" si="2"/>
        <v>15</v>
      </c>
      <c r="R10" s="216">
        <f t="shared" si="2"/>
        <v>166</v>
      </c>
      <c r="S10" s="216"/>
      <c r="T10" s="216"/>
      <c r="U10" s="215"/>
      <c r="V10" s="215"/>
    </row>
    <row r="11" spans="1:22" s="231" customFormat="1" ht="21" customHeight="1">
      <c r="A11" s="216">
        <v>3</v>
      </c>
      <c r="B11" s="251" t="s">
        <v>31</v>
      </c>
      <c r="C11" s="216">
        <f>SUM(C12:C12)</f>
        <v>8</v>
      </c>
      <c r="D11" s="220" t="s">
        <v>28</v>
      </c>
      <c r="E11" s="216" t="s">
        <v>28</v>
      </c>
      <c r="F11" s="220" t="s">
        <v>28</v>
      </c>
      <c r="G11" s="220" t="s">
        <v>28</v>
      </c>
      <c r="H11" s="252" t="s">
        <v>28</v>
      </c>
      <c r="I11" s="252" t="s">
        <v>28</v>
      </c>
      <c r="J11" s="252">
        <f t="shared" ref="J11:R11" si="3">SUM(J12:J12)</f>
        <v>80304</v>
      </c>
      <c r="K11" s="252">
        <f t="shared" si="3"/>
        <v>23433</v>
      </c>
      <c r="L11" s="252">
        <f t="shared" si="3"/>
        <v>2150</v>
      </c>
      <c r="M11" s="252">
        <f t="shared" si="3"/>
        <v>36190</v>
      </c>
      <c r="N11" s="252">
        <f t="shared" si="3"/>
        <v>18531</v>
      </c>
      <c r="O11" s="252">
        <f t="shared" si="3"/>
        <v>33476</v>
      </c>
      <c r="P11" s="252">
        <f t="shared" si="3"/>
        <v>117166</v>
      </c>
      <c r="Q11" s="216">
        <f t="shared" si="3"/>
        <v>6</v>
      </c>
      <c r="R11" s="216">
        <f t="shared" si="3"/>
        <v>89</v>
      </c>
      <c r="S11" s="216"/>
      <c r="T11" s="216"/>
      <c r="U11" s="215"/>
      <c r="V11" s="215"/>
    </row>
    <row r="12" spans="1:22" s="232" customFormat="1" ht="44.1" customHeight="1">
      <c r="A12" s="216">
        <v>4</v>
      </c>
      <c r="B12" s="237" t="s">
        <v>32</v>
      </c>
      <c r="C12" s="238">
        <v>8</v>
      </c>
      <c r="D12" s="237" t="s">
        <v>33</v>
      </c>
      <c r="E12" s="237" t="s">
        <v>34</v>
      </c>
      <c r="F12" s="238" t="s">
        <v>35</v>
      </c>
      <c r="G12" s="237" t="s">
        <v>36</v>
      </c>
      <c r="H12" s="253">
        <v>233880</v>
      </c>
      <c r="I12" s="253" t="s">
        <v>37</v>
      </c>
      <c r="J12" s="253">
        <f>K12+L12+M12+N12</f>
        <v>80304</v>
      </c>
      <c r="K12" s="253">
        <v>23433</v>
      </c>
      <c r="L12" s="253">
        <v>2150</v>
      </c>
      <c r="M12" s="253">
        <v>36190</v>
      </c>
      <c r="N12" s="253">
        <v>18531</v>
      </c>
      <c r="O12" s="253">
        <v>33476</v>
      </c>
      <c r="P12" s="253">
        <v>117166</v>
      </c>
      <c r="Q12" s="238">
        <v>6</v>
      </c>
      <c r="R12" s="238">
        <v>89</v>
      </c>
      <c r="S12" s="238" t="s">
        <v>38</v>
      </c>
      <c r="T12" s="238" t="s">
        <v>39</v>
      </c>
      <c r="U12" s="238" t="s">
        <v>40</v>
      </c>
      <c r="V12" s="237"/>
    </row>
    <row r="13" spans="1:22" s="231" customFormat="1" ht="27" customHeight="1">
      <c r="A13" s="216">
        <v>5</v>
      </c>
      <c r="B13" s="215" t="s">
        <v>41</v>
      </c>
      <c r="C13" s="216">
        <f>C14+C15+C16</f>
        <v>3</v>
      </c>
      <c r="D13" s="220" t="s">
        <v>28</v>
      </c>
      <c r="E13" s="216" t="s">
        <v>28</v>
      </c>
      <c r="F13" s="220" t="s">
        <v>28</v>
      </c>
      <c r="G13" s="220" t="s">
        <v>28</v>
      </c>
      <c r="H13" s="252">
        <f t="shared" ref="H13:R13" si="4">H14+H15+H16</f>
        <v>3805300</v>
      </c>
      <c r="I13" s="252" t="s">
        <v>28</v>
      </c>
      <c r="J13" s="252">
        <f t="shared" si="4"/>
        <v>22600</v>
      </c>
      <c r="K13" s="252">
        <f t="shared" si="4"/>
        <v>6554</v>
      </c>
      <c r="L13" s="252">
        <f t="shared" si="4"/>
        <v>1119</v>
      </c>
      <c r="M13" s="252">
        <f t="shared" si="4"/>
        <v>9714</v>
      </c>
      <c r="N13" s="252">
        <f t="shared" si="4"/>
        <v>5213</v>
      </c>
      <c r="O13" s="252">
        <f t="shared" si="4"/>
        <v>10537</v>
      </c>
      <c r="P13" s="252">
        <f t="shared" si="4"/>
        <v>32770</v>
      </c>
      <c r="Q13" s="216">
        <f t="shared" si="4"/>
        <v>4</v>
      </c>
      <c r="R13" s="216">
        <f t="shared" si="4"/>
        <v>45</v>
      </c>
      <c r="S13" s="216"/>
      <c r="T13" s="216"/>
      <c r="U13" s="215"/>
      <c r="V13" s="215"/>
    </row>
    <row r="14" spans="1:22" s="232" customFormat="1" ht="32.1" customHeight="1">
      <c r="A14" s="216">
        <v>6</v>
      </c>
      <c r="B14" s="237" t="s">
        <v>42</v>
      </c>
      <c r="C14" s="238">
        <v>1</v>
      </c>
      <c r="D14" s="237" t="s">
        <v>43</v>
      </c>
      <c r="E14" s="237" t="s">
        <v>44</v>
      </c>
      <c r="F14" s="238" t="s">
        <v>35</v>
      </c>
      <c r="G14" s="237" t="s">
        <v>36</v>
      </c>
      <c r="H14" s="253">
        <v>115900</v>
      </c>
      <c r="I14" s="253" t="s">
        <v>45</v>
      </c>
      <c r="J14" s="253">
        <v>13931</v>
      </c>
      <c r="K14" s="253">
        <v>4040</v>
      </c>
      <c r="L14" s="253">
        <v>870</v>
      </c>
      <c r="M14" s="253">
        <v>5817</v>
      </c>
      <c r="N14" s="253">
        <v>3204</v>
      </c>
      <c r="O14" s="253">
        <v>6510</v>
      </c>
      <c r="P14" s="253">
        <v>20200</v>
      </c>
      <c r="Q14" s="238">
        <v>2</v>
      </c>
      <c r="R14" s="238">
        <v>20</v>
      </c>
      <c r="S14" s="238" t="s">
        <v>46</v>
      </c>
      <c r="T14" s="238" t="s">
        <v>47</v>
      </c>
      <c r="U14" s="237" t="s">
        <v>40</v>
      </c>
      <c r="V14" s="237"/>
    </row>
    <row r="15" spans="1:22" s="232" customFormat="1" ht="24.95" customHeight="1">
      <c r="A15" s="216">
        <v>7</v>
      </c>
      <c r="B15" s="237" t="s">
        <v>48</v>
      </c>
      <c r="C15" s="238">
        <v>1</v>
      </c>
      <c r="D15" s="237" t="s">
        <v>49</v>
      </c>
      <c r="E15" s="237" t="s">
        <v>50</v>
      </c>
      <c r="F15" s="238" t="s">
        <v>35</v>
      </c>
      <c r="G15" s="237" t="s">
        <v>36</v>
      </c>
      <c r="H15" s="253">
        <v>1424400</v>
      </c>
      <c r="I15" s="253" t="s">
        <v>51</v>
      </c>
      <c r="J15" s="253">
        <v>6048</v>
      </c>
      <c r="K15" s="253">
        <v>1754</v>
      </c>
      <c r="L15" s="253">
        <v>181</v>
      </c>
      <c r="M15" s="253">
        <v>2722</v>
      </c>
      <c r="N15" s="253">
        <v>1391</v>
      </c>
      <c r="O15" s="253">
        <v>2829</v>
      </c>
      <c r="P15" s="253">
        <v>8770</v>
      </c>
      <c r="Q15" s="238">
        <v>1</v>
      </c>
      <c r="R15" s="238">
        <v>15</v>
      </c>
      <c r="S15" s="238" t="s">
        <v>46</v>
      </c>
      <c r="T15" s="238" t="s">
        <v>47</v>
      </c>
      <c r="U15" s="237" t="s">
        <v>40</v>
      </c>
      <c r="V15" s="237"/>
    </row>
    <row r="16" spans="1:22" s="232" customFormat="1" ht="24">
      <c r="A16" s="216">
        <v>8</v>
      </c>
      <c r="B16" s="237" t="s">
        <v>52</v>
      </c>
      <c r="C16" s="238">
        <v>1</v>
      </c>
      <c r="D16" s="237" t="s">
        <v>53</v>
      </c>
      <c r="E16" s="237" t="s">
        <v>54</v>
      </c>
      <c r="F16" s="238" t="s">
        <v>35</v>
      </c>
      <c r="G16" s="237" t="s">
        <v>36</v>
      </c>
      <c r="H16" s="253">
        <v>2265000</v>
      </c>
      <c r="I16" s="253" t="s">
        <v>55</v>
      </c>
      <c r="J16" s="253">
        <v>2621</v>
      </c>
      <c r="K16" s="253">
        <v>760</v>
      </c>
      <c r="L16" s="253">
        <v>68</v>
      </c>
      <c r="M16" s="253">
        <v>1175</v>
      </c>
      <c r="N16" s="253">
        <v>618</v>
      </c>
      <c r="O16" s="253">
        <v>1198</v>
      </c>
      <c r="P16" s="253">
        <v>3800</v>
      </c>
      <c r="Q16" s="238">
        <v>1</v>
      </c>
      <c r="R16" s="238">
        <v>10</v>
      </c>
      <c r="S16" s="238" t="s">
        <v>46</v>
      </c>
      <c r="T16" s="238" t="s">
        <v>47</v>
      </c>
      <c r="U16" s="237" t="s">
        <v>40</v>
      </c>
      <c r="V16" s="237"/>
    </row>
    <row r="17" spans="1:22" s="231" customFormat="1" ht="21" customHeight="1">
      <c r="A17" s="216">
        <v>9</v>
      </c>
      <c r="B17" s="215" t="s">
        <v>56</v>
      </c>
      <c r="C17" s="216">
        <f>SUM(C18:C18)</f>
        <v>7</v>
      </c>
      <c r="D17" s="220" t="s">
        <v>28</v>
      </c>
      <c r="E17" s="216" t="s">
        <v>28</v>
      </c>
      <c r="F17" s="220" t="s">
        <v>28</v>
      </c>
      <c r="G17" s="220" t="s">
        <v>28</v>
      </c>
      <c r="H17" s="252">
        <f t="shared" ref="H17:R17" si="5">SUM(H18:H18)</f>
        <v>21500</v>
      </c>
      <c r="I17" s="252" t="s">
        <v>57</v>
      </c>
      <c r="J17" s="252">
        <f t="shared" si="5"/>
        <v>1089</v>
      </c>
      <c r="K17" s="252">
        <f t="shared" si="5"/>
        <v>316</v>
      </c>
      <c r="L17" s="252">
        <f t="shared" si="5"/>
        <v>29</v>
      </c>
      <c r="M17" s="252">
        <f t="shared" si="5"/>
        <v>744</v>
      </c>
      <c r="N17" s="252">
        <f t="shared" si="5"/>
        <v>0</v>
      </c>
      <c r="O17" s="252">
        <f t="shared" si="5"/>
        <v>509</v>
      </c>
      <c r="P17" s="252">
        <f t="shared" si="5"/>
        <v>1580</v>
      </c>
      <c r="Q17" s="216">
        <f t="shared" si="5"/>
        <v>5</v>
      </c>
      <c r="R17" s="216">
        <f t="shared" si="5"/>
        <v>32</v>
      </c>
      <c r="S17" s="216"/>
      <c r="T17" s="216"/>
      <c r="U17" s="215"/>
      <c r="V17" s="215" t="s">
        <v>58</v>
      </c>
    </row>
    <row r="18" spans="1:22" s="232" customFormat="1" ht="48" customHeight="1">
      <c r="A18" s="216">
        <v>10</v>
      </c>
      <c r="B18" s="237" t="s">
        <v>59</v>
      </c>
      <c r="C18" s="238">
        <v>7</v>
      </c>
      <c r="D18" s="237" t="s">
        <v>60</v>
      </c>
      <c r="E18" s="237" t="s">
        <v>61</v>
      </c>
      <c r="F18" s="238" t="s">
        <v>62</v>
      </c>
      <c r="G18" s="237" t="s">
        <v>36</v>
      </c>
      <c r="H18" s="253">
        <v>21500</v>
      </c>
      <c r="I18" s="253" t="s">
        <v>57</v>
      </c>
      <c r="J18" s="253">
        <v>1089</v>
      </c>
      <c r="K18" s="253">
        <v>316</v>
      </c>
      <c r="L18" s="253">
        <v>29</v>
      </c>
      <c r="M18" s="253">
        <v>744</v>
      </c>
      <c r="N18" s="253">
        <v>0</v>
      </c>
      <c r="O18" s="253">
        <v>509</v>
      </c>
      <c r="P18" s="253">
        <v>1580</v>
      </c>
      <c r="Q18" s="238">
        <v>5</v>
      </c>
      <c r="R18" s="238">
        <v>32</v>
      </c>
      <c r="S18" s="238" t="s">
        <v>63</v>
      </c>
      <c r="T18" s="238" t="s">
        <v>47</v>
      </c>
      <c r="U18" s="237" t="s">
        <v>40</v>
      </c>
      <c r="V18" s="237"/>
    </row>
    <row r="19" spans="1:22" s="231" customFormat="1" ht="21" customHeight="1">
      <c r="A19" s="216">
        <v>11</v>
      </c>
      <c r="B19" s="215" t="s">
        <v>64</v>
      </c>
      <c r="C19" s="216">
        <f>C20+C21</f>
        <v>4</v>
      </c>
      <c r="D19" s="216" t="s">
        <v>28</v>
      </c>
      <c r="E19" s="216" t="s">
        <v>28</v>
      </c>
      <c r="F19" s="216" t="s">
        <v>28</v>
      </c>
      <c r="G19" s="216" t="s">
        <v>28</v>
      </c>
      <c r="H19" s="252">
        <f t="shared" ref="H19:R19" si="6">H20+H21</f>
        <v>42</v>
      </c>
      <c r="I19" s="252" t="s">
        <v>65</v>
      </c>
      <c r="J19" s="252">
        <f t="shared" si="6"/>
        <v>5014</v>
      </c>
      <c r="K19" s="252">
        <f t="shared" si="6"/>
        <v>1454</v>
      </c>
      <c r="L19" s="252">
        <f t="shared" si="6"/>
        <v>193</v>
      </c>
      <c r="M19" s="252">
        <f t="shared" si="6"/>
        <v>2262</v>
      </c>
      <c r="N19" s="252">
        <f t="shared" si="6"/>
        <v>1105</v>
      </c>
      <c r="O19" s="252">
        <f t="shared" si="6"/>
        <v>2278</v>
      </c>
      <c r="P19" s="252">
        <f t="shared" si="6"/>
        <v>7270</v>
      </c>
      <c r="Q19" s="216">
        <f t="shared" si="6"/>
        <v>0</v>
      </c>
      <c r="R19" s="216">
        <f t="shared" si="6"/>
        <v>0</v>
      </c>
      <c r="S19" s="216"/>
      <c r="T19" s="216"/>
      <c r="U19" s="215"/>
      <c r="V19" s="215"/>
    </row>
    <row r="20" spans="1:22" s="232" customFormat="1" ht="42.95" customHeight="1">
      <c r="A20" s="216">
        <v>12</v>
      </c>
      <c r="B20" s="237" t="s">
        <v>66</v>
      </c>
      <c r="C20" s="238">
        <v>3</v>
      </c>
      <c r="D20" s="241" t="s">
        <v>67</v>
      </c>
      <c r="E20" s="242" t="s">
        <v>68</v>
      </c>
      <c r="F20" s="238" t="s">
        <v>35</v>
      </c>
      <c r="G20" s="237" t="s">
        <v>36</v>
      </c>
      <c r="H20" s="253">
        <v>26</v>
      </c>
      <c r="I20" s="253" t="s">
        <v>65</v>
      </c>
      <c r="J20" s="253">
        <v>4814</v>
      </c>
      <c r="K20" s="253">
        <v>1396</v>
      </c>
      <c r="L20" s="253">
        <v>193</v>
      </c>
      <c r="M20" s="253">
        <v>2166</v>
      </c>
      <c r="N20" s="253">
        <v>1059</v>
      </c>
      <c r="O20" s="253">
        <v>2181</v>
      </c>
      <c r="P20" s="253">
        <v>6980</v>
      </c>
      <c r="Q20" s="238">
        <v>0</v>
      </c>
      <c r="R20" s="238">
        <v>0</v>
      </c>
      <c r="S20" s="238" t="s">
        <v>69</v>
      </c>
      <c r="T20" s="238" t="s">
        <v>47</v>
      </c>
      <c r="U20" s="237" t="s">
        <v>40</v>
      </c>
      <c r="V20" s="237"/>
    </row>
    <row r="21" spans="1:22" s="232" customFormat="1" ht="36.950000000000003" customHeight="1">
      <c r="A21" s="216">
        <v>13</v>
      </c>
      <c r="B21" s="237" t="s">
        <v>70</v>
      </c>
      <c r="C21" s="238">
        <v>1</v>
      </c>
      <c r="D21" s="241" t="s">
        <v>71</v>
      </c>
      <c r="E21" s="242" t="s">
        <v>72</v>
      </c>
      <c r="F21" s="238" t="s">
        <v>62</v>
      </c>
      <c r="G21" s="237" t="s">
        <v>36</v>
      </c>
      <c r="H21" s="253">
        <v>16</v>
      </c>
      <c r="I21" s="253" t="s">
        <v>65</v>
      </c>
      <c r="J21" s="253">
        <v>200</v>
      </c>
      <c r="K21" s="253">
        <v>58</v>
      </c>
      <c r="L21" s="253">
        <v>0</v>
      </c>
      <c r="M21" s="253">
        <v>96</v>
      </c>
      <c r="N21" s="253">
        <v>46</v>
      </c>
      <c r="O21" s="253">
        <v>97</v>
      </c>
      <c r="P21" s="253">
        <v>290</v>
      </c>
      <c r="Q21" s="238">
        <v>0</v>
      </c>
      <c r="R21" s="238">
        <v>0</v>
      </c>
      <c r="S21" s="238" t="s">
        <v>69</v>
      </c>
      <c r="T21" s="238" t="s">
        <v>47</v>
      </c>
      <c r="U21" s="237" t="s">
        <v>40</v>
      </c>
      <c r="V21" s="237"/>
    </row>
    <row r="22" spans="1:22" s="231" customFormat="1" ht="30" customHeight="1">
      <c r="A22" s="216">
        <v>14</v>
      </c>
      <c r="B22" s="215" t="s">
        <v>73</v>
      </c>
      <c r="C22" s="216">
        <f>SUM(C23:C23)</f>
        <v>1</v>
      </c>
      <c r="D22" s="220" t="s">
        <v>28</v>
      </c>
      <c r="E22" s="216" t="s">
        <v>28</v>
      </c>
      <c r="F22" s="220" t="s">
        <v>28</v>
      </c>
      <c r="G22" s="220" t="s">
        <v>28</v>
      </c>
      <c r="H22" s="252">
        <f t="shared" ref="H22:R22" si="7">SUM(H23:H23)</f>
        <v>102</v>
      </c>
      <c r="I22" s="252" t="s">
        <v>65</v>
      </c>
      <c r="J22" s="252">
        <f t="shared" si="7"/>
        <v>1076</v>
      </c>
      <c r="K22" s="252">
        <f t="shared" si="7"/>
        <v>312</v>
      </c>
      <c r="L22" s="252">
        <f t="shared" si="7"/>
        <v>218</v>
      </c>
      <c r="M22" s="252">
        <f t="shared" si="7"/>
        <v>546</v>
      </c>
      <c r="N22" s="252">
        <f t="shared" si="7"/>
        <v>0</v>
      </c>
      <c r="O22" s="252">
        <f t="shared" si="7"/>
        <v>520</v>
      </c>
      <c r="P22" s="252">
        <f t="shared" si="7"/>
        <v>1560</v>
      </c>
      <c r="Q22" s="216">
        <f t="shared" si="7"/>
        <v>0</v>
      </c>
      <c r="R22" s="216">
        <f t="shared" si="7"/>
        <v>15</v>
      </c>
      <c r="S22" s="216"/>
      <c r="T22" s="216"/>
      <c r="U22" s="215"/>
      <c r="V22" s="215"/>
    </row>
    <row r="23" spans="1:22" s="232" customFormat="1" ht="32.1" customHeight="1">
      <c r="A23" s="216">
        <v>15</v>
      </c>
      <c r="B23" s="237" t="s">
        <v>74</v>
      </c>
      <c r="C23" s="238">
        <v>1</v>
      </c>
      <c r="D23" s="237" t="s">
        <v>75</v>
      </c>
      <c r="E23" s="237" t="s">
        <v>76</v>
      </c>
      <c r="F23" s="238" t="s">
        <v>62</v>
      </c>
      <c r="G23" s="237" t="s">
        <v>36</v>
      </c>
      <c r="H23" s="253">
        <v>102</v>
      </c>
      <c r="I23" s="253" t="s">
        <v>65</v>
      </c>
      <c r="J23" s="253">
        <v>1076</v>
      </c>
      <c r="K23" s="253">
        <v>312</v>
      </c>
      <c r="L23" s="253">
        <v>218</v>
      </c>
      <c r="M23" s="253">
        <v>546</v>
      </c>
      <c r="N23" s="253">
        <v>0</v>
      </c>
      <c r="O23" s="253">
        <v>520</v>
      </c>
      <c r="P23" s="253">
        <v>1560</v>
      </c>
      <c r="Q23" s="238">
        <v>0</v>
      </c>
      <c r="R23" s="238">
        <v>15</v>
      </c>
      <c r="S23" s="238" t="s">
        <v>77</v>
      </c>
      <c r="T23" s="238" t="s">
        <v>47</v>
      </c>
      <c r="U23" s="237" t="s">
        <v>40</v>
      </c>
      <c r="V23" s="237"/>
    </row>
    <row r="24" spans="1:22" s="231" customFormat="1" ht="24" customHeight="1">
      <c r="A24" s="216">
        <v>16</v>
      </c>
      <c r="B24" s="215" t="s">
        <v>78</v>
      </c>
      <c r="C24" s="216">
        <f>SUM(C25:C25)</f>
        <v>1</v>
      </c>
      <c r="D24" s="215" t="s">
        <v>28</v>
      </c>
      <c r="E24" s="215" t="s">
        <v>28</v>
      </c>
      <c r="F24" s="216" t="s">
        <v>28</v>
      </c>
      <c r="G24" s="215" t="s">
        <v>28</v>
      </c>
      <c r="H24" s="252">
        <f t="shared" ref="H24:R24" si="8">SUM(H25:H25)</f>
        <v>1200</v>
      </c>
      <c r="I24" s="252" t="s">
        <v>79</v>
      </c>
      <c r="J24" s="252">
        <f t="shared" si="8"/>
        <v>609</v>
      </c>
      <c r="K24" s="252">
        <f t="shared" si="8"/>
        <v>210</v>
      </c>
      <c r="L24" s="252">
        <f t="shared" si="8"/>
        <v>0</v>
      </c>
      <c r="M24" s="252">
        <f t="shared" si="8"/>
        <v>89</v>
      </c>
      <c r="N24" s="252">
        <f t="shared" si="8"/>
        <v>310</v>
      </c>
      <c r="O24" s="252">
        <f t="shared" si="8"/>
        <v>700</v>
      </c>
      <c r="P24" s="252">
        <f t="shared" si="8"/>
        <v>1050</v>
      </c>
      <c r="Q24" s="216">
        <f t="shared" si="8"/>
        <v>0</v>
      </c>
      <c r="R24" s="216">
        <f t="shared" si="8"/>
        <v>0</v>
      </c>
      <c r="S24" s="216"/>
      <c r="T24" s="216"/>
      <c r="U24" s="215"/>
      <c r="V24" s="215"/>
    </row>
    <row r="25" spans="1:22" s="232" customFormat="1" ht="30" customHeight="1">
      <c r="A25" s="216">
        <v>17</v>
      </c>
      <c r="B25" s="237" t="s">
        <v>80</v>
      </c>
      <c r="C25" s="238">
        <v>1</v>
      </c>
      <c r="D25" s="237" t="s">
        <v>81</v>
      </c>
      <c r="E25" s="237" t="s">
        <v>82</v>
      </c>
      <c r="F25" s="238" t="s">
        <v>62</v>
      </c>
      <c r="G25" s="237" t="s">
        <v>36</v>
      </c>
      <c r="H25" s="253">
        <v>1200</v>
      </c>
      <c r="I25" s="253" t="s">
        <v>79</v>
      </c>
      <c r="J25" s="253">
        <v>609</v>
      </c>
      <c r="K25" s="253">
        <v>210</v>
      </c>
      <c r="L25" s="253">
        <v>0</v>
      </c>
      <c r="M25" s="253">
        <v>89</v>
      </c>
      <c r="N25" s="253">
        <v>310</v>
      </c>
      <c r="O25" s="253">
        <v>700</v>
      </c>
      <c r="P25" s="253">
        <v>1050</v>
      </c>
      <c r="Q25" s="238">
        <v>0</v>
      </c>
      <c r="R25" s="238">
        <v>0</v>
      </c>
      <c r="S25" s="238" t="s">
        <v>83</v>
      </c>
      <c r="T25" s="238" t="s">
        <v>47</v>
      </c>
      <c r="U25" s="237" t="s">
        <v>40</v>
      </c>
      <c r="V25" s="237" t="s">
        <v>84</v>
      </c>
    </row>
    <row r="26" spans="1:22" s="231" customFormat="1" ht="21.95" customHeight="1">
      <c r="A26" s="216">
        <v>18</v>
      </c>
      <c r="B26" s="215" t="s">
        <v>85</v>
      </c>
      <c r="C26" s="216">
        <f>C27+C28+C29</f>
        <v>3</v>
      </c>
      <c r="D26" s="220" t="s">
        <v>28</v>
      </c>
      <c r="E26" s="216" t="s">
        <v>28</v>
      </c>
      <c r="F26" s="220" t="s">
        <v>28</v>
      </c>
      <c r="G26" s="220" t="s">
        <v>28</v>
      </c>
      <c r="H26" s="252">
        <f t="shared" ref="H26:R26" si="9">H27+H28+H29</f>
        <v>76678</v>
      </c>
      <c r="I26" s="252"/>
      <c r="J26" s="252">
        <f t="shared" si="9"/>
        <v>76678</v>
      </c>
      <c r="K26" s="252">
        <f t="shared" si="9"/>
        <v>3790</v>
      </c>
      <c r="L26" s="252">
        <f t="shared" si="9"/>
        <v>72133</v>
      </c>
      <c r="M26" s="252">
        <f t="shared" si="9"/>
        <v>609</v>
      </c>
      <c r="N26" s="252">
        <f t="shared" si="9"/>
        <v>144</v>
      </c>
      <c r="O26" s="252">
        <f t="shared" si="9"/>
        <v>57906</v>
      </c>
      <c r="P26" s="252">
        <f t="shared" si="9"/>
        <v>179190</v>
      </c>
      <c r="Q26" s="216">
        <f t="shared" si="9"/>
        <v>15</v>
      </c>
      <c r="R26" s="216">
        <f t="shared" si="9"/>
        <v>150</v>
      </c>
      <c r="S26" s="216"/>
      <c r="T26" s="216"/>
      <c r="U26" s="215"/>
      <c r="V26" s="215"/>
    </row>
    <row r="27" spans="1:22" s="233" customFormat="1" ht="33" customHeight="1">
      <c r="A27" s="216">
        <v>19</v>
      </c>
      <c r="B27" s="226" t="s">
        <v>86</v>
      </c>
      <c r="C27" s="243">
        <v>1</v>
      </c>
      <c r="D27" s="226" t="s">
        <v>87</v>
      </c>
      <c r="E27" s="226" t="s">
        <v>88</v>
      </c>
      <c r="F27" s="243" t="s">
        <v>62</v>
      </c>
      <c r="G27" s="226" t="s">
        <v>36</v>
      </c>
      <c r="H27" s="254">
        <v>72133</v>
      </c>
      <c r="I27" s="254" t="s">
        <v>79</v>
      </c>
      <c r="J27" s="254">
        <v>72133</v>
      </c>
      <c r="K27" s="254">
        <v>0</v>
      </c>
      <c r="L27" s="254">
        <v>72133</v>
      </c>
      <c r="M27" s="254">
        <v>0</v>
      </c>
      <c r="N27" s="254">
        <v>0</v>
      </c>
      <c r="O27" s="254">
        <v>28853</v>
      </c>
      <c r="P27" s="254">
        <v>89445</v>
      </c>
      <c r="Q27" s="243">
        <v>5</v>
      </c>
      <c r="R27" s="243">
        <v>50</v>
      </c>
      <c r="S27" s="243" t="s">
        <v>89</v>
      </c>
      <c r="T27" s="243" t="s">
        <v>47</v>
      </c>
      <c r="U27" s="226" t="s">
        <v>40</v>
      </c>
      <c r="V27" s="226"/>
    </row>
    <row r="28" spans="1:22" s="233" customFormat="1" ht="36.950000000000003" customHeight="1">
      <c r="A28" s="216">
        <v>20</v>
      </c>
      <c r="B28" s="226" t="s">
        <v>90</v>
      </c>
      <c r="C28" s="243">
        <v>1</v>
      </c>
      <c r="D28" s="226" t="s">
        <v>87</v>
      </c>
      <c r="E28" s="226" t="s">
        <v>91</v>
      </c>
      <c r="F28" s="243" t="s">
        <v>62</v>
      </c>
      <c r="G28" s="226" t="s">
        <v>36</v>
      </c>
      <c r="H28" s="254">
        <v>3103</v>
      </c>
      <c r="I28" s="254" t="s">
        <v>79</v>
      </c>
      <c r="J28" s="254">
        <v>3103</v>
      </c>
      <c r="K28" s="254">
        <v>2636</v>
      </c>
      <c r="L28" s="254">
        <v>0</v>
      </c>
      <c r="M28" s="254">
        <v>465</v>
      </c>
      <c r="N28" s="254">
        <v>0</v>
      </c>
      <c r="O28" s="254">
        <v>28853</v>
      </c>
      <c r="P28" s="254">
        <v>89445</v>
      </c>
      <c r="Q28" s="243">
        <v>5</v>
      </c>
      <c r="R28" s="243">
        <v>50</v>
      </c>
      <c r="S28" s="243" t="s">
        <v>89</v>
      </c>
      <c r="T28" s="243" t="s">
        <v>47</v>
      </c>
      <c r="U28" s="226" t="s">
        <v>40</v>
      </c>
      <c r="V28" s="226"/>
    </row>
    <row r="29" spans="1:22" s="233" customFormat="1" ht="36">
      <c r="A29" s="216">
        <v>21</v>
      </c>
      <c r="B29" s="226" t="s">
        <v>92</v>
      </c>
      <c r="C29" s="243">
        <v>1</v>
      </c>
      <c r="D29" s="226" t="s">
        <v>87</v>
      </c>
      <c r="E29" s="226" t="s">
        <v>93</v>
      </c>
      <c r="F29" s="243" t="s">
        <v>62</v>
      </c>
      <c r="G29" s="226" t="s">
        <v>36</v>
      </c>
      <c r="H29" s="254">
        <v>1442</v>
      </c>
      <c r="I29" s="254" t="s">
        <v>79</v>
      </c>
      <c r="J29" s="254">
        <v>1442</v>
      </c>
      <c r="K29" s="254">
        <v>1154</v>
      </c>
      <c r="L29" s="254">
        <v>0</v>
      </c>
      <c r="M29" s="254">
        <v>144</v>
      </c>
      <c r="N29" s="254">
        <v>144</v>
      </c>
      <c r="O29" s="254">
        <v>200</v>
      </c>
      <c r="P29" s="254">
        <v>300</v>
      </c>
      <c r="Q29" s="243">
        <v>5</v>
      </c>
      <c r="R29" s="243">
        <v>50</v>
      </c>
      <c r="S29" s="281" t="s">
        <v>83</v>
      </c>
      <c r="T29" s="243" t="s">
        <v>94</v>
      </c>
      <c r="U29" s="226" t="s">
        <v>40</v>
      </c>
      <c r="V29" s="226"/>
    </row>
    <row r="30" spans="1:22" s="231" customFormat="1" ht="24" customHeight="1">
      <c r="A30" s="216">
        <v>22</v>
      </c>
      <c r="B30" s="215" t="s">
        <v>95</v>
      </c>
      <c r="C30" s="216">
        <f>SUM(C31:C31)</f>
        <v>1</v>
      </c>
      <c r="D30" s="216" t="s">
        <v>28</v>
      </c>
      <c r="E30" s="216" t="s">
        <v>28</v>
      </c>
      <c r="F30" s="216" t="s">
        <v>28</v>
      </c>
      <c r="G30" s="216" t="s">
        <v>28</v>
      </c>
      <c r="H30" s="252">
        <f t="shared" ref="H30:R30" si="10">SUM(H31:H31)</f>
        <v>20000</v>
      </c>
      <c r="I30" s="252" t="s">
        <v>96</v>
      </c>
      <c r="J30" s="252">
        <f t="shared" si="10"/>
        <v>22480</v>
      </c>
      <c r="K30" s="252">
        <f t="shared" si="10"/>
        <v>2480</v>
      </c>
      <c r="L30" s="252">
        <f t="shared" si="10"/>
        <v>0</v>
      </c>
      <c r="M30" s="252">
        <f t="shared" si="10"/>
        <v>0</v>
      </c>
      <c r="N30" s="252">
        <f t="shared" si="10"/>
        <v>20000</v>
      </c>
      <c r="O30" s="252">
        <f t="shared" si="10"/>
        <v>4000</v>
      </c>
      <c r="P30" s="252">
        <f t="shared" si="10"/>
        <v>12400</v>
      </c>
      <c r="Q30" s="216">
        <f t="shared" si="10"/>
        <v>0</v>
      </c>
      <c r="R30" s="216">
        <f t="shared" si="10"/>
        <v>0</v>
      </c>
      <c r="S30" s="216"/>
      <c r="T30" s="216"/>
      <c r="U30" s="215"/>
      <c r="V30" s="215"/>
    </row>
    <row r="31" spans="1:22" s="233" customFormat="1" ht="45" customHeight="1">
      <c r="A31" s="216">
        <v>23</v>
      </c>
      <c r="B31" s="226" t="s">
        <v>97</v>
      </c>
      <c r="C31" s="243">
        <v>1</v>
      </c>
      <c r="D31" s="226" t="s">
        <v>98</v>
      </c>
      <c r="E31" s="226" t="s">
        <v>99</v>
      </c>
      <c r="F31" s="243" t="s">
        <v>62</v>
      </c>
      <c r="G31" s="226" t="s">
        <v>36</v>
      </c>
      <c r="H31" s="254">
        <v>20000</v>
      </c>
      <c r="I31" s="254" t="s">
        <v>96</v>
      </c>
      <c r="J31" s="254">
        <f>SUM(K31:N31)</f>
        <v>22480</v>
      </c>
      <c r="K31" s="254">
        <v>2480</v>
      </c>
      <c r="L31" s="254">
        <v>0</v>
      </c>
      <c r="M31" s="254">
        <v>0</v>
      </c>
      <c r="N31" s="254">
        <v>20000</v>
      </c>
      <c r="O31" s="254">
        <v>4000</v>
      </c>
      <c r="P31" s="254">
        <v>12400</v>
      </c>
      <c r="Q31" s="243">
        <v>0</v>
      </c>
      <c r="R31" s="243">
        <v>0</v>
      </c>
      <c r="S31" s="243" t="s">
        <v>47</v>
      </c>
      <c r="T31" s="243" t="s">
        <v>100</v>
      </c>
      <c r="U31" s="226" t="s">
        <v>40</v>
      </c>
      <c r="V31" s="226" t="s">
        <v>84</v>
      </c>
    </row>
    <row r="32" spans="1:22" s="337" customFormat="1" ht="44.1" customHeight="1">
      <c r="A32" s="216">
        <v>24</v>
      </c>
      <c r="B32" s="258" t="s">
        <v>101</v>
      </c>
      <c r="C32" s="218">
        <f>C33+C35+C37+C39+C42+C44</f>
        <v>8</v>
      </c>
      <c r="D32" s="220" t="s">
        <v>28</v>
      </c>
      <c r="E32" s="216" t="s">
        <v>28</v>
      </c>
      <c r="F32" s="220" t="s">
        <v>28</v>
      </c>
      <c r="G32" s="220" t="s">
        <v>28</v>
      </c>
      <c r="H32" s="259">
        <f t="shared" ref="H32:P32" si="11">H33+H35+H37+H39+H42+H44</f>
        <v>234498</v>
      </c>
      <c r="I32" s="259" t="s">
        <v>102</v>
      </c>
      <c r="J32" s="259">
        <f t="shared" si="11"/>
        <v>35521</v>
      </c>
      <c r="K32" s="259">
        <f t="shared" si="11"/>
        <v>5798</v>
      </c>
      <c r="L32" s="259">
        <f t="shared" si="11"/>
        <v>21351</v>
      </c>
      <c r="M32" s="259">
        <f t="shared" si="11"/>
        <v>0</v>
      </c>
      <c r="N32" s="259">
        <f t="shared" si="11"/>
        <v>8372</v>
      </c>
      <c r="O32" s="259">
        <f t="shared" si="11"/>
        <v>85005</v>
      </c>
      <c r="P32" s="259">
        <f t="shared" si="11"/>
        <v>234498</v>
      </c>
      <c r="Q32" s="218"/>
      <c r="R32" s="218"/>
      <c r="S32" s="218"/>
      <c r="T32" s="218"/>
      <c r="U32" s="217"/>
      <c r="V32" s="217"/>
    </row>
    <row r="33" spans="1:22" s="234" customFormat="1" ht="24" customHeight="1">
      <c r="A33" s="216">
        <v>25</v>
      </c>
      <c r="B33" s="219" t="s">
        <v>103</v>
      </c>
      <c r="C33" s="220">
        <f t="shared" ref="C33:C37" si="12">SUM(C34:C34)</f>
        <v>1</v>
      </c>
      <c r="D33" s="220" t="s">
        <v>28</v>
      </c>
      <c r="E33" s="216" t="s">
        <v>28</v>
      </c>
      <c r="F33" s="220" t="s">
        <v>28</v>
      </c>
      <c r="G33" s="220" t="s">
        <v>28</v>
      </c>
      <c r="H33" s="273">
        <f t="shared" ref="H33:P33" si="13">SUM(H34:H34)</f>
        <v>19329</v>
      </c>
      <c r="I33" s="273" t="s">
        <v>102</v>
      </c>
      <c r="J33" s="273">
        <f t="shared" si="13"/>
        <v>9625</v>
      </c>
      <c r="K33" s="273">
        <f t="shared" si="13"/>
        <v>5798</v>
      </c>
      <c r="L33" s="273">
        <f t="shared" si="13"/>
        <v>3827</v>
      </c>
      <c r="M33" s="273">
        <f t="shared" si="13"/>
        <v>0</v>
      </c>
      <c r="N33" s="273">
        <f t="shared" si="13"/>
        <v>0</v>
      </c>
      <c r="O33" s="273">
        <f t="shared" si="13"/>
        <v>6040</v>
      </c>
      <c r="P33" s="273">
        <f t="shared" si="13"/>
        <v>19329</v>
      </c>
      <c r="Q33" s="219"/>
      <c r="R33" s="219"/>
      <c r="S33" s="220"/>
      <c r="T33" s="220"/>
      <c r="U33" s="349"/>
      <c r="V33" s="334"/>
    </row>
    <row r="34" spans="1:22" s="234" customFormat="1" ht="48">
      <c r="A34" s="216">
        <v>26</v>
      </c>
      <c r="B34" s="221" t="s">
        <v>104</v>
      </c>
      <c r="C34" s="223">
        <v>1</v>
      </c>
      <c r="D34" s="221" t="s">
        <v>87</v>
      </c>
      <c r="E34" s="222" t="s">
        <v>105</v>
      </c>
      <c r="F34" s="223" t="s">
        <v>35</v>
      </c>
      <c r="G34" s="221" t="s">
        <v>36</v>
      </c>
      <c r="H34" s="343">
        <v>19329</v>
      </c>
      <c r="I34" s="343" t="s">
        <v>102</v>
      </c>
      <c r="J34" s="343">
        <f>K34+L34+M34+N34</f>
        <v>9625</v>
      </c>
      <c r="K34" s="343">
        <v>5798</v>
      </c>
      <c r="L34" s="343">
        <v>3827</v>
      </c>
      <c r="M34" s="343">
        <v>0</v>
      </c>
      <c r="N34" s="343">
        <v>0</v>
      </c>
      <c r="O34" s="343">
        <v>6040</v>
      </c>
      <c r="P34" s="343">
        <v>19329</v>
      </c>
      <c r="Q34" s="334"/>
      <c r="R34" s="334"/>
      <c r="S34" s="223" t="s">
        <v>106</v>
      </c>
      <c r="T34" s="223" t="s">
        <v>47</v>
      </c>
      <c r="U34" s="349"/>
      <c r="V34" s="334"/>
    </row>
    <row r="35" spans="1:22" s="234" customFormat="1" ht="24" customHeight="1">
      <c r="A35" s="216">
        <v>27</v>
      </c>
      <c r="B35" s="219" t="s">
        <v>107</v>
      </c>
      <c r="C35" s="220">
        <f t="shared" si="12"/>
        <v>1</v>
      </c>
      <c r="D35" s="220" t="s">
        <v>28</v>
      </c>
      <c r="E35" s="216" t="s">
        <v>28</v>
      </c>
      <c r="F35" s="220" t="s">
        <v>28</v>
      </c>
      <c r="G35" s="220" t="s">
        <v>28</v>
      </c>
      <c r="H35" s="273">
        <f t="shared" ref="H35:P35" si="14">SUM(H36:H36)</f>
        <v>90193</v>
      </c>
      <c r="I35" s="273" t="s">
        <v>102</v>
      </c>
      <c r="J35" s="273">
        <f t="shared" si="14"/>
        <v>6765</v>
      </c>
      <c r="K35" s="273">
        <f t="shared" si="14"/>
        <v>0</v>
      </c>
      <c r="L35" s="273">
        <f t="shared" si="14"/>
        <v>1353</v>
      </c>
      <c r="M35" s="273">
        <f t="shared" si="14"/>
        <v>0</v>
      </c>
      <c r="N35" s="273">
        <f t="shared" si="14"/>
        <v>5412</v>
      </c>
      <c r="O35" s="273">
        <f t="shared" si="14"/>
        <v>30064</v>
      </c>
      <c r="P35" s="273">
        <f t="shared" si="14"/>
        <v>90193</v>
      </c>
      <c r="Q35" s="334"/>
      <c r="R35" s="334"/>
      <c r="S35" s="220"/>
      <c r="T35" s="220"/>
      <c r="U35" s="349"/>
      <c r="V35" s="334"/>
    </row>
    <row r="36" spans="1:22" s="234" customFormat="1" ht="36">
      <c r="A36" s="216">
        <v>28</v>
      </c>
      <c r="B36" s="221" t="s">
        <v>108</v>
      </c>
      <c r="C36" s="223">
        <v>1</v>
      </c>
      <c r="D36" s="221" t="s">
        <v>87</v>
      </c>
      <c r="E36" s="222" t="s">
        <v>109</v>
      </c>
      <c r="F36" s="223" t="s">
        <v>62</v>
      </c>
      <c r="G36" s="221" t="s">
        <v>36</v>
      </c>
      <c r="H36" s="343">
        <v>90193</v>
      </c>
      <c r="I36" s="343" t="s">
        <v>102</v>
      </c>
      <c r="J36" s="343">
        <f>SUM(K36:N36)</f>
        <v>6765</v>
      </c>
      <c r="K36" s="343">
        <v>0</v>
      </c>
      <c r="L36" s="343">
        <v>1353</v>
      </c>
      <c r="M36" s="343">
        <v>0</v>
      </c>
      <c r="N36" s="343">
        <v>5412</v>
      </c>
      <c r="O36" s="343">
        <v>30064</v>
      </c>
      <c r="P36" s="343">
        <v>90193</v>
      </c>
      <c r="Q36" s="334"/>
      <c r="R36" s="334"/>
      <c r="S36" s="223" t="s">
        <v>110</v>
      </c>
      <c r="T36" s="223" t="s">
        <v>47</v>
      </c>
      <c r="U36" s="349"/>
      <c r="V36" s="334"/>
    </row>
    <row r="37" spans="1:22" s="234" customFormat="1" ht="24.95" customHeight="1">
      <c r="A37" s="216">
        <v>29</v>
      </c>
      <c r="B37" s="219" t="s">
        <v>111</v>
      </c>
      <c r="C37" s="220">
        <f t="shared" si="12"/>
        <v>1</v>
      </c>
      <c r="D37" s="220" t="s">
        <v>28</v>
      </c>
      <c r="E37" s="216" t="s">
        <v>28</v>
      </c>
      <c r="F37" s="220" t="s">
        <v>28</v>
      </c>
      <c r="G37" s="220" t="s">
        <v>28</v>
      </c>
      <c r="H37" s="273">
        <f t="shared" ref="H37:P37" si="15">SUM(H38:H38)</f>
        <v>74000</v>
      </c>
      <c r="I37" s="273" t="s">
        <v>102</v>
      </c>
      <c r="J37" s="273">
        <f t="shared" si="15"/>
        <v>3700</v>
      </c>
      <c r="K37" s="273">
        <f t="shared" si="15"/>
        <v>0</v>
      </c>
      <c r="L37" s="273">
        <f t="shared" si="15"/>
        <v>740</v>
      </c>
      <c r="M37" s="273">
        <f t="shared" si="15"/>
        <v>0</v>
      </c>
      <c r="N37" s="273">
        <f t="shared" si="15"/>
        <v>2960</v>
      </c>
      <c r="O37" s="273">
        <f t="shared" si="15"/>
        <v>23879</v>
      </c>
      <c r="P37" s="273">
        <f t="shared" si="15"/>
        <v>74000</v>
      </c>
      <c r="Q37" s="334"/>
      <c r="R37" s="334"/>
      <c r="S37" s="220"/>
      <c r="T37" s="220"/>
      <c r="U37" s="349"/>
      <c r="V37" s="334"/>
    </row>
    <row r="38" spans="1:22" s="234" customFormat="1" ht="24">
      <c r="A38" s="216">
        <v>30</v>
      </c>
      <c r="B38" s="221" t="s">
        <v>112</v>
      </c>
      <c r="C38" s="223">
        <v>1</v>
      </c>
      <c r="D38" s="221" t="s">
        <v>87</v>
      </c>
      <c r="E38" s="222" t="s">
        <v>113</v>
      </c>
      <c r="F38" s="223" t="s">
        <v>35</v>
      </c>
      <c r="G38" s="221" t="s">
        <v>36</v>
      </c>
      <c r="H38" s="343">
        <v>74000</v>
      </c>
      <c r="I38" s="343" t="s">
        <v>102</v>
      </c>
      <c r="J38" s="343">
        <v>3700</v>
      </c>
      <c r="K38" s="277">
        <v>0</v>
      </c>
      <c r="L38" s="343">
        <v>740</v>
      </c>
      <c r="M38" s="343">
        <v>0</v>
      </c>
      <c r="N38" s="343">
        <v>2960</v>
      </c>
      <c r="O38" s="343">
        <v>23879</v>
      </c>
      <c r="P38" s="343">
        <v>74000</v>
      </c>
      <c r="Q38" s="334"/>
      <c r="R38" s="334"/>
      <c r="S38" s="223" t="s">
        <v>110</v>
      </c>
      <c r="T38" s="223" t="s">
        <v>47</v>
      </c>
      <c r="U38" s="349"/>
      <c r="V38" s="334"/>
    </row>
    <row r="39" spans="1:22" s="234" customFormat="1" ht="24.95" customHeight="1">
      <c r="A39" s="216">
        <v>31</v>
      </c>
      <c r="B39" s="219" t="s">
        <v>114</v>
      </c>
      <c r="C39" s="220">
        <f>SUM(C40:C41)</f>
        <v>2</v>
      </c>
      <c r="D39" s="220" t="s">
        <v>28</v>
      </c>
      <c r="E39" s="216" t="s">
        <v>28</v>
      </c>
      <c r="F39" s="220" t="s">
        <v>28</v>
      </c>
      <c r="G39" s="220" t="s">
        <v>28</v>
      </c>
      <c r="H39" s="273">
        <f t="shared" ref="H39:P39" si="16">SUM(H40:H41)</f>
        <v>33513</v>
      </c>
      <c r="I39" s="273" t="s">
        <v>102</v>
      </c>
      <c r="J39" s="273">
        <f t="shared" si="16"/>
        <v>8639</v>
      </c>
      <c r="K39" s="273">
        <f t="shared" si="16"/>
        <v>0</v>
      </c>
      <c r="L39" s="273">
        <f t="shared" si="16"/>
        <v>8639</v>
      </c>
      <c r="M39" s="273">
        <f t="shared" si="16"/>
        <v>0</v>
      </c>
      <c r="N39" s="273">
        <f t="shared" si="16"/>
        <v>0</v>
      </c>
      <c r="O39" s="273">
        <f t="shared" si="16"/>
        <v>15468</v>
      </c>
      <c r="P39" s="273">
        <f t="shared" si="16"/>
        <v>33513</v>
      </c>
      <c r="Q39" s="334"/>
      <c r="R39" s="334"/>
      <c r="S39" s="220"/>
      <c r="T39" s="220"/>
      <c r="U39" s="349"/>
      <c r="V39" s="334"/>
    </row>
    <row r="40" spans="1:22" s="234" customFormat="1" ht="21" customHeight="1">
      <c r="A40" s="216">
        <v>32</v>
      </c>
      <c r="B40" s="221" t="s">
        <v>115</v>
      </c>
      <c r="C40" s="223">
        <v>1</v>
      </c>
      <c r="D40" s="221" t="s">
        <v>87</v>
      </c>
      <c r="E40" s="222" t="s">
        <v>116</v>
      </c>
      <c r="F40" s="223" t="s">
        <v>35</v>
      </c>
      <c r="G40" s="221" t="s">
        <v>36</v>
      </c>
      <c r="H40" s="343">
        <v>27058</v>
      </c>
      <c r="I40" s="343" t="s">
        <v>102</v>
      </c>
      <c r="J40" s="343">
        <v>5412</v>
      </c>
      <c r="K40" s="343">
        <v>0</v>
      </c>
      <c r="L40" s="343">
        <v>5412</v>
      </c>
      <c r="M40" s="343">
        <v>0</v>
      </c>
      <c r="N40" s="343">
        <v>0</v>
      </c>
      <c r="O40" s="343">
        <v>9013</v>
      </c>
      <c r="P40" s="343">
        <v>27058</v>
      </c>
      <c r="Q40" s="334"/>
      <c r="R40" s="334"/>
      <c r="S40" s="223" t="s">
        <v>110</v>
      </c>
      <c r="T40" s="223" t="s">
        <v>47</v>
      </c>
      <c r="U40" s="349"/>
      <c r="V40" s="334"/>
    </row>
    <row r="41" spans="1:22" s="234" customFormat="1" ht="74.099999999999994" customHeight="1">
      <c r="A41" s="216">
        <v>33</v>
      </c>
      <c r="B41" s="221" t="s">
        <v>117</v>
      </c>
      <c r="C41" s="223">
        <v>1</v>
      </c>
      <c r="D41" s="221" t="s">
        <v>87</v>
      </c>
      <c r="E41" s="222" t="s">
        <v>118</v>
      </c>
      <c r="F41" s="223" t="s">
        <v>62</v>
      </c>
      <c r="G41" s="221" t="s">
        <v>36</v>
      </c>
      <c r="H41" s="343">
        <v>6455</v>
      </c>
      <c r="I41" s="343" t="s">
        <v>102</v>
      </c>
      <c r="J41" s="343">
        <v>3227</v>
      </c>
      <c r="K41" s="343">
        <v>0</v>
      </c>
      <c r="L41" s="343">
        <v>3227</v>
      </c>
      <c r="M41" s="343">
        <v>0</v>
      </c>
      <c r="N41" s="343">
        <v>0</v>
      </c>
      <c r="O41" s="343">
        <v>6455</v>
      </c>
      <c r="P41" s="343">
        <v>6455</v>
      </c>
      <c r="Q41" s="334"/>
      <c r="R41" s="334"/>
      <c r="S41" s="223" t="s">
        <v>110</v>
      </c>
      <c r="T41" s="223" t="s">
        <v>47</v>
      </c>
      <c r="U41" s="349"/>
      <c r="V41" s="334"/>
    </row>
    <row r="42" spans="1:22" s="234" customFormat="1" ht="27" customHeight="1">
      <c r="A42" s="216">
        <v>34</v>
      </c>
      <c r="B42" s="219" t="s">
        <v>119</v>
      </c>
      <c r="C42" s="220">
        <f>C43</f>
        <v>1</v>
      </c>
      <c r="D42" s="220" t="s">
        <v>28</v>
      </c>
      <c r="E42" s="216" t="s">
        <v>28</v>
      </c>
      <c r="F42" s="220" t="s">
        <v>28</v>
      </c>
      <c r="G42" s="220" t="s">
        <v>28</v>
      </c>
      <c r="H42" s="273">
        <f>H43</f>
        <v>3000</v>
      </c>
      <c r="I42" s="273" t="s">
        <v>102</v>
      </c>
      <c r="J42" s="273">
        <f>J43</f>
        <v>600</v>
      </c>
      <c r="K42" s="273">
        <f t="shared" ref="K42:P42" si="17">K43</f>
        <v>0</v>
      </c>
      <c r="L42" s="273">
        <f t="shared" si="17"/>
        <v>600</v>
      </c>
      <c r="M42" s="273">
        <f t="shared" si="17"/>
        <v>0</v>
      </c>
      <c r="N42" s="273">
        <f t="shared" si="17"/>
        <v>0</v>
      </c>
      <c r="O42" s="273">
        <f t="shared" si="17"/>
        <v>600</v>
      </c>
      <c r="P42" s="273">
        <f t="shared" si="17"/>
        <v>3000</v>
      </c>
      <c r="Q42" s="219"/>
      <c r="R42" s="219"/>
      <c r="S42" s="220"/>
      <c r="T42" s="220"/>
      <c r="U42" s="349"/>
      <c r="V42" s="334"/>
    </row>
    <row r="43" spans="1:22" ht="39.950000000000003" customHeight="1">
      <c r="A43" s="216">
        <v>35</v>
      </c>
      <c r="B43" s="221" t="s">
        <v>120</v>
      </c>
      <c r="C43" s="227">
        <v>1</v>
      </c>
      <c r="D43" s="221" t="s">
        <v>87</v>
      </c>
      <c r="E43" s="226" t="s">
        <v>121</v>
      </c>
      <c r="F43" s="344" t="s">
        <v>35</v>
      </c>
      <c r="G43" s="344" t="s">
        <v>36</v>
      </c>
      <c r="H43" s="345">
        <v>3000</v>
      </c>
      <c r="I43" s="345" t="s">
        <v>102</v>
      </c>
      <c r="J43" s="345">
        <v>600</v>
      </c>
      <c r="K43" s="345"/>
      <c r="L43" s="345">
        <v>600</v>
      </c>
      <c r="M43" s="345"/>
      <c r="N43" s="345"/>
      <c r="O43" s="345">
        <v>600</v>
      </c>
      <c r="P43" s="345">
        <v>3000</v>
      </c>
      <c r="Q43" s="40"/>
      <c r="R43" s="40"/>
      <c r="S43" s="227" t="s">
        <v>106</v>
      </c>
      <c r="T43" s="227" t="s">
        <v>47</v>
      </c>
      <c r="U43" s="283"/>
      <c r="V43" s="284"/>
    </row>
    <row r="44" spans="1:22" ht="26.1" customHeight="1">
      <c r="A44" s="216">
        <v>36</v>
      </c>
      <c r="B44" s="219" t="s">
        <v>122</v>
      </c>
      <c r="C44" s="220">
        <f>SUM(C45:C46)</f>
        <v>2</v>
      </c>
      <c r="D44" s="220" t="s">
        <v>28</v>
      </c>
      <c r="E44" s="216" t="s">
        <v>28</v>
      </c>
      <c r="F44" s="220" t="s">
        <v>28</v>
      </c>
      <c r="G44" s="220" t="s">
        <v>28</v>
      </c>
      <c r="H44" s="273">
        <f t="shared" ref="H44:P44" si="18">SUM(H45:H46)</f>
        <v>14463</v>
      </c>
      <c r="I44" s="273" t="s">
        <v>102</v>
      </c>
      <c r="J44" s="273">
        <f t="shared" si="18"/>
        <v>6192</v>
      </c>
      <c r="K44" s="273">
        <f t="shared" si="18"/>
        <v>0</v>
      </c>
      <c r="L44" s="273">
        <f t="shared" si="18"/>
        <v>6192</v>
      </c>
      <c r="M44" s="273">
        <f t="shared" si="18"/>
        <v>0</v>
      </c>
      <c r="N44" s="273">
        <f t="shared" si="18"/>
        <v>0</v>
      </c>
      <c r="O44" s="273">
        <f t="shared" si="18"/>
        <v>8954</v>
      </c>
      <c r="P44" s="273">
        <f t="shared" si="18"/>
        <v>14463</v>
      </c>
      <c r="Q44" s="40"/>
      <c r="R44" s="40"/>
      <c r="S44" s="220"/>
      <c r="T44" s="220"/>
      <c r="U44" s="283"/>
      <c r="V44" s="284"/>
    </row>
    <row r="45" spans="1:22" ht="50.1" customHeight="1">
      <c r="A45" s="216">
        <v>37</v>
      </c>
      <c r="B45" s="346" t="s">
        <v>123</v>
      </c>
      <c r="C45" s="263">
        <v>1</v>
      </c>
      <c r="D45" s="346" t="s">
        <v>87</v>
      </c>
      <c r="E45" s="346" t="s">
        <v>124</v>
      </c>
      <c r="F45" s="344" t="s">
        <v>35</v>
      </c>
      <c r="G45" s="344" t="s">
        <v>36</v>
      </c>
      <c r="H45" s="347">
        <v>11000</v>
      </c>
      <c r="I45" s="348" t="s">
        <v>102</v>
      </c>
      <c r="J45" s="347">
        <f t="shared" ref="J45:J49" si="19">SUM(K45:N45)</f>
        <v>5500</v>
      </c>
      <c r="K45" s="347">
        <v>0</v>
      </c>
      <c r="L45" s="347">
        <v>5500</v>
      </c>
      <c r="M45" s="347">
        <v>0</v>
      </c>
      <c r="N45" s="347">
        <v>0</v>
      </c>
      <c r="O45" s="347">
        <v>7800</v>
      </c>
      <c r="P45" s="347">
        <v>11000</v>
      </c>
      <c r="Q45" s="40"/>
      <c r="R45" s="40"/>
      <c r="S45" s="344" t="s">
        <v>106</v>
      </c>
      <c r="T45" s="223"/>
      <c r="U45" s="283"/>
      <c r="V45" s="284"/>
    </row>
    <row r="46" spans="1:22" ht="27.95" customHeight="1">
      <c r="A46" s="216">
        <v>38</v>
      </c>
      <c r="B46" s="221" t="s">
        <v>125</v>
      </c>
      <c r="C46" s="223">
        <v>1</v>
      </c>
      <c r="D46" s="221" t="s">
        <v>87</v>
      </c>
      <c r="E46" s="226" t="s">
        <v>126</v>
      </c>
      <c r="F46" s="223" t="s">
        <v>62</v>
      </c>
      <c r="G46" s="221" t="s">
        <v>36</v>
      </c>
      <c r="H46" s="343">
        <v>3463</v>
      </c>
      <c r="I46" s="343" t="s">
        <v>102</v>
      </c>
      <c r="J46" s="343">
        <f t="shared" si="19"/>
        <v>692</v>
      </c>
      <c r="K46" s="343">
        <v>0</v>
      </c>
      <c r="L46" s="343">
        <v>692</v>
      </c>
      <c r="M46" s="343">
        <v>0</v>
      </c>
      <c r="N46" s="343">
        <v>0</v>
      </c>
      <c r="O46" s="343">
        <v>1154</v>
      </c>
      <c r="P46" s="343">
        <v>3463</v>
      </c>
      <c r="Q46" s="40"/>
      <c r="R46" s="40"/>
      <c r="S46" s="223" t="s">
        <v>106</v>
      </c>
      <c r="T46" s="223" t="s">
        <v>47</v>
      </c>
      <c r="U46" s="283"/>
      <c r="V46" s="284"/>
    </row>
    <row r="47" spans="1:22" ht="36" customHeight="1">
      <c r="A47" s="216">
        <v>39</v>
      </c>
      <c r="B47" s="129" t="s">
        <v>127</v>
      </c>
      <c r="C47" s="225">
        <f>C48+C50+C52+C54+C56+C58+C60</f>
        <v>12</v>
      </c>
      <c r="D47" s="220" t="s">
        <v>28</v>
      </c>
      <c r="E47" s="216" t="s">
        <v>28</v>
      </c>
      <c r="F47" s="220" t="s">
        <v>28</v>
      </c>
      <c r="G47" s="220" t="s">
        <v>28</v>
      </c>
      <c r="H47" s="186">
        <f t="shared" ref="H47:P47" si="20">H48+H50+H52+H54+H56+H58+H60</f>
        <v>66367</v>
      </c>
      <c r="I47" s="273" t="s">
        <v>28</v>
      </c>
      <c r="J47" s="186">
        <f t="shared" si="20"/>
        <v>46957</v>
      </c>
      <c r="K47" s="186">
        <f t="shared" si="20"/>
        <v>4278</v>
      </c>
      <c r="L47" s="186">
        <f t="shared" si="20"/>
        <v>38082</v>
      </c>
      <c r="M47" s="186">
        <f t="shared" si="20"/>
        <v>0</v>
      </c>
      <c r="N47" s="186">
        <f t="shared" si="20"/>
        <v>0</v>
      </c>
      <c r="O47" s="186">
        <f t="shared" si="20"/>
        <v>127571</v>
      </c>
      <c r="P47" s="186">
        <f t="shared" si="20"/>
        <v>469323</v>
      </c>
      <c r="Q47" s="40"/>
      <c r="R47" s="40"/>
      <c r="S47" s="282"/>
      <c r="T47" s="282"/>
      <c r="U47" s="283"/>
      <c r="V47" s="284"/>
    </row>
    <row r="48" spans="1:22" ht="21" customHeight="1">
      <c r="A48" s="216">
        <v>40</v>
      </c>
      <c r="B48" s="215" t="s">
        <v>128</v>
      </c>
      <c r="C48" s="216">
        <f>SUM(C49:C49)</f>
        <v>1</v>
      </c>
      <c r="D48" s="215"/>
      <c r="E48" s="215"/>
      <c r="F48" s="216"/>
      <c r="G48" s="215"/>
      <c r="H48" s="252">
        <f t="shared" ref="H48:P48" si="21">SUM(H49:H49)</f>
        <v>18417</v>
      </c>
      <c r="I48" s="252" t="s">
        <v>102</v>
      </c>
      <c r="J48" s="252">
        <f t="shared" si="21"/>
        <v>1872</v>
      </c>
      <c r="K48" s="252">
        <f t="shared" si="21"/>
        <v>0</v>
      </c>
      <c r="L48" s="252">
        <f t="shared" si="21"/>
        <v>1872</v>
      </c>
      <c r="M48" s="252">
        <f t="shared" si="21"/>
        <v>0</v>
      </c>
      <c r="N48" s="252">
        <f t="shared" si="21"/>
        <v>0</v>
      </c>
      <c r="O48" s="252">
        <f t="shared" si="21"/>
        <v>6139</v>
      </c>
      <c r="P48" s="252">
        <f t="shared" si="21"/>
        <v>18417</v>
      </c>
      <c r="Q48" s="40"/>
      <c r="R48" s="40"/>
      <c r="S48" s="216"/>
      <c r="T48" s="216"/>
      <c r="U48" s="283"/>
      <c r="V48" s="284"/>
    </row>
    <row r="49" spans="1:22" s="338" customFormat="1" ht="21" customHeight="1">
      <c r="A49" s="216">
        <v>41</v>
      </c>
      <c r="B49" s="226" t="s">
        <v>129</v>
      </c>
      <c r="C49" s="243">
        <v>1</v>
      </c>
      <c r="D49" s="226" t="s">
        <v>87</v>
      </c>
      <c r="E49" s="226" t="s">
        <v>130</v>
      </c>
      <c r="F49" s="243" t="s">
        <v>35</v>
      </c>
      <c r="G49" s="226" t="s">
        <v>36</v>
      </c>
      <c r="H49" s="254">
        <v>18417</v>
      </c>
      <c r="I49" s="254" t="s">
        <v>102</v>
      </c>
      <c r="J49" s="254">
        <f t="shared" si="19"/>
        <v>1872</v>
      </c>
      <c r="K49" s="254">
        <v>0</v>
      </c>
      <c r="L49" s="254">
        <v>1872</v>
      </c>
      <c r="M49" s="254">
        <v>0</v>
      </c>
      <c r="N49" s="254">
        <v>0</v>
      </c>
      <c r="O49" s="254">
        <v>6139</v>
      </c>
      <c r="P49" s="254">
        <v>18417</v>
      </c>
      <c r="Q49" s="285"/>
      <c r="R49" s="285"/>
      <c r="S49" s="243" t="s">
        <v>131</v>
      </c>
      <c r="T49" s="243" t="s">
        <v>47</v>
      </c>
      <c r="U49" s="286"/>
      <c r="V49" s="287"/>
    </row>
    <row r="50" spans="1:22" ht="29.1" customHeight="1">
      <c r="A50" s="216">
        <v>42</v>
      </c>
      <c r="B50" s="215" t="s">
        <v>132</v>
      </c>
      <c r="C50" s="216">
        <f>C51</f>
        <v>4</v>
      </c>
      <c r="D50" s="220" t="s">
        <v>28</v>
      </c>
      <c r="E50" s="216" t="s">
        <v>28</v>
      </c>
      <c r="F50" s="220" t="s">
        <v>28</v>
      </c>
      <c r="G50" s="220" t="s">
        <v>28</v>
      </c>
      <c r="H50" s="252"/>
      <c r="I50" s="252" t="str">
        <f t="shared" ref="I50:P50" si="22">I51</f>
        <v>人次</v>
      </c>
      <c r="J50" s="252">
        <f t="shared" si="22"/>
        <v>37514</v>
      </c>
      <c r="K50" s="252">
        <f t="shared" si="22"/>
        <v>0</v>
      </c>
      <c r="L50" s="252">
        <f t="shared" si="22"/>
        <v>32917</v>
      </c>
      <c r="M50" s="252">
        <f t="shared" si="22"/>
        <v>0</v>
      </c>
      <c r="N50" s="252">
        <f t="shared" si="22"/>
        <v>0</v>
      </c>
      <c r="O50" s="252">
        <f t="shared" si="22"/>
        <v>92134</v>
      </c>
      <c r="P50" s="252">
        <f t="shared" si="22"/>
        <v>394916</v>
      </c>
      <c r="Q50" s="40"/>
      <c r="R50" s="40"/>
      <c r="S50" s="216"/>
      <c r="T50" s="216"/>
      <c r="U50" s="283"/>
      <c r="V50" s="284"/>
    </row>
    <row r="51" spans="1:22" customFormat="1" ht="29.1" customHeight="1">
      <c r="A51" s="216">
        <v>43</v>
      </c>
      <c r="B51" s="255" t="s">
        <v>133</v>
      </c>
      <c r="C51" s="256">
        <v>4</v>
      </c>
      <c r="D51" s="226" t="s">
        <v>87</v>
      </c>
      <c r="E51" s="226" t="s">
        <v>134</v>
      </c>
      <c r="F51" s="243" t="s">
        <v>35</v>
      </c>
      <c r="G51" s="226" t="s">
        <v>36</v>
      </c>
      <c r="H51" s="257">
        <v>90534</v>
      </c>
      <c r="I51" s="257" t="s">
        <v>102</v>
      </c>
      <c r="J51" s="257">
        <v>37514</v>
      </c>
      <c r="K51" s="257">
        <v>0</v>
      </c>
      <c r="L51" s="257">
        <v>32917</v>
      </c>
      <c r="M51" s="257">
        <v>0</v>
      </c>
      <c r="N51" s="257">
        <v>0</v>
      </c>
      <c r="O51" s="257">
        <v>92134</v>
      </c>
      <c r="P51" s="257">
        <v>394916</v>
      </c>
      <c r="Q51" s="128"/>
      <c r="R51" s="128"/>
      <c r="S51" s="243" t="s">
        <v>131</v>
      </c>
      <c r="T51" s="243" t="s">
        <v>47</v>
      </c>
      <c r="U51" s="283"/>
      <c r="V51" s="284"/>
    </row>
    <row r="52" spans="1:22" ht="18.95" customHeight="1">
      <c r="A52" s="216">
        <v>44</v>
      </c>
      <c r="B52" s="215" t="s">
        <v>135</v>
      </c>
      <c r="C52" s="216">
        <f t="shared" ref="C52:C56" si="23">SUM(C53:C53)</f>
        <v>1</v>
      </c>
      <c r="D52" s="220" t="s">
        <v>28</v>
      </c>
      <c r="E52" s="216" t="s">
        <v>28</v>
      </c>
      <c r="F52" s="220" t="s">
        <v>28</v>
      </c>
      <c r="G52" s="220" t="s">
        <v>28</v>
      </c>
      <c r="H52" s="252">
        <f t="shared" ref="H52:P52" si="24">SUM(H53:H53)</f>
        <v>4020</v>
      </c>
      <c r="I52" s="252" t="s">
        <v>102</v>
      </c>
      <c r="J52" s="252">
        <f t="shared" si="24"/>
        <v>2412</v>
      </c>
      <c r="K52" s="252">
        <f t="shared" si="24"/>
        <v>0</v>
      </c>
      <c r="L52" s="252">
        <f t="shared" si="24"/>
        <v>2412</v>
      </c>
      <c r="M52" s="252">
        <f t="shared" si="24"/>
        <v>0</v>
      </c>
      <c r="N52" s="252">
        <f t="shared" si="24"/>
        <v>0</v>
      </c>
      <c r="O52" s="252">
        <f t="shared" si="24"/>
        <v>4020</v>
      </c>
      <c r="P52" s="252">
        <f t="shared" si="24"/>
        <v>12060</v>
      </c>
      <c r="Q52" s="40"/>
      <c r="R52" s="40"/>
      <c r="S52" s="216"/>
      <c r="T52" s="216"/>
      <c r="U52" s="283"/>
      <c r="V52" s="284"/>
    </row>
    <row r="53" spans="1:22" s="338" customFormat="1" ht="24">
      <c r="A53" s="216">
        <v>45</v>
      </c>
      <c r="B53" s="226" t="s">
        <v>136</v>
      </c>
      <c r="C53" s="243">
        <v>1</v>
      </c>
      <c r="D53" s="226" t="s">
        <v>87</v>
      </c>
      <c r="E53" s="226" t="s">
        <v>137</v>
      </c>
      <c r="F53" s="243" t="s">
        <v>62</v>
      </c>
      <c r="G53" s="226" t="s">
        <v>138</v>
      </c>
      <c r="H53" s="254">
        <v>4020</v>
      </c>
      <c r="I53" s="254" t="s">
        <v>102</v>
      </c>
      <c r="J53" s="254">
        <f t="shared" ref="J53:J57" si="25">SUM(K53:N53)</f>
        <v>2412</v>
      </c>
      <c r="K53" s="254">
        <v>0</v>
      </c>
      <c r="L53" s="254">
        <v>2412</v>
      </c>
      <c r="M53" s="254">
        <v>0</v>
      </c>
      <c r="N53" s="254">
        <v>0</v>
      </c>
      <c r="O53" s="254">
        <v>4020</v>
      </c>
      <c r="P53" s="254">
        <v>12060</v>
      </c>
      <c r="Q53" s="285"/>
      <c r="R53" s="285"/>
      <c r="S53" s="243" t="s">
        <v>131</v>
      </c>
      <c r="T53" s="243" t="s">
        <v>47</v>
      </c>
      <c r="U53" s="286"/>
      <c r="V53" s="287"/>
    </row>
    <row r="54" spans="1:22" ht="21" customHeight="1">
      <c r="A54" s="216">
        <v>46</v>
      </c>
      <c r="B54" s="215" t="s">
        <v>139</v>
      </c>
      <c r="C54" s="216">
        <f t="shared" si="23"/>
        <v>1</v>
      </c>
      <c r="D54" s="220" t="s">
        <v>28</v>
      </c>
      <c r="E54" s="216" t="s">
        <v>28</v>
      </c>
      <c r="F54" s="220" t="s">
        <v>28</v>
      </c>
      <c r="G54" s="220" t="s">
        <v>28</v>
      </c>
      <c r="H54" s="252">
        <f t="shared" ref="H54:P54" si="26">SUM(H55:H55)</f>
        <v>4675</v>
      </c>
      <c r="I54" s="252" t="s">
        <v>102</v>
      </c>
      <c r="J54" s="252">
        <f t="shared" si="26"/>
        <v>935</v>
      </c>
      <c r="K54" s="252">
        <f t="shared" si="26"/>
        <v>935</v>
      </c>
      <c r="L54" s="252">
        <f t="shared" si="26"/>
        <v>0</v>
      </c>
      <c r="M54" s="252">
        <f t="shared" si="26"/>
        <v>0</v>
      </c>
      <c r="N54" s="252">
        <f t="shared" si="26"/>
        <v>0</v>
      </c>
      <c r="O54" s="252">
        <f t="shared" si="26"/>
        <v>935</v>
      </c>
      <c r="P54" s="252">
        <f t="shared" si="26"/>
        <v>4675</v>
      </c>
      <c r="Q54" s="40"/>
      <c r="R54" s="40"/>
      <c r="S54" s="216"/>
      <c r="T54" s="216"/>
      <c r="U54" s="283"/>
      <c r="V54" s="284"/>
    </row>
    <row r="55" spans="1:22" s="338" customFormat="1" ht="48">
      <c r="A55" s="216">
        <v>47</v>
      </c>
      <c r="B55" s="226" t="s">
        <v>140</v>
      </c>
      <c r="C55" s="243">
        <v>1</v>
      </c>
      <c r="D55" s="226" t="s">
        <v>87</v>
      </c>
      <c r="E55" s="226" t="s">
        <v>141</v>
      </c>
      <c r="F55" s="243" t="s">
        <v>35</v>
      </c>
      <c r="G55" s="226" t="s">
        <v>36</v>
      </c>
      <c r="H55" s="254">
        <v>4675</v>
      </c>
      <c r="I55" s="254" t="s">
        <v>102</v>
      </c>
      <c r="J55" s="254">
        <f t="shared" si="25"/>
        <v>935</v>
      </c>
      <c r="K55" s="254">
        <v>935</v>
      </c>
      <c r="L55" s="254">
        <v>0</v>
      </c>
      <c r="M55" s="254">
        <v>0</v>
      </c>
      <c r="N55" s="254">
        <v>0</v>
      </c>
      <c r="O55" s="254">
        <v>935</v>
      </c>
      <c r="P55" s="254">
        <v>4675</v>
      </c>
      <c r="Q55" s="285"/>
      <c r="R55" s="285"/>
      <c r="S55" s="243" t="s">
        <v>47</v>
      </c>
      <c r="T55" s="243"/>
      <c r="U55" s="286"/>
      <c r="V55" s="287"/>
    </row>
    <row r="56" spans="1:22" ht="21" customHeight="1">
      <c r="A56" s="216">
        <v>48</v>
      </c>
      <c r="B56" s="215" t="s">
        <v>142</v>
      </c>
      <c r="C56" s="216">
        <f t="shared" si="23"/>
        <v>1</v>
      </c>
      <c r="D56" s="220" t="s">
        <v>28</v>
      </c>
      <c r="E56" s="216" t="s">
        <v>28</v>
      </c>
      <c r="F56" s="220" t="s">
        <v>28</v>
      </c>
      <c r="G56" s="220" t="s">
        <v>28</v>
      </c>
      <c r="H56" s="252">
        <f t="shared" ref="H56:P56" si="27">SUM(H57:H57)</f>
        <v>11715</v>
      </c>
      <c r="I56" s="252" t="s">
        <v>102</v>
      </c>
      <c r="J56" s="252">
        <f t="shared" si="27"/>
        <v>2343</v>
      </c>
      <c r="K56" s="252">
        <f t="shared" si="27"/>
        <v>2343</v>
      </c>
      <c r="L56" s="252">
        <f t="shared" si="27"/>
        <v>0</v>
      </c>
      <c r="M56" s="252">
        <f t="shared" si="27"/>
        <v>0</v>
      </c>
      <c r="N56" s="252">
        <f t="shared" si="27"/>
        <v>0</v>
      </c>
      <c r="O56" s="252">
        <f t="shared" si="27"/>
        <v>2343</v>
      </c>
      <c r="P56" s="252">
        <f t="shared" si="27"/>
        <v>11715</v>
      </c>
      <c r="Q56" s="40"/>
      <c r="R56" s="40"/>
      <c r="S56" s="216"/>
      <c r="T56" s="216"/>
      <c r="U56" s="283"/>
      <c r="V56" s="284"/>
    </row>
    <row r="57" spans="1:22" s="338" customFormat="1" ht="21" customHeight="1">
      <c r="A57" s="216">
        <v>49</v>
      </c>
      <c r="B57" s="226" t="s">
        <v>143</v>
      </c>
      <c r="C57" s="243">
        <v>1</v>
      </c>
      <c r="D57" s="226" t="s">
        <v>87</v>
      </c>
      <c r="E57" s="226" t="s">
        <v>144</v>
      </c>
      <c r="F57" s="243" t="s">
        <v>35</v>
      </c>
      <c r="G57" s="226" t="s">
        <v>36</v>
      </c>
      <c r="H57" s="254">
        <v>11715</v>
      </c>
      <c r="I57" s="254" t="s">
        <v>102</v>
      </c>
      <c r="J57" s="254">
        <f t="shared" si="25"/>
        <v>2343</v>
      </c>
      <c r="K57" s="254">
        <v>2343</v>
      </c>
      <c r="L57" s="254">
        <v>0</v>
      </c>
      <c r="M57" s="254">
        <v>0</v>
      </c>
      <c r="N57" s="254">
        <v>0</v>
      </c>
      <c r="O57" s="254">
        <v>2343</v>
      </c>
      <c r="P57" s="254">
        <v>11715</v>
      </c>
      <c r="Q57" s="285"/>
      <c r="R57" s="285"/>
      <c r="S57" s="243" t="s">
        <v>131</v>
      </c>
      <c r="T57" s="243" t="s">
        <v>47</v>
      </c>
      <c r="U57" s="286"/>
      <c r="V57" s="287"/>
    </row>
    <row r="58" spans="1:22" ht="24" customHeight="1">
      <c r="A58" s="216">
        <v>50</v>
      </c>
      <c r="B58" s="215" t="s">
        <v>145</v>
      </c>
      <c r="C58" s="216">
        <f>C59</f>
        <v>2</v>
      </c>
      <c r="D58" s="220" t="s">
        <v>28</v>
      </c>
      <c r="E58" s="216" t="s">
        <v>28</v>
      </c>
      <c r="F58" s="220" t="s">
        <v>28</v>
      </c>
      <c r="G58" s="220" t="s">
        <v>28</v>
      </c>
      <c r="H58" s="252">
        <f t="shared" ref="H58:P58" si="28">SUM(H59:H61)</f>
        <v>16540</v>
      </c>
      <c r="I58" s="252" t="s">
        <v>102</v>
      </c>
      <c r="J58" s="252">
        <f t="shared" si="28"/>
        <v>1481</v>
      </c>
      <c r="K58" s="252">
        <f t="shared" si="28"/>
        <v>600</v>
      </c>
      <c r="L58" s="252">
        <f t="shared" si="28"/>
        <v>881</v>
      </c>
      <c r="M58" s="252">
        <f t="shared" si="28"/>
        <v>0</v>
      </c>
      <c r="N58" s="252">
        <f t="shared" si="28"/>
        <v>0</v>
      </c>
      <c r="O58" s="252">
        <f t="shared" si="28"/>
        <v>12500</v>
      </c>
      <c r="P58" s="252">
        <f t="shared" si="28"/>
        <v>16540</v>
      </c>
      <c r="Q58" s="40"/>
      <c r="R58" s="40"/>
      <c r="S58" s="216"/>
      <c r="T58" s="216"/>
      <c r="U58" s="283"/>
      <c r="V58" s="284"/>
    </row>
    <row r="59" spans="1:22" s="338" customFormat="1" ht="24" customHeight="1">
      <c r="A59" s="216">
        <v>51</v>
      </c>
      <c r="B59" s="226" t="s">
        <v>146</v>
      </c>
      <c r="C59" s="243">
        <v>2</v>
      </c>
      <c r="D59" s="226" t="s">
        <v>87</v>
      </c>
      <c r="E59" s="226" t="s">
        <v>147</v>
      </c>
      <c r="F59" s="243" t="s">
        <v>62</v>
      </c>
      <c r="G59" s="226" t="s">
        <v>36</v>
      </c>
      <c r="H59" s="254">
        <v>4540</v>
      </c>
      <c r="I59" s="254" t="s">
        <v>102</v>
      </c>
      <c r="J59" s="254">
        <v>881</v>
      </c>
      <c r="K59" s="254">
        <v>0</v>
      </c>
      <c r="L59" s="254">
        <v>881</v>
      </c>
      <c r="M59" s="254">
        <v>0</v>
      </c>
      <c r="N59" s="254">
        <v>0</v>
      </c>
      <c r="O59" s="254">
        <v>2500</v>
      </c>
      <c r="P59" s="254">
        <v>4540</v>
      </c>
      <c r="Q59" s="285"/>
      <c r="R59" s="285"/>
      <c r="S59" s="243" t="s">
        <v>110</v>
      </c>
      <c r="T59" s="243" t="s">
        <v>47</v>
      </c>
      <c r="U59" s="286"/>
      <c r="V59" s="287"/>
    </row>
    <row r="60" spans="1:22" ht="24.95" customHeight="1">
      <c r="A60" s="216">
        <v>52</v>
      </c>
      <c r="B60" s="215" t="s">
        <v>148</v>
      </c>
      <c r="C60" s="216">
        <f>C61+C62</f>
        <v>2</v>
      </c>
      <c r="D60" s="220" t="s">
        <v>28</v>
      </c>
      <c r="E60" s="216" t="s">
        <v>28</v>
      </c>
      <c r="F60" s="220" t="s">
        <v>28</v>
      </c>
      <c r="G60" s="220" t="s">
        <v>28</v>
      </c>
      <c r="H60" s="252">
        <f t="shared" ref="H60:P60" si="29">H61+H62</f>
        <v>11000</v>
      </c>
      <c r="I60" s="252" t="s">
        <v>102</v>
      </c>
      <c r="J60" s="252">
        <f t="shared" si="29"/>
        <v>400</v>
      </c>
      <c r="K60" s="252">
        <f t="shared" si="29"/>
        <v>400</v>
      </c>
      <c r="L60" s="252">
        <f t="shared" si="29"/>
        <v>0</v>
      </c>
      <c r="M60" s="252">
        <f t="shared" si="29"/>
        <v>0</v>
      </c>
      <c r="N60" s="252">
        <f t="shared" si="29"/>
        <v>0</v>
      </c>
      <c r="O60" s="252">
        <f t="shared" si="29"/>
        <v>9500</v>
      </c>
      <c r="P60" s="252">
        <f t="shared" si="29"/>
        <v>11000</v>
      </c>
      <c r="Q60" s="40"/>
      <c r="R60" s="40"/>
      <c r="S60" s="216"/>
      <c r="T60" s="216"/>
      <c r="U60" s="283"/>
      <c r="V60" s="284"/>
    </row>
    <row r="61" spans="1:22" s="338" customFormat="1" ht="20.100000000000001" customHeight="1">
      <c r="A61" s="216">
        <v>53</v>
      </c>
      <c r="B61" s="226" t="s">
        <v>149</v>
      </c>
      <c r="C61" s="243">
        <v>1</v>
      </c>
      <c r="D61" s="226" t="s">
        <v>87</v>
      </c>
      <c r="E61" s="226" t="s">
        <v>150</v>
      </c>
      <c r="F61" s="243" t="s">
        <v>62</v>
      </c>
      <c r="G61" s="226" t="s">
        <v>36</v>
      </c>
      <c r="H61" s="254">
        <v>1000</v>
      </c>
      <c r="I61" s="254" t="s">
        <v>102</v>
      </c>
      <c r="J61" s="254">
        <f>SUM(K61:N61)</f>
        <v>200</v>
      </c>
      <c r="K61" s="254">
        <v>200</v>
      </c>
      <c r="L61" s="254">
        <v>0</v>
      </c>
      <c r="M61" s="254">
        <v>0</v>
      </c>
      <c r="N61" s="254">
        <v>0</v>
      </c>
      <c r="O61" s="254">
        <v>500</v>
      </c>
      <c r="P61" s="254">
        <v>1000</v>
      </c>
      <c r="Q61" s="285"/>
      <c r="R61" s="285"/>
      <c r="S61" s="243" t="s">
        <v>47</v>
      </c>
      <c r="T61" s="243"/>
      <c r="U61" s="286"/>
      <c r="V61" s="287"/>
    </row>
    <row r="62" spans="1:22" s="338" customFormat="1" ht="24">
      <c r="A62" s="216">
        <v>54</v>
      </c>
      <c r="B62" s="226" t="s">
        <v>151</v>
      </c>
      <c r="C62" s="243">
        <v>1</v>
      </c>
      <c r="D62" s="226" t="s">
        <v>87</v>
      </c>
      <c r="E62" s="226" t="s">
        <v>152</v>
      </c>
      <c r="F62" s="243" t="s">
        <v>62</v>
      </c>
      <c r="G62" s="226" t="s">
        <v>36</v>
      </c>
      <c r="H62" s="254">
        <v>10000</v>
      </c>
      <c r="I62" s="254" t="s">
        <v>102</v>
      </c>
      <c r="J62" s="254">
        <f>SUM(K62:N62)</f>
        <v>200</v>
      </c>
      <c r="K62" s="254">
        <v>200</v>
      </c>
      <c r="L62" s="254">
        <v>0</v>
      </c>
      <c r="M62" s="254">
        <v>0</v>
      </c>
      <c r="N62" s="254">
        <v>0</v>
      </c>
      <c r="O62" s="254">
        <v>9000</v>
      </c>
      <c r="P62" s="254">
        <v>10000</v>
      </c>
      <c r="Q62" s="285"/>
      <c r="R62" s="285"/>
      <c r="S62" s="243" t="s">
        <v>47</v>
      </c>
      <c r="T62" s="243"/>
      <c r="U62" s="286"/>
      <c r="V62" s="287"/>
    </row>
    <row r="63" spans="1:22" s="329" customFormat="1" ht="30" customHeight="1">
      <c r="A63" s="216">
        <v>55</v>
      </c>
      <c r="B63" s="258" t="s">
        <v>153</v>
      </c>
      <c r="C63" s="218">
        <f>C64+C66+C68+C70+C72+C74</f>
        <v>6</v>
      </c>
      <c r="D63" s="220" t="s">
        <v>28</v>
      </c>
      <c r="E63" s="216" t="s">
        <v>28</v>
      </c>
      <c r="F63" s="220" t="s">
        <v>28</v>
      </c>
      <c r="G63" s="220" t="s">
        <v>28</v>
      </c>
      <c r="H63" s="259">
        <f t="shared" ref="H63:P63" si="30">H64+H66+H68+H70+H72+H74</f>
        <v>45342</v>
      </c>
      <c r="I63" s="273" t="s">
        <v>28</v>
      </c>
      <c r="J63" s="259">
        <f t="shared" si="30"/>
        <v>86940</v>
      </c>
      <c r="K63" s="259">
        <f t="shared" si="30"/>
        <v>11245</v>
      </c>
      <c r="L63" s="259">
        <f t="shared" si="30"/>
        <v>24637</v>
      </c>
      <c r="M63" s="259">
        <f t="shared" si="30"/>
        <v>42785</v>
      </c>
      <c r="N63" s="259">
        <f t="shared" si="30"/>
        <v>5192</v>
      </c>
      <c r="O63" s="259">
        <f t="shared" si="30"/>
        <v>15694</v>
      </c>
      <c r="P63" s="259">
        <f t="shared" si="30"/>
        <v>60320</v>
      </c>
      <c r="Q63" s="40"/>
      <c r="R63" s="40"/>
      <c r="S63" s="218"/>
      <c r="T63" s="218"/>
      <c r="U63" s="283"/>
      <c r="V63" s="284"/>
    </row>
    <row r="64" spans="1:22" ht="21.95" customHeight="1">
      <c r="A64" s="216">
        <v>56</v>
      </c>
      <c r="B64" s="170" t="s">
        <v>154</v>
      </c>
      <c r="C64" s="171">
        <f t="shared" ref="C64:C68" si="31">SUM(C65:C65)</f>
        <v>1</v>
      </c>
      <c r="D64" s="220" t="s">
        <v>28</v>
      </c>
      <c r="E64" s="216" t="s">
        <v>28</v>
      </c>
      <c r="F64" s="220" t="s">
        <v>28</v>
      </c>
      <c r="G64" s="220" t="s">
        <v>28</v>
      </c>
      <c r="H64" s="252">
        <f t="shared" ref="H64:P64" si="32">SUM(H65:H65)</f>
        <v>5255</v>
      </c>
      <c r="I64" s="252" t="s">
        <v>155</v>
      </c>
      <c r="J64" s="252">
        <f t="shared" si="32"/>
        <v>27852</v>
      </c>
      <c r="K64" s="252">
        <f t="shared" si="32"/>
        <v>5255</v>
      </c>
      <c r="L64" s="252">
        <f t="shared" si="32"/>
        <v>21020</v>
      </c>
      <c r="M64" s="252">
        <f t="shared" si="32"/>
        <v>0</v>
      </c>
      <c r="N64" s="252">
        <f t="shared" si="32"/>
        <v>1577</v>
      </c>
      <c r="O64" s="252">
        <f t="shared" si="32"/>
        <v>5255</v>
      </c>
      <c r="P64" s="252">
        <f t="shared" si="32"/>
        <v>13222</v>
      </c>
      <c r="Q64" s="170"/>
      <c r="R64" s="170"/>
      <c r="S64" s="171"/>
      <c r="T64" s="171"/>
      <c r="U64" s="288">
        <f>P64</f>
        <v>13222</v>
      </c>
      <c r="V64" s="284"/>
    </row>
    <row r="65" spans="1:22" s="338" customFormat="1" ht="36">
      <c r="A65" s="216">
        <v>57</v>
      </c>
      <c r="B65" s="260" t="s">
        <v>156</v>
      </c>
      <c r="C65" s="261">
        <v>1</v>
      </c>
      <c r="D65" s="260" t="s">
        <v>87</v>
      </c>
      <c r="E65" s="260" t="s">
        <v>157</v>
      </c>
      <c r="F65" s="261" t="s">
        <v>62</v>
      </c>
      <c r="G65" s="260" t="s">
        <v>36</v>
      </c>
      <c r="H65" s="254">
        <v>5255</v>
      </c>
      <c r="I65" s="254" t="s">
        <v>155</v>
      </c>
      <c r="J65" s="254">
        <f>K65+L65+M65+N65</f>
        <v>27852</v>
      </c>
      <c r="K65" s="254">
        <v>5255</v>
      </c>
      <c r="L65" s="254">
        <v>21020</v>
      </c>
      <c r="M65" s="254">
        <v>0</v>
      </c>
      <c r="N65" s="254">
        <v>1577</v>
      </c>
      <c r="O65" s="254">
        <v>5255</v>
      </c>
      <c r="P65" s="254">
        <v>13222</v>
      </c>
      <c r="Q65" s="285"/>
      <c r="R65" s="285"/>
      <c r="S65" s="261" t="s">
        <v>158</v>
      </c>
      <c r="T65" s="261" t="s">
        <v>47</v>
      </c>
      <c r="U65" s="260">
        <f>P65</f>
        <v>13222</v>
      </c>
      <c r="V65" s="287"/>
    </row>
    <row r="66" spans="1:22" ht="24" customHeight="1">
      <c r="A66" s="216">
        <v>58</v>
      </c>
      <c r="B66" s="170" t="s">
        <v>159</v>
      </c>
      <c r="C66" s="171">
        <f t="shared" si="31"/>
        <v>1</v>
      </c>
      <c r="D66" s="170"/>
      <c r="E66" s="170"/>
      <c r="F66" s="171"/>
      <c r="G66" s="170"/>
      <c r="H66" s="252">
        <f t="shared" ref="H66:P66" si="33">SUM(H67:H67)</f>
        <v>2557</v>
      </c>
      <c r="I66" s="252" t="s">
        <v>155</v>
      </c>
      <c r="J66" s="252">
        <f t="shared" si="33"/>
        <v>51342</v>
      </c>
      <c r="K66" s="252">
        <f t="shared" si="33"/>
        <v>5990</v>
      </c>
      <c r="L66" s="252">
        <f t="shared" si="33"/>
        <v>0</v>
      </c>
      <c r="M66" s="252">
        <f t="shared" si="33"/>
        <v>42785</v>
      </c>
      <c r="N66" s="252">
        <f t="shared" si="33"/>
        <v>2567</v>
      </c>
      <c r="O66" s="252">
        <f t="shared" si="33"/>
        <v>2557</v>
      </c>
      <c r="P66" s="252">
        <f t="shared" si="33"/>
        <v>8557</v>
      </c>
      <c r="Q66" s="40"/>
      <c r="R66" s="40"/>
      <c r="S66" s="171"/>
      <c r="T66" s="171"/>
      <c r="U66" s="170"/>
      <c r="V66" s="284"/>
    </row>
    <row r="67" spans="1:22" s="338" customFormat="1" ht="18.95" customHeight="1">
      <c r="A67" s="216">
        <v>59</v>
      </c>
      <c r="B67" s="260" t="s">
        <v>160</v>
      </c>
      <c r="C67" s="261">
        <v>1</v>
      </c>
      <c r="D67" s="260" t="s">
        <v>161</v>
      </c>
      <c r="E67" s="260" t="s">
        <v>162</v>
      </c>
      <c r="F67" s="261" t="s">
        <v>62</v>
      </c>
      <c r="G67" s="260" t="s">
        <v>36</v>
      </c>
      <c r="H67" s="254">
        <v>2557</v>
      </c>
      <c r="I67" s="254" t="s">
        <v>155</v>
      </c>
      <c r="J67" s="254">
        <f t="shared" ref="J67:J71" si="34">SUM(K67:N67)</f>
        <v>51342</v>
      </c>
      <c r="K67" s="254">
        <v>5990</v>
      </c>
      <c r="L67" s="254">
        <v>0</v>
      </c>
      <c r="M67" s="254">
        <v>42785</v>
      </c>
      <c r="N67" s="254">
        <v>2567</v>
      </c>
      <c r="O67" s="254">
        <v>2557</v>
      </c>
      <c r="P67" s="254">
        <v>8557</v>
      </c>
      <c r="Q67" s="285"/>
      <c r="R67" s="285"/>
      <c r="S67" s="261" t="s">
        <v>163</v>
      </c>
      <c r="T67" s="289" t="s">
        <v>164</v>
      </c>
      <c r="U67" s="260"/>
      <c r="V67" s="287"/>
    </row>
    <row r="68" spans="1:22" ht="21.95" customHeight="1">
      <c r="A68" s="216">
        <v>60</v>
      </c>
      <c r="B68" s="170" t="s">
        <v>165</v>
      </c>
      <c r="C68" s="171">
        <f t="shared" si="31"/>
        <v>1</v>
      </c>
      <c r="D68" s="170"/>
      <c r="E68" s="170"/>
      <c r="F68" s="171"/>
      <c r="G68" s="170"/>
      <c r="H68" s="252">
        <f t="shared" ref="H68:P68" si="35">SUM(H69:H69)</f>
        <v>36560</v>
      </c>
      <c r="I68" s="252" t="s">
        <v>155</v>
      </c>
      <c r="J68" s="252">
        <f t="shared" si="35"/>
        <v>2194</v>
      </c>
      <c r="K68" s="252">
        <f t="shared" si="35"/>
        <v>0</v>
      </c>
      <c r="L68" s="252">
        <f t="shared" si="35"/>
        <v>2194</v>
      </c>
      <c r="M68" s="252">
        <f t="shared" si="35"/>
        <v>0</v>
      </c>
      <c r="N68" s="252">
        <f t="shared" si="35"/>
        <v>0</v>
      </c>
      <c r="O68" s="252">
        <f t="shared" si="35"/>
        <v>7312</v>
      </c>
      <c r="P68" s="252">
        <f t="shared" si="35"/>
        <v>36560</v>
      </c>
      <c r="Q68" s="40"/>
      <c r="R68" s="40"/>
      <c r="S68" s="171"/>
      <c r="T68" s="171"/>
      <c r="U68" s="170"/>
      <c r="V68" s="284"/>
    </row>
    <row r="69" spans="1:22" s="338" customFormat="1" ht="24">
      <c r="A69" s="216">
        <v>61</v>
      </c>
      <c r="B69" s="260" t="s">
        <v>166</v>
      </c>
      <c r="C69" s="261">
        <v>1</v>
      </c>
      <c r="D69" s="260" t="s">
        <v>167</v>
      </c>
      <c r="E69" s="260" t="s">
        <v>168</v>
      </c>
      <c r="F69" s="261" t="s">
        <v>62</v>
      </c>
      <c r="G69" s="260" t="s">
        <v>36</v>
      </c>
      <c r="H69" s="254">
        <v>36560</v>
      </c>
      <c r="I69" s="254" t="s">
        <v>155</v>
      </c>
      <c r="J69" s="254">
        <f t="shared" si="34"/>
        <v>2194</v>
      </c>
      <c r="K69" s="254"/>
      <c r="L69" s="254">
        <v>2194</v>
      </c>
      <c r="M69" s="254">
        <v>0</v>
      </c>
      <c r="N69" s="254">
        <v>0</v>
      </c>
      <c r="O69" s="254">
        <v>7312</v>
      </c>
      <c r="P69" s="277">
        <v>36560</v>
      </c>
      <c r="Q69" s="285"/>
      <c r="R69" s="285"/>
      <c r="S69" s="261" t="s">
        <v>169</v>
      </c>
      <c r="T69" s="261" t="s">
        <v>170</v>
      </c>
      <c r="U69" s="260"/>
      <c r="V69" s="287"/>
    </row>
    <row r="70" spans="1:22" ht="23.1" customHeight="1">
      <c r="A70" s="216">
        <v>62</v>
      </c>
      <c r="B70" s="170" t="s">
        <v>171</v>
      </c>
      <c r="C70" s="171">
        <f>SUM(C71:C71)</f>
        <v>1</v>
      </c>
      <c r="D70" s="170"/>
      <c r="E70" s="170"/>
      <c r="F70" s="171"/>
      <c r="G70" s="170"/>
      <c r="H70" s="252">
        <f t="shared" ref="H70:P70" si="36">SUM(H71:H71)</f>
        <v>500</v>
      </c>
      <c r="I70" s="252" t="s">
        <v>155</v>
      </c>
      <c r="J70" s="252">
        <f t="shared" si="36"/>
        <v>1200</v>
      </c>
      <c r="K70" s="252">
        <f t="shared" si="36"/>
        <v>0</v>
      </c>
      <c r="L70" s="252">
        <f t="shared" si="36"/>
        <v>500</v>
      </c>
      <c r="M70" s="252">
        <f t="shared" si="36"/>
        <v>0</v>
      </c>
      <c r="N70" s="252">
        <f t="shared" si="36"/>
        <v>700</v>
      </c>
      <c r="O70" s="252">
        <f t="shared" si="36"/>
        <v>100</v>
      </c>
      <c r="P70" s="252">
        <f t="shared" si="36"/>
        <v>500</v>
      </c>
      <c r="Q70" s="40"/>
      <c r="R70" s="40"/>
      <c r="S70" s="171"/>
      <c r="T70" s="171"/>
      <c r="U70" s="170"/>
      <c r="V70" s="284"/>
    </row>
    <row r="71" spans="1:22" s="338" customFormat="1" ht="24" customHeight="1">
      <c r="A71" s="216">
        <v>63</v>
      </c>
      <c r="B71" s="260" t="s">
        <v>172</v>
      </c>
      <c r="C71" s="261">
        <v>1</v>
      </c>
      <c r="D71" s="260" t="s">
        <v>173</v>
      </c>
      <c r="E71" s="260" t="s">
        <v>174</v>
      </c>
      <c r="F71" s="261" t="s">
        <v>62</v>
      </c>
      <c r="G71" s="260" t="s">
        <v>36</v>
      </c>
      <c r="H71" s="254">
        <v>500</v>
      </c>
      <c r="I71" s="254" t="s">
        <v>155</v>
      </c>
      <c r="J71" s="254">
        <f t="shared" si="34"/>
        <v>1200</v>
      </c>
      <c r="K71" s="254">
        <v>0</v>
      </c>
      <c r="L71" s="254">
        <v>500</v>
      </c>
      <c r="M71" s="254">
        <v>0</v>
      </c>
      <c r="N71" s="254">
        <v>700</v>
      </c>
      <c r="O71" s="254">
        <v>100</v>
      </c>
      <c r="P71" s="254">
        <v>500</v>
      </c>
      <c r="Q71" s="285"/>
      <c r="R71" s="285"/>
      <c r="S71" s="261" t="s">
        <v>175</v>
      </c>
      <c r="T71" s="261"/>
      <c r="U71" s="260"/>
      <c r="V71" s="287"/>
    </row>
    <row r="72" spans="1:22" ht="21.95" customHeight="1">
      <c r="A72" s="216">
        <v>64</v>
      </c>
      <c r="B72" s="170" t="s">
        <v>176</v>
      </c>
      <c r="C72" s="171">
        <f>SUM(C73:C73)</f>
        <v>1</v>
      </c>
      <c r="D72" s="170"/>
      <c r="E72" s="170"/>
      <c r="F72" s="171"/>
      <c r="G72" s="170"/>
      <c r="H72" s="252">
        <f t="shared" ref="H72:P72" si="37">SUM(H73:H73)</f>
        <v>254</v>
      </c>
      <c r="I72" s="252" t="s">
        <v>155</v>
      </c>
      <c r="J72" s="252">
        <f t="shared" si="37"/>
        <v>402</v>
      </c>
      <c r="K72" s="252">
        <f t="shared" si="37"/>
        <v>0</v>
      </c>
      <c r="L72" s="252">
        <f t="shared" si="37"/>
        <v>254</v>
      </c>
      <c r="M72" s="252">
        <f t="shared" si="37"/>
        <v>0</v>
      </c>
      <c r="N72" s="252">
        <f t="shared" si="37"/>
        <v>148</v>
      </c>
      <c r="O72" s="252">
        <f t="shared" si="37"/>
        <v>254</v>
      </c>
      <c r="P72" s="252">
        <f t="shared" si="37"/>
        <v>812</v>
      </c>
      <c r="Q72" s="40"/>
      <c r="R72" s="40"/>
      <c r="S72" s="171"/>
      <c r="T72" s="171"/>
      <c r="U72" s="170"/>
      <c r="V72" s="284"/>
    </row>
    <row r="73" spans="1:22" s="338" customFormat="1" ht="27" customHeight="1">
      <c r="A73" s="216">
        <v>65</v>
      </c>
      <c r="B73" s="260" t="s">
        <v>177</v>
      </c>
      <c r="C73" s="261">
        <v>1</v>
      </c>
      <c r="D73" s="260" t="s">
        <v>178</v>
      </c>
      <c r="E73" s="260" t="s">
        <v>179</v>
      </c>
      <c r="F73" s="261" t="s">
        <v>62</v>
      </c>
      <c r="G73" s="260" t="s">
        <v>36</v>
      </c>
      <c r="H73" s="254">
        <v>254</v>
      </c>
      <c r="I73" s="254" t="s">
        <v>155</v>
      </c>
      <c r="J73" s="254">
        <f>SUM(K73:N73)</f>
        <v>402</v>
      </c>
      <c r="K73" s="254">
        <v>0</v>
      </c>
      <c r="L73" s="254">
        <v>254</v>
      </c>
      <c r="M73" s="254">
        <v>0</v>
      </c>
      <c r="N73" s="254">
        <v>148</v>
      </c>
      <c r="O73" s="254">
        <v>254</v>
      </c>
      <c r="P73" s="254">
        <v>812</v>
      </c>
      <c r="Q73" s="285"/>
      <c r="R73" s="285"/>
      <c r="S73" s="261" t="s">
        <v>163</v>
      </c>
      <c r="T73" s="261" t="s">
        <v>158</v>
      </c>
      <c r="U73" s="260"/>
      <c r="V73" s="287"/>
    </row>
    <row r="74" spans="1:22" ht="24" customHeight="1">
      <c r="A74" s="216">
        <v>66</v>
      </c>
      <c r="B74" s="170" t="s">
        <v>180</v>
      </c>
      <c r="C74" s="171">
        <f>C75</f>
        <v>1</v>
      </c>
      <c r="D74" s="170"/>
      <c r="E74" s="170"/>
      <c r="F74" s="171"/>
      <c r="G74" s="170"/>
      <c r="H74" s="252">
        <f t="shared" ref="H74:P74" si="38">H75</f>
        <v>216</v>
      </c>
      <c r="I74" s="252" t="str">
        <f t="shared" si="38"/>
        <v>户</v>
      </c>
      <c r="J74" s="252">
        <v>3950</v>
      </c>
      <c r="K74" s="252">
        <f t="shared" si="38"/>
        <v>0</v>
      </c>
      <c r="L74" s="252">
        <f t="shared" si="38"/>
        <v>669</v>
      </c>
      <c r="M74" s="252">
        <f t="shared" si="38"/>
        <v>0</v>
      </c>
      <c r="N74" s="252">
        <f t="shared" si="38"/>
        <v>200</v>
      </c>
      <c r="O74" s="252">
        <f t="shared" si="38"/>
        <v>216</v>
      </c>
      <c r="P74" s="252">
        <f t="shared" si="38"/>
        <v>669</v>
      </c>
      <c r="Q74" s="40"/>
      <c r="R74" s="40"/>
      <c r="S74" s="171"/>
      <c r="T74" s="171"/>
      <c r="U74" s="170"/>
      <c r="V74" s="284"/>
    </row>
    <row r="75" spans="1:22" s="338" customFormat="1" ht="30" customHeight="1">
      <c r="A75" s="216">
        <v>67</v>
      </c>
      <c r="B75" s="262" t="s">
        <v>181</v>
      </c>
      <c r="C75" s="263">
        <v>1</v>
      </c>
      <c r="D75" s="264" t="s">
        <v>182</v>
      </c>
      <c r="E75" s="265" t="s">
        <v>183</v>
      </c>
      <c r="F75" s="261" t="s">
        <v>35</v>
      </c>
      <c r="G75" s="260" t="s">
        <v>36</v>
      </c>
      <c r="H75" s="254">
        <v>216</v>
      </c>
      <c r="I75" s="254" t="s">
        <v>155</v>
      </c>
      <c r="J75" s="254">
        <f>SUM(K75:N75)</f>
        <v>869</v>
      </c>
      <c r="K75" s="254"/>
      <c r="L75" s="254">
        <v>669</v>
      </c>
      <c r="M75" s="254"/>
      <c r="N75" s="254">
        <v>200</v>
      </c>
      <c r="O75" s="254">
        <v>216</v>
      </c>
      <c r="P75" s="254">
        <v>669</v>
      </c>
      <c r="Q75" s="285"/>
      <c r="R75" s="285"/>
      <c r="S75" s="261" t="s">
        <v>169</v>
      </c>
      <c r="T75" s="261" t="s">
        <v>184</v>
      </c>
      <c r="U75" s="260"/>
      <c r="V75" s="287"/>
    </row>
    <row r="76" spans="1:22" ht="27" customHeight="1">
      <c r="A76" s="216">
        <v>68</v>
      </c>
      <c r="B76" s="266" t="s">
        <v>185</v>
      </c>
      <c r="C76" s="185">
        <f>C77+C92+C97+C105+C114+C121+C127+C133+C138+C151+C156+C162+C168+C170</f>
        <v>51</v>
      </c>
      <c r="D76" s="185"/>
      <c r="E76" s="185"/>
      <c r="F76" s="185"/>
      <c r="G76" s="185"/>
      <c r="H76" s="185">
        <f t="shared" ref="H76:P76" si="39">H77+H92+H97+H105+H114+H121+H127+H133+H138+H151+H156+H162+H168+H170</f>
        <v>9044071.4670000002</v>
      </c>
      <c r="I76" s="185" t="s">
        <v>28</v>
      </c>
      <c r="J76" s="185">
        <f t="shared" si="39"/>
        <v>376447.5</v>
      </c>
      <c r="K76" s="185">
        <f t="shared" si="39"/>
        <v>193184.1</v>
      </c>
      <c r="L76" s="185">
        <f t="shared" si="39"/>
        <v>123188.86</v>
      </c>
      <c r="M76" s="185">
        <f t="shared" si="39"/>
        <v>34589.32</v>
      </c>
      <c r="N76" s="185">
        <f t="shared" si="39"/>
        <v>25749.23</v>
      </c>
      <c r="O76" s="185">
        <f t="shared" si="39"/>
        <v>300923</v>
      </c>
      <c r="P76" s="185">
        <f t="shared" si="39"/>
        <v>918966</v>
      </c>
      <c r="Q76" s="193"/>
      <c r="R76" s="193"/>
      <c r="S76" s="185"/>
      <c r="T76" s="185"/>
      <c r="U76" s="283"/>
      <c r="V76" s="284"/>
    </row>
    <row r="77" spans="1:22" ht="24.95" customHeight="1">
      <c r="A77" s="216">
        <v>69</v>
      </c>
      <c r="B77" s="192" t="s">
        <v>186</v>
      </c>
      <c r="C77" s="185">
        <f>C78+C80+C82+C84+C86+C88+C90</f>
        <v>7</v>
      </c>
      <c r="D77" s="185"/>
      <c r="E77" s="185"/>
      <c r="F77" s="185"/>
      <c r="G77" s="185"/>
      <c r="H77" s="185">
        <f t="shared" ref="H77:P77" si="40">H78+H80+H82+H84+H86+H88+H90</f>
        <v>3706.9670000000001</v>
      </c>
      <c r="I77" s="185" t="s">
        <v>187</v>
      </c>
      <c r="J77" s="185">
        <f t="shared" si="40"/>
        <v>115058</v>
      </c>
      <c r="K77" s="185">
        <f t="shared" si="40"/>
        <v>85563</v>
      </c>
      <c r="L77" s="185">
        <f t="shared" si="40"/>
        <v>16802</v>
      </c>
      <c r="M77" s="185">
        <f t="shared" si="40"/>
        <v>0</v>
      </c>
      <c r="N77" s="185">
        <f t="shared" si="40"/>
        <v>12693</v>
      </c>
      <c r="O77" s="185">
        <f t="shared" si="40"/>
        <v>89661</v>
      </c>
      <c r="P77" s="185">
        <f t="shared" si="40"/>
        <v>229151</v>
      </c>
      <c r="Q77" s="193"/>
      <c r="R77" s="193"/>
      <c r="S77" s="185"/>
      <c r="T77" s="185"/>
      <c r="U77" s="283"/>
      <c r="V77" s="284"/>
    </row>
    <row r="78" spans="1:22" ht="23.1" customHeight="1">
      <c r="A78" s="216">
        <v>70</v>
      </c>
      <c r="B78" s="192" t="s">
        <v>188</v>
      </c>
      <c r="C78" s="185">
        <f t="shared" ref="C78:C82" si="41">C79</f>
        <v>1</v>
      </c>
      <c r="D78" s="185"/>
      <c r="E78" s="185"/>
      <c r="F78" s="185"/>
      <c r="G78" s="185" t="str">
        <f t="shared" ref="G78:P78" si="42">G79</f>
        <v>2016-2020</v>
      </c>
      <c r="H78" s="189">
        <f t="shared" si="42"/>
        <v>348.03300000000002</v>
      </c>
      <c r="I78" s="189" t="str">
        <f t="shared" si="42"/>
        <v>千米</v>
      </c>
      <c r="J78" s="189">
        <f t="shared" si="42"/>
        <v>29583</v>
      </c>
      <c r="K78" s="189">
        <f t="shared" si="42"/>
        <v>29583</v>
      </c>
      <c r="L78" s="189">
        <f t="shared" si="42"/>
        <v>0</v>
      </c>
      <c r="M78" s="189">
        <f t="shared" si="42"/>
        <v>0</v>
      </c>
      <c r="N78" s="189">
        <f t="shared" si="42"/>
        <v>0</v>
      </c>
      <c r="O78" s="189">
        <f t="shared" si="42"/>
        <v>1368</v>
      </c>
      <c r="P78" s="189">
        <f t="shared" si="42"/>
        <v>3871</v>
      </c>
      <c r="Q78" s="193"/>
      <c r="R78" s="193"/>
      <c r="S78" s="185"/>
      <c r="T78" s="185"/>
      <c r="U78" s="283"/>
      <c r="V78" s="284"/>
    </row>
    <row r="79" spans="1:22" s="339" customFormat="1" ht="21" customHeight="1">
      <c r="A79" s="216">
        <v>71</v>
      </c>
      <c r="B79" s="267" t="s">
        <v>189</v>
      </c>
      <c r="C79" s="268">
        <v>1</v>
      </c>
      <c r="D79" s="268" t="s">
        <v>190</v>
      </c>
      <c r="E79" s="268" t="s">
        <v>191</v>
      </c>
      <c r="F79" s="268" t="s">
        <v>35</v>
      </c>
      <c r="G79" s="268" t="s">
        <v>36</v>
      </c>
      <c r="H79" s="268">
        <v>348.03300000000002</v>
      </c>
      <c r="I79" s="268" t="s">
        <v>187</v>
      </c>
      <c r="J79" s="268">
        <v>29583</v>
      </c>
      <c r="K79" s="268">
        <v>29583</v>
      </c>
      <c r="L79" s="268">
        <v>0</v>
      </c>
      <c r="M79" s="268">
        <v>0</v>
      </c>
      <c r="N79" s="268">
        <v>0</v>
      </c>
      <c r="O79" s="268">
        <v>1368</v>
      </c>
      <c r="P79" s="268">
        <v>3871</v>
      </c>
      <c r="Q79" s="290"/>
      <c r="R79" s="268"/>
      <c r="S79" s="268" t="s">
        <v>192</v>
      </c>
      <c r="T79" s="268"/>
      <c r="U79" s="290"/>
      <c r="V79" s="290"/>
    </row>
    <row r="80" spans="1:22" ht="18" customHeight="1">
      <c r="A80" s="216">
        <v>72</v>
      </c>
      <c r="B80" s="192" t="s">
        <v>193</v>
      </c>
      <c r="C80" s="185">
        <f t="shared" si="41"/>
        <v>1</v>
      </c>
      <c r="D80" s="185"/>
      <c r="E80" s="291"/>
      <c r="F80" s="185"/>
      <c r="G80" s="185" t="str">
        <f t="shared" ref="G80:P80" si="43">G81</f>
        <v>2016-2020</v>
      </c>
      <c r="H80" s="189">
        <f t="shared" si="43"/>
        <v>403.73399999999998</v>
      </c>
      <c r="I80" s="189" t="str">
        <f t="shared" si="43"/>
        <v>千米</v>
      </c>
      <c r="J80" s="189">
        <f t="shared" si="43"/>
        <v>26243</v>
      </c>
      <c r="K80" s="189">
        <f t="shared" si="43"/>
        <v>26243</v>
      </c>
      <c r="L80" s="189">
        <f t="shared" si="43"/>
        <v>0</v>
      </c>
      <c r="M80" s="189">
        <f t="shared" si="43"/>
        <v>0</v>
      </c>
      <c r="N80" s="189">
        <f t="shared" si="43"/>
        <v>0</v>
      </c>
      <c r="O80" s="189">
        <f t="shared" si="43"/>
        <v>21898</v>
      </c>
      <c r="P80" s="189">
        <f t="shared" si="43"/>
        <v>55956</v>
      </c>
      <c r="Q80" s="40"/>
      <c r="R80" s="193"/>
      <c r="S80" s="185"/>
      <c r="T80" s="185"/>
      <c r="U80" s="283"/>
      <c r="V80" s="284"/>
    </row>
    <row r="81" spans="1:16013" s="339" customFormat="1" ht="27.95" customHeight="1">
      <c r="A81" s="216">
        <v>73</v>
      </c>
      <c r="B81" s="267" t="s">
        <v>194</v>
      </c>
      <c r="C81" s="268">
        <v>1</v>
      </c>
      <c r="D81" s="268" t="s">
        <v>195</v>
      </c>
      <c r="E81" s="267" t="s">
        <v>196</v>
      </c>
      <c r="F81" s="268" t="s">
        <v>35</v>
      </c>
      <c r="G81" s="268" t="s">
        <v>36</v>
      </c>
      <c r="H81" s="268">
        <v>403.73399999999998</v>
      </c>
      <c r="I81" s="268" t="s">
        <v>187</v>
      </c>
      <c r="J81" s="268">
        <v>26243</v>
      </c>
      <c r="K81" s="268">
        <v>26243</v>
      </c>
      <c r="L81" s="268">
        <v>0</v>
      </c>
      <c r="M81" s="268">
        <v>0</v>
      </c>
      <c r="N81" s="268">
        <v>0</v>
      </c>
      <c r="O81" s="268">
        <v>21898</v>
      </c>
      <c r="P81" s="268">
        <v>55956</v>
      </c>
      <c r="Q81" s="290"/>
      <c r="R81" s="268"/>
      <c r="S81" s="268" t="s">
        <v>192</v>
      </c>
      <c r="T81" s="268"/>
      <c r="U81" s="290"/>
      <c r="V81" s="290"/>
    </row>
    <row r="82" spans="1:16013" ht="18" customHeight="1">
      <c r="A82" s="216">
        <v>74</v>
      </c>
      <c r="B82" s="192" t="s">
        <v>197</v>
      </c>
      <c r="C82" s="185">
        <f t="shared" si="41"/>
        <v>1</v>
      </c>
      <c r="D82" s="185"/>
      <c r="E82" s="185"/>
      <c r="F82" s="185"/>
      <c r="G82" s="185" t="str">
        <f t="shared" ref="G82:P82" si="44">G83</f>
        <v>2016-2020</v>
      </c>
      <c r="H82" s="185">
        <f t="shared" si="44"/>
        <v>1675.2</v>
      </c>
      <c r="I82" s="185" t="str">
        <f t="shared" si="44"/>
        <v>千米</v>
      </c>
      <c r="J82" s="185">
        <f t="shared" si="44"/>
        <v>25035</v>
      </c>
      <c r="K82" s="185">
        <f t="shared" si="44"/>
        <v>2827</v>
      </c>
      <c r="L82" s="185">
        <f t="shared" si="44"/>
        <v>16250</v>
      </c>
      <c r="M82" s="185">
        <f t="shared" si="44"/>
        <v>0</v>
      </c>
      <c r="N82" s="185">
        <f t="shared" si="44"/>
        <v>5958</v>
      </c>
      <c r="O82" s="185">
        <f t="shared" si="44"/>
        <v>224</v>
      </c>
      <c r="P82" s="185">
        <f t="shared" si="44"/>
        <v>400</v>
      </c>
      <c r="Q82" s="40"/>
      <c r="R82" s="193"/>
      <c r="S82" s="185"/>
      <c r="T82" s="185"/>
      <c r="U82" s="283"/>
      <c r="V82" s="284"/>
    </row>
    <row r="83" spans="1:16013" s="340" customFormat="1" ht="30" customHeight="1">
      <c r="A83" s="216">
        <v>75</v>
      </c>
      <c r="B83" s="226" t="s">
        <v>198</v>
      </c>
      <c r="C83" s="243">
        <v>1</v>
      </c>
      <c r="D83" s="226" t="s">
        <v>199</v>
      </c>
      <c r="E83" s="226" t="s">
        <v>200</v>
      </c>
      <c r="F83" s="243" t="s">
        <v>62</v>
      </c>
      <c r="G83" s="226" t="s">
        <v>36</v>
      </c>
      <c r="H83" s="243">
        <v>1675.2</v>
      </c>
      <c r="I83" s="226" t="s">
        <v>187</v>
      </c>
      <c r="J83" s="243">
        <f>SUM(K83:N83)</f>
        <v>25035</v>
      </c>
      <c r="K83" s="243">
        <v>2827</v>
      </c>
      <c r="L83" s="243">
        <v>16250</v>
      </c>
      <c r="M83" s="243">
        <v>0</v>
      </c>
      <c r="N83" s="243">
        <v>5958</v>
      </c>
      <c r="O83" s="243">
        <v>224</v>
      </c>
      <c r="P83" s="243">
        <v>400</v>
      </c>
      <c r="Q83" s="312"/>
      <c r="R83" s="292"/>
      <c r="S83" s="243" t="s">
        <v>192</v>
      </c>
      <c r="T83" s="293"/>
      <c r="U83" s="286"/>
      <c r="V83" s="287"/>
      <c r="W83" s="338"/>
      <c r="X83" s="338"/>
      <c r="Y83" s="338"/>
      <c r="Z83" s="338"/>
      <c r="AA83" s="338"/>
      <c r="AB83" s="338"/>
      <c r="AC83" s="338"/>
      <c r="AD83" s="338"/>
      <c r="AE83" s="338"/>
      <c r="AF83" s="338"/>
      <c r="AG83" s="338"/>
      <c r="AH83" s="338"/>
      <c r="AI83" s="338"/>
      <c r="AJ83" s="338"/>
      <c r="AK83" s="338"/>
      <c r="AL83" s="338"/>
      <c r="AM83" s="338"/>
      <c r="AN83" s="338"/>
      <c r="AO83" s="338"/>
      <c r="AP83" s="338"/>
      <c r="AQ83" s="338"/>
      <c r="AR83" s="338"/>
      <c r="AS83" s="338"/>
      <c r="AT83" s="338"/>
      <c r="AU83" s="338"/>
      <c r="AV83" s="338"/>
      <c r="AW83" s="338"/>
      <c r="AX83" s="338"/>
      <c r="AY83" s="338"/>
      <c r="AZ83" s="338"/>
      <c r="BA83" s="338"/>
      <c r="BB83" s="338"/>
      <c r="BC83" s="338"/>
      <c r="BD83" s="338"/>
      <c r="BE83" s="338"/>
      <c r="BF83" s="338"/>
      <c r="BG83" s="338"/>
      <c r="BH83" s="338"/>
      <c r="BI83" s="338"/>
      <c r="BJ83" s="338"/>
      <c r="BK83" s="338"/>
      <c r="BL83" s="338"/>
      <c r="BM83" s="338"/>
      <c r="BN83" s="338"/>
      <c r="BO83" s="338"/>
      <c r="BP83" s="338"/>
      <c r="BQ83" s="338"/>
      <c r="BR83" s="338"/>
      <c r="BS83" s="338"/>
      <c r="BT83" s="338"/>
      <c r="BU83" s="338"/>
      <c r="BV83" s="338"/>
      <c r="BW83" s="338"/>
      <c r="BX83" s="338"/>
      <c r="BY83" s="338"/>
      <c r="BZ83" s="338"/>
      <c r="CA83" s="338"/>
      <c r="CB83" s="338"/>
      <c r="CC83" s="338"/>
      <c r="CD83" s="338"/>
      <c r="CE83" s="338"/>
      <c r="CF83" s="338"/>
      <c r="CG83" s="338"/>
      <c r="CH83" s="338"/>
      <c r="CI83" s="338"/>
      <c r="CJ83" s="338"/>
      <c r="CK83" s="338"/>
      <c r="CL83" s="338"/>
      <c r="CM83" s="338"/>
      <c r="CN83" s="338"/>
      <c r="CO83" s="338"/>
      <c r="CP83" s="338"/>
      <c r="CQ83" s="338"/>
      <c r="CR83" s="338"/>
      <c r="CS83" s="338"/>
      <c r="CT83" s="338"/>
      <c r="CU83" s="338"/>
      <c r="CV83" s="338"/>
      <c r="CW83" s="338"/>
      <c r="CX83" s="338"/>
      <c r="CY83" s="338"/>
      <c r="CZ83" s="338"/>
      <c r="DA83" s="338"/>
      <c r="DB83" s="338"/>
      <c r="DC83" s="338"/>
      <c r="DD83" s="338"/>
      <c r="DE83" s="338"/>
      <c r="DF83" s="338"/>
      <c r="DG83" s="338"/>
      <c r="DH83" s="338"/>
      <c r="DI83" s="338"/>
      <c r="DJ83" s="338"/>
      <c r="DK83" s="338"/>
      <c r="DL83" s="338"/>
      <c r="DM83" s="338"/>
      <c r="DN83" s="338"/>
      <c r="DO83" s="338"/>
      <c r="DP83" s="338"/>
      <c r="DQ83" s="338"/>
      <c r="DR83" s="338"/>
      <c r="DS83" s="338"/>
      <c r="DT83" s="338"/>
      <c r="DU83" s="338"/>
      <c r="DV83" s="338"/>
      <c r="DW83" s="338"/>
      <c r="DX83" s="338"/>
      <c r="DY83" s="338"/>
      <c r="DZ83" s="338"/>
      <c r="EA83" s="338"/>
      <c r="EB83" s="338"/>
      <c r="EC83" s="338"/>
      <c r="ED83" s="338"/>
      <c r="EE83" s="338"/>
      <c r="EF83" s="338"/>
      <c r="EG83" s="338"/>
      <c r="EH83" s="338"/>
      <c r="EI83" s="338"/>
      <c r="EJ83" s="338"/>
      <c r="EK83" s="338"/>
      <c r="EL83" s="338"/>
      <c r="EM83" s="338"/>
      <c r="EN83" s="338"/>
      <c r="EO83" s="338"/>
      <c r="EP83" s="338"/>
      <c r="EQ83" s="338"/>
      <c r="ER83" s="338"/>
      <c r="ES83" s="338"/>
      <c r="ET83" s="338"/>
      <c r="EU83" s="338"/>
      <c r="EV83" s="338"/>
      <c r="EW83" s="338"/>
      <c r="EX83" s="338"/>
      <c r="EY83" s="338"/>
      <c r="EZ83" s="338"/>
      <c r="FA83" s="338"/>
      <c r="FB83" s="338"/>
      <c r="FC83" s="338"/>
      <c r="FD83" s="338"/>
      <c r="FE83" s="338"/>
      <c r="FF83" s="338"/>
      <c r="FG83" s="338"/>
      <c r="FH83" s="338"/>
      <c r="FI83" s="338"/>
      <c r="FJ83" s="338"/>
      <c r="FK83" s="338"/>
      <c r="FL83" s="338"/>
      <c r="FM83" s="338"/>
      <c r="FN83" s="338"/>
      <c r="FO83" s="338"/>
      <c r="FP83" s="338"/>
      <c r="FQ83" s="338"/>
      <c r="FR83" s="338"/>
      <c r="FS83" s="338"/>
      <c r="FT83" s="338"/>
      <c r="FU83" s="338"/>
      <c r="FV83" s="338"/>
      <c r="FW83" s="338"/>
      <c r="FX83" s="338"/>
      <c r="FY83" s="338"/>
      <c r="FZ83" s="338"/>
      <c r="GA83" s="338"/>
      <c r="GB83" s="338"/>
      <c r="GC83" s="338"/>
      <c r="GD83" s="338"/>
      <c r="GE83" s="338"/>
      <c r="GF83" s="338"/>
      <c r="GG83" s="338"/>
      <c r="GH83" s="338"/>
      <c r="GI83" s="338"/>
      <c r="GJ83" s="338"/>
      <c r="GK83" s="338"/>
      <c r="GL83" s="338"/>
      <c r="GM83" s="338"/>
      <c r="GN83" s="338"/>
      <c r="GO83" s="338"/>
      <c r="GP83" s="338"/>
      <c r="GQ83" s="338"/>
      <c r="GR83" s="338"/>
      <c r="GS83" s="338"/>
      <c r="GT83" s="338"/>
      <c r="GU83" s="338"/>
      <c r="GV83" s="338"/>
      <c r="GW83" s="338"/>
      <c r="GX83" s="338"/>
      <c r="GY83" s="338"/>
      <c r="GZ83" s="338"/>
      <c r="HA83" s="338"/>
      <c r="HB83" s="338"/>
      <c r="HC83" s="338"/>
      <c r="HD83" s="338"/>
      <c r="HE83" s="338"/>
      <c r="HF83" s="338"/>
      <c r="HG83" s="338"/>
      <c r="HH83" s="338"/>
      <c r="HI83" s="338"/>
      <c r="HJ83" s="338"/>
      <c r="HK83" s="338"/>
      <c r="HL83" s="338"/>
      <c r="HM83" s="338"/>
      <c r="HN83" s="338"/>
      <c r="HO83" s="338"/>
      <c r="HP83" s="338"/>
      <c r="HQ83" s="338"/>
      <c r="HR83" s="338"/>
      <c r="HS83" s="338"/>
      <c r="HT83" s="338"/>
      <c r="HU83" s="338"/>
      <c r="HV83" s="338"/>
      <c r="HW83" s="338"/>
      <c r="HX83" s="338"/>
      <c r="HY83" s="338"/>
      <c r="HZ83" s="338"/>
      <c r="IA83" s="338"/>
      <c r="IB83" s="338"/>
      <c r="IC83" s="338"/>
      <c r="ID83" s="338"/>
      <c r="IE83" s="338"/>
      <c r="IF83" s="338"/>
      <c r="IG83" s="338"/>
      <c r="IH83" s="338"/>
      <c r="II83" s="338"/>
      <c r="IJ83" s="338"/>
      <c r="IK83" s="338"/>
      <c r="IL83" s="338"/>
      <c r="IM83" s="338"/>
      <c r="IN83" s="338"/>
      <c r="IO83" s="338"/>
      <c r="IP83" s="338"/>
      <c r="IQ83" s="338"/>
      <c r="IR83" s="338"/>
      <c r="IS83" s="338"/>
      <c r="IT83" s="338"/>
      <c r="IU83" s="338"/>
      <c r="IV83" s="338"/>
      <c r="IW83" s="338"/>
      <c r="IX83" s="338"/>
      <c r="IY83" s="338"/>
      <c r="IZ83" s="338"/>
      <c r="JA83" s="338"/>
      <c r="JB83" s="338"/>
      <c r="JC83" s="338"/>
      <c r="JD83" s="338"/>
      <c r="JE83" s="338"/>
      <c r="JF83" s="338"/>
      <c r="JG83" s="338"/>
      <c r="JH83" s="338"/>
      <c r="JI83" s="338"/>
      <c r="JJ83" s="338"/>
      <c r="JK83" s="338"/>
      <c r="JL83" s="338"/>
      <c r="JM83" s="338"/>
      <c r="JN83" s="338"/>
      <c r="JO83" s="338"/>
      <c r="JP83" s="338"/>
      <c r="JQ83" s="338"/>
      <c r="JR83" s="338"/>
      <c r="JS83" s="338"/>
      <c r="JT83" s="338"/>
      <c r="JU83" s="338"/>
      <c r="JV83" s="338"/>
      <c r="JW83" s="338"/>
      <c r="JX83" s="338"/>
      <c r="JY83" s="338"/>
      <c r="JZ83" s="338"/>
      <c r="KA83" s="338"/>
      <c r="KB83" s="338"/>
      <c r="KC83" s="338"/>
      <c r="KD83" s="338"/>
      <c r="KE83" s="338"/>
      <c r="KF83" s="338"/>
      <c r="KG83" s="338"/>
      <c r="KH83" s="338"/>
      <c r="KI83" s="338"/>
      <c r="KJ83" s="338"/>
      <c r="KK83" s="338"/>
      <c r="KL83" s="338"/>
      <c r="KM83" s="338"/>
      <c r="KN83" s="338"/>
      <c r="KO83" s="338"/>
      <c r="KP83" s="338"/>
      <c r="KQ83" s="338"/>
      <c r="KR83" s="338"/>
      <c r="KS83" s="338"/>
      <c r="KT83" s="338"/>
      <c r="KU83" s="338"/>
      <c r="KV83" s="338"/>
      <c r="KW83" s="338"/>
      <c r="KX83" s="338"/>
      <c r="KY83" s="338"/>
      <c r="KZ83" s="338"/>
      <c r="LA83" s="338"/>
      <c r="LB83" s="338"/>
      <c r="LC83" s="338"/>
      <c r="LD83" s="338"/>
      <c r="LE83" s="338"/>
      <c r="LF83" s="338"/>
      <c r="LG83" s="338"/>
      <c r="LH83" s="338"/>
      <c r="LI83" s="338"/>
      <c r="LJ83" s="338"/>
      <c r="LK83" s="338"/>
      <c r="LL83" s="338"/>
      <c r="LM83" s="338"/>
      <c r="LN83" s="338"/>
      <c r="LO83" s="338"/>
      <c r="LP83" s="338"/>
      <c r="LQ83" s="338"/>
      <c r="LR83" s="338"/>
      <c r="LS83" s="338"/>
      <c r="LT83" s="338"/>
      <c r="LU83" s="338"/>
      <c r="LV83" s="338"/>
      <c r="LW83" s="338"/>
      <c r="LX83" s="338"/>
      <c r="LY83" s="338"/>
      <c r="LZ83" s="338"/>
      <c r="MA83" s="338"/>
      <c r="MB83" s="338"/>
      <c r="MC83" s="338"/>
      <c r="MD83" s="338"/>
      <c r="ME83" s="338"/>
      <c r="MF83" s="338"/>
      <c r="MG83" s="338"/>
      <c r="MH83" s="338"/>
      <c r="MI83" s="338"/>
      <c r="MJ83" s="338"/>
      <c r="MK83" s="338"/>
      <c r="ML83" s="338"/>
      <c r="MM83" s="338"/>
      <c r="MN83" s="338"/>
      <c r="MO83" s="338"/>
      <c r="MP83" s="338"/>
      <c r="MQ83" s="338"/>
      <c r="MR83" s="338"/>
      <c r="MS83" s="338"/>
      <c r="MT83" s="338"/>
      <c r="MU83" s="338"/>
      <c r="MV83" s="338"/>
      <c r="MW83" s="338"/>
      <c r="MX83" s="338"/>
      <c r="MY83" s="338"/>
      <c r="MZ83" s="338"/>
      <c r="NA83" s="338"/>
      <c r="NB83" s="338"/>
      <c r="NC83" s="338"/>
      <c r="ND83" s="338"/>
      <c r="NE83" s="338"/>
      <c r="NF83" s="338"/>
      <c r="NG83" s="338"/>
      <c r="NH83" s="338"/>
      <c r="NI83" s="338"/>
      <c r="NJ83" s="338"/>
      <c r="NK83" s="338"/>
      <c r="NL83" s="338"/>
      <c r="NM83" s="338"/>
      <c r="NN83" s="338"/>
      <c r="NO83" s="338"/>
      <c r="NP83" s="338"/>
      <c r="NQ83" s="338"/>
      <c r="NR83" s="338"/>
      <c r="NS83" s="338"/>
      <c r="NT83" s="338"/>
      <c r="NU83" s="338"/>
      <c r="NV83" s="338"/>
      <c r="NW83" s="338"/>
      <c r="NX83" s="338"/>
      <c r="NY83" s="338"/>
      <c r="NZ83" s="338"/>
      <c r="OA83" s="338"/>
      <c r="OB83" s="338"/>
      <c r="OC83" s="338"/>
      <c r="OD83" s="338"/>
      <c r="OE83" s="338"/>
      <c r="OF83" s="338"/>
      <c r="OG83" s="338"/>
      <c r="OH83" s="338"/>
      <c r="OI83" s="338"/>
      <c r="OJ83" s="338"/>
      <c r="OK83" s="338"/>
      <c r="OL83" s="338"/>
      <c r="OM83" s="338"/>
      <c r="ON83" s="338"/>
      <c r="OO83" s="338"/>
      <c r="OP83" s="338"/>
      <c r="OQ83" s="338"/>
      <c r="OR83" s="338"/>
      <c r="OS83" s="338"/>
      <c r="OT83" s="338"/>
      <c r="OU83" s="338"/>
      <c r="OV83" s="338"/>
      <c r="OW83" s="338"/>
      <c r="OX83" s="338"/>
      <c r="OY83" s="338"/>
      <c r="OZ83" s="338"/>
      <c r="PA83" s="338"/>
      <c r="PB83" s="338"/>
      <c r="PC83" s="338"/>
      <c r="PD83" s="338"/>
      <c r="PE83" s="338"/>
      <c r="PF83" s="338"/>
      <c r="PG83" s="338"/>
      <c r="PH83" s="338"/>
      <c r="PI83" s="338"/>
      <c r="PJ83" s="338"/>
      <c r="PK83" s="338"/>
      <c r="PL83" s="338"/>
      <c r="PM83" s="338"/>
      <c r="PN83" s="338"/>
      <c r="PO83" s="338"/>
      <c r="PP83" s="338"/>
      <c r="PQ83" s="338"/>
      <c r="PR83" s="338"/>
      <c r="PS83" s="338"/>
      <c r="PT83" s="338"/>
      <c r="PU83" s="338"/>
      <c r="PV83" s="338"/>
      <c r="PW83" s="338"/>
      <c r="PX83" s="338"/>
      <c r="PY83" s="338"/>
      <c r="PZ83" s="338"/>
      <c r="QA83" s="338"/>
      <c r="QB83" s="338"/>
      <c r="QC83" s="338"/>
      <c r="QD83" s="338"/>
      <c r="QE83" s="338"/>
      <c r="QF83" s="338"/>
      <c r="QG83" s="338"/>
      <c r="QH83" s="338"/>
      <c r="QI83" s="338"/>
      <c r="QJ83" s="338"/>
      <c r="QK83" s="338"/>
      <c r="QL83" s="338"/>
      <c r="QM83" s="338"/>
      <c r="QN83" s="338"/>
      <c r="QO83" s="338"/>
      <c r="QP83" s="338"/>
      <c r="QQ83" s="338"/>
      <c r="QR83" s="338"/>
      <c r="QS83" s="338"/>
      <c r="QT83" s="338"/>
      <c r="QU83" s="338"/>
      <c r="QV83" s="338"/>
      <c r="QW83" s="338"/>
      <c r="QX83" s="338"/>
      <c r="QY83" s="338"/>
      <c r="QZ83" s="338"/>
      <c r="RA83" s="338"/>
      <c r="RB83" s="338"/>
      <c r="RC83" s="338"/>
      <c r="RD83" s="338"/>
      <c r="RE83" s="338"/>
      <c r="RF83" s="338"/>
      <c r="RG83" s="338"/>
      <c r="RH83" s="338"/>
      <c r="RI83" s="338"/>
      <c r="RJ83" s="338"/>
      <c r="RK83" s="338"/>
      <c r="RL83" s="338"/>
      <c r="RM83" s="338"/>
      <c r="RN83" s="338"/>
      <c r="RO83" s="338"/>
      <c r="RP83" s="338"/>
      <c r="RQ83" s="338"/>
      <c r="RR83" s="338"/>
      <c r="RS83" s="338"/>
      <c r="RT83" s="338"/>
      <c r="RU83" s="338"/>
      <c r="RV83" s="338"/>
      <c r="RW83" s="338"/>
      <c r="RX83" s="338"/>
      <c r="RY83" s="338"/>
      <c r="RZ83" s="338"/>
      <c r="SA83" s="338"/>
      <c r="SB83" s="338"/>
      <c r="SC83" s="338"/>
      <c r="SD83" s="338"/>
      <c r="SE83" s="338"/>
      <c r="SF83" s="338"/>
      <c r="SG83" s="338"/>
      <c r="SH83" s="338"/>
      <c r="SI83" s="338"/>
      <c r="SJ83" s="338"/>
      <c r="SK83" s="338"/>
      <c r="SL83" s="338"/>
      <c r="SM83" s="338"/>
      <c r="SN83" s="338"/>
      <c r="SO83" s="338"/>
      <c r="SP83" s="338"/>
      <c r="SQ83" s="338"/>
      <c r="SR83" s="338"/>
      <c r="SS83" s="338"/>
      <c r="ST83" s="338"/>
      <c r="SU83" s="338"/>
      <c r="SV83" s="338"/>
      <c r="SW83" s="338"/>
      <c r="SX83" s="338"/>
      <c r="SY83" s="338"/>
      <c r="SZ83" s="338"/>
      <c r="TA83" s="338"/>
      <c r="TB83" s="338"/>
      <c r="TC83" s="338"/>
      <c r="TD83" s="338"/>
      <c r="TE83" s="338"/>
      <c r="TF83" s="338"/>
      <c r="TG83" s="338"/>
      <c r="TH83" s="338"/>
      <c r="TI83" s="338"/>
      <c r="TJ83" s="338"/>
      <c r="TK83" s="338"/>
      <c r="TL83" s="338"/>
      <c r="TM83" s="338"/>
      <c r="TN83" s="338"/>
      <c r="TO83" s="338"/>
      <c r="TP83" s="338"/>
      <c r="TQ83" s="338"/>
      <c r="TR83" s="338"/>
      <c r="TS83" s="338"/>
      <c r="TT83" s="338"/>
      <c r="TU83" s="338"/>
      <c r="TV83" s="338"/>
      <c r="TW83" s="338"/>
      <c r="TX83" s="338"/>
      <c r="TY83" s="338"/>
      <c r="TZ83" s="338"/>
      <c r="UA83" s="338"/>
      <c r="UB83" s="338"/>
      <c r="UC83" s="338"/>
      <c r="UD83" s="338"/>
      <c r="UE83" s="338"/>
      <c r="UF83" s="338"/>
      <c r="UG83" s="338"/>
      <c r="UH83" s="338"/>
      <c r="UI83" s="338"/>
      <c r="UJ83" s="338"/>
      <c r="UK83" s="338"/>
      <c r="UL83" s="338"/>
      <c r="UM83" s="338"/>
      <c r="UN83" s="338"/>
      <c r="UO83" s="338"/>
      <c r="UP83" s="338"/>
      <c r="UQ83" s="338"/>
      <c r="UR83" s="338"/>
      <c r="US83" s="338"/>
      <c r="UT83" s="338"/>
      <c r="UU83" s="338"/>
      <c r="UV83" s="338"/>
      <c r="UW83" s="338"/>
      <c r="UX83" s="338"/>
      <c r="UY83" s="338"/>
      <c r="UZ83" s="338"/>
      <c r="VA83" s="338"/>
      <c r="VB83" s="338"/>
      <c r="VC83" s="338"/>
      <c r="VD83" s="338"/>
      <c r="VE83" s="338"/>
      <c r="VF83" s="338"/>
      <c r="VG83" s="338"/>
      <c r="VH83" s="338"/>
      <c r="VI83" s="338"/>
      <c r="VJ83" s="338"/>
      <c r="VK83" s="338"/>
      <c r="VL83" s="338"/>
      <c r="VM83" s="338"/>
      <c r="VN83" s="338"/>
      <c r="VO83" s="338"/>
      <c r="VP83" s="338"/>
      <c r="VQ83" s="338"/>
      <c r="VR83" s="338"/>
      <c r="VS83" s="338"/>
      <c r="VT83" s="338"/>
      <c r="VU83" s="338"/>
      <c r="VV83" s="338"/>
      <c r="VW83" s="338"/>
      <c r="VX83" s="338"/>
      <c r="VY83" s="338"/>
      <c r="VZ83" s="338"/>
      <c r="WA83" s="338"/>
      <c r="WB83" s="338"/>
      <c r="WC83" s="338"/>
      <c r="WD83" s="338"/>
      <c r="WE83" s="338"/>
      <c r="WF83" s="338"/>
      <c r="WG83" s="338"/>
      <c r="WH83" s="338"/>
      <c r="WI83" s="338"/>
      <c r="WJ83" s="338"/>
      <c r="WK83" s="338"/>
      <c r="WL83" s="338"/>
      <c r="WM83" s="338"/>
      <c r="WN83" s="338"/>
      <c r="WO83" s="338"/>
      <c r="WP83" s="338"/>
      <c r="WQ83" s="338"/>
      <c r="WR83" s="338"/>
      <c r="WS83" s="338"/>
      <c r="WT83" s="338"/>
      <c r="WU83" s="338"/>
      <c r="WV83" s="338"/>
      <c r="WW83" s="338"/>
      <c r="WX83" s="338"/>
      <c r="WY83" s="338"/>
      <c r="WZ83" s="338"/>
      <c r="XA83" s="338"/>
      <c r="XB83" s="338"/>
      <c r="XC83" s="338"/>
      <c r="XD83" s="338"/>
      <c r="XE83" s="338"/>
      <c r="XF83" s="338"/>
      <c r="XG83" s="338"/>
      <c r="XH83" s="338"/>
      <c r="XI83" s="338"/>
      <c r="XJ83" s="338"/>
      <c r="XK83" s="338"/>
      <c r="XL83" s="338"/>
      <c r="XM83" s="338"/>
      <c r="XN83" s="338"/>
      <c r="XO83" s="338"/>
      <c r="XP83" s="338"/>
      <c r="XQ83" s="338"/>
      <c r="XR83" s="338"/>
      <c r="XS83" s="338"/>
      <c r="XT83" s="338"/>
      <c r="XU83" s="338"/>
      <c r="XV83" s="338"/>
      <c r="XW83" s="338"/>
      <c r="XX83" s="338"/>
      <c r="XY83" s="338"/>
      <c r="XZ83" s="338"/>
      <c r="YA83" s="338"/>
      <c r="YB83" s="338"/>
      <c r="YC83" s="338"/>
      <c r="YD83" s="338"/>
      <c r="YE83" s="338"/>
      <c r="YF83" s="338"/>
      <c r="YG83" s="338"/>
      <c r="YH83" s="338"/>
      <c r="YI83" s="338"/>
      <c r="YJ83" s="338"/>
      <c r="YK83" s="338"/>
      <c r="YL83" s="338"/>
      <c r="YM83" s="338"/>
      <c r="YN83" s="338"/>
      <c r="YO83" s="338"/>
      <c r="YP83" s="338"/>
      <c r="YQ83" s="338"/>
      <c r="YR83" s="338"/>
      <c r="YS83" s="338"/>
      <c r="YT83" s="338"/>
      <c r="YU83" s="338"/>
      <c r="YV83" s="338"/>
      <c r="YW83" s="338"/>
      <c r="YX83" s="338"/>
      <c r="YY83" s="338"/>
      <c r="YZ83" s="338"/>
      <c r="ZA83" s="338"/>
      <c r="ZB83" s="338"/>
      <c r="ZC83" s="338"/>
      <c r="ZD83" s="338"/>
      <c r="ZE83" s="338"/>
      <c r="ZF83" s="338"/>
      <c r="ZG83" s="338"/>
      <c r="ZH83" s="338"/>
      <c r="ZI83" s="338"/>
      <c r="ZJ83" s="338"/>
      <c r="ZK83" s="338"/>
      <c r="ZL83" s="338"/>
      <c r="ZM83" s="338"/>
      <c r="ZN83" s="338"/>
      <c r="ZO83" s="338"/>
      <c r="ZP83" s="338"/>
      <c r="ZQ83" s="338"/>
      <c r="ZR83" s="338"/>
      <c r="ZS83" s="338"/>
      <c r="ZT83" s="338"/>
      <c r="ZU83" s="338"/>
      <c r="ZV83" s="338"/>
      <c r="ZW83" s="338"/>
      <c r="ZX83" s="338"/>
      <c r="ZY83" s="338"/>
      <c r="ZZ83" s="338"/>
      <c r="AAA83" s="338"/>
      <c r="AAB83" s="338"/>
      <c r="AAC83" s="338"/>
      <c r="AAD83" s="338"/>
      <c r="AAE83" s="338"/>
      <c r="AAF83" s="338"/>
      <c r="AAG83" s="338"/>
      <c r="AAH83" s="338"/>
      <c r="AAI83" s="338"/>
      <c r="AAJ83" s="338"/>
      <c r="AAK83" s="338"/>
      <c r="AAL83" s="338"/>
      <c r="AAM83" s="338"/>
      <c r="AAN83" s="338"/>
      <c r="AAO83" s="338"/>
      <c r="AAP83" s="338"/>
      <c r="AAQ83" s="338"/>
      <c r="AAR83" s="338"/>
      <c r="AAS83" s="338"/>
      <c r="AAT83" s="338"/>
      <c r="AAU83" s="338"/>
      <c r="AAV83" s="338"/>
      <c r="AAW83" s="338"/>
      <c r="AAX83" s="338"/>
      <c r="AAY83" s="338"/>
      <c r="AAZ83" s="338"/>
      <c r="ABA83" s="338"/>
      <c r="ABB83" s="338"/>
      <c r="ABC83" s="338"/>
      <c r="ABD83" s="338"/>
      <c r="ABE83" s="338"/>
      <c r="ABF83" s="338"/>
      <c r="ABG83" s="338"/>
      <c r="ABH83" s="338"/>
      <c r="ABI83" s="338"/>
      <c r="ABJ83" s="338"/>
      <c r="ABK83" s="338"/>
      <c r="ABL83" s="338"/>
      <c r="ABM83" s="338"/>
      <c r="ABN83" s="338"/>
      <c r="ABO83" s="338"/>
      <c r="ABP83" s="338"/>
      <c r="ABQ83" s="338"/>
      <c r="ABR83" s="338"/>
      <c r="ABS83" s="338"/>
      <c r="ABT83" s="338"/>
      <c r="ABU83" s="338"/>
      <c r="ABV83" s="338"/>
      <c r="ABW83" s="338"/>
      <c r="ABX83" s="338"/>
      <c r="ABY83" s="338"/>
      <c r="ABZ83" s="338"/>
      <c r="ACA83" s="338"/>
      <c r="ACB83" s="338"/>
      <c r="ACC83" s="338"/>
      <c r="ACD83" s="338"/>
      <c r="ACE83" s="338"/>
      <c r="ACF83" s="338"/>
      <c r="ACG83" s="338"/>
      <c r="ACH83" s="338"/>
      <c r="ACI83" s="338"/>
      <c r="ACJ83" s="338"/>
      <c r="ACK83" s="338"/>
      <c r="ACL83" s="338"/>
      <c r="ACM83" s="338"/>
      <c r="ACN83" s="338"/>
      <c r="ACO83" s="338"/>
      <c r="ACP83" s="338"/>
      <c r="ACQ83" s="338"/>
      <c r="ACR83" s="338"/>
      <c r="ACS83" s="338"/>
      <c r="ACT83" s="338"/>
      <c r="ACU83" s="338"/>
      <c r="ACV83" s="338"/>
      <c r="ACW83" s="338"/>
      <c r="ACX83" s="338"/>
      <c r="ACY83" s="338"/>
      <c r="ACZ83" s="338"/>
      <c r="ADA83" s="338"/>
      <c r="ADB83" s="338"/>
      <c r="ADC83" s="338"/>
      <c r="ADD83" s="338"/>
      <c r="ADE83" s="338"/>
      <c r="ADF83" s="338"/>
      <c r="ADG83" s="338"/>
      <c r="ADH83" s="338"/>
      <c r="ADI83" s="338"/>
      <c r="ADJ83" s="338"/>
      <c r="ADK83" s="338"/>
      <c r="ADL83" s="338"/>
      <c r="ADM83" s="338"/>
      <c r="ADN83" s="338"/>
      <c r="ADO83" s="338"/>
      <c r="ADP83" s="338"/>
      <c r="ADQ83" s="338"/>
      <c r="ADR83" s="338"/>
      <c r="ADS83" s="338"/>
      <c r="ADT83" s="338"/>
      <c r="ADU83" s="338"/>
      <c r="ADV83" s="338"/>
      <c r="ADW83" s="338"/>
      <c r="ADX83" s="338"/>
      <c r="ADY83" s="338"/>
      <c r="ADZ83" s="338"/>
      <c r="AEA83" s="338"/>
      <c r="AEB83" s="338"/>
      <c r="AEC83" s="338"/>
      <c r="AED83" s="338"/>
      <c r="AEE83" s="338"/>
      <c r="AEF83" s="338"/>
      <c r="AEG83" s="338"/>
      <c r="AEH83" s="338"/>
      <c r="AEI83" s="338"/>
      <c r="AEJ83" s="338"/>
      <c r="AEK83" s="338"/>
      <c r="AEL83" s="338"/>
      <c r="AEM83" s="338"/>
      <c r="AEN83" s="338"/>
      <c r="AEO83" s="338"/>
      <c r="AEP83" s="338"/>
      <c r="AEQ83" s="338"/>
      <c r="AER83" s="338"/>
      <c r="AES83" s="338"/>
      <c r="AET83" s="338"/>
      <c r="AEU83" s="338"/>
      <c r="AEV83" s="338"/>
      <c r="AEW83" s="338"/>
      <c r="AEX83" s="338"/>
      <c r="AEY83" s="338"/>
      <c r="AEZ83" s="338"/>
      <c r="AFA83" s="338"/>
      <c r="AFB83" s="338"/>
      <c r="AFC83" s="338"/>
      <c r="AFD83" s="338"/>
      <c r="AFE83" s="338"/>
      <c r="AFF83" s="338"/>
      <c r="AFG83" s="338"/>
      <c r="AFH83" s="338"/>
      <c r="AFI83" s="338"/>
      <c r="AFJ83" s="338"/>
      <c r="AFK83" s="338"/>
      <c r="AFL83" s="338"/>
      <c r="AFM83" s="338"/>
      <c r="AFN83" s="338"/>
      <c r="AFO83" s="338"/>
      <c r="AFP83" s="338"/>
      <c r="AFQ83" s="338"/>
      <c r="AFR83" s="338"/>
      <c r="AFS83" s="338"/>
      <c r="AFT83" s="338"/>
      <c r="AFU83" s="338"/>
      <c r="AFV83" s="338"/>
      <c r="AFW83" s="338"/>
      <c r="AFX83" s="338"/>
      <c r="AFY83" s="338"/>
      <c r="AFZ83" s="338"/>
      <c r="AGA83" s="338"/>
      <c r="AGB83" s="338"/>
      <c r="AGC83" s="338"/>
      <c r="AGD83" s="338"/>
      <c r="AGE83" s="338"/>
      <c r="AGF83" s="338"/>
      <c r="AGG83" s="338"/>
      <c r="AGH83" s="338"/>
      <c r="AGI83" s="338"/>
      <c r="AGJ83" s="338"/>
      <c r="AGK83" s="338"/>
      <c r="AGL83" s="338"/>
      <c r="AGM83" s="338"/>
      <c r="AGN83" s="338"/>
      <c r="AGO83" s="338"/>
      <c r="AGP83" s="338"/>
      <c r="AGQ83" s="338"/>
      <c r="AGR83" s="338"/>
      <c r="AGS83" s="338"/>
      <c r="AGT83" s="338"/>
      <c r="AGU83" s="338"/>
      <c r="AGV83" s="338"/>
      <c r="AGW83" s="338"/>
      <c r="AGX83" s="338"/>
      <c r="AGY83" s="338"/>
      <c r="AGZ83" s="338"/>
      <c r="AHA83" s="338"/>
      <c r="AHB83" s="338"/>
      <c r="AHC83" s="338"/>
      <c r="AHD83" s="338"/>
      <c r="AHE83" s="338"/>
      <c r="AHF83" s="338"/>
      <c r="AHG83" s="338"/>
      <c r="AHH83" s="338"/>
      <c r="AHI83" s="338"/>
      <c r="AHJ83" s="338"/>
      <c r="AHK83" s="338"/>
      <c r="AHL83" s="338"/>
      <c r="AHM83" s="338"/>
      <c r="AHN83" s="338"/>
      <c r="AHO83" s="338"/>
      <c r="AHP83" s="338"/>
      <c r="AHQ83" s="338"/>
      <c r="AHR83" s="338"/>
      <c r="AHS83" s="338"/>
      <c r="AHT83" s="338"/>
      <c r="AHU83" s="338"/>
      <c r="AHV83" s="338"/>
      <c r="AHW83" s="338"/>
      <c r="AHX83" s="338"/>
      <c r="AHY83" s="338"/>
      <c r="AHZ83" s="338"/>
      <c r="AIA83" s="338"/>
      <c r="AIB83" s="338"/>
      <c r="AIC83" s="338"/>
      <c r="AID83" s="338"/>
      <c r="AIE83" s="338"/>
      <c r="AIF83" s="338"/>
      <c r="AIG83" s="338"/>
      <c r="AIH83" s="338"/>
      <c r="AII83" s="338"/>
      <c r="AIJ83" s="338"/>
      <c r="AIK83" s="338"/>
      <c r="AIL83" s="338"/>
      <c r="AIM83" s="338"/>
      <c r="AIN83" s="338"/>
      <c r="AIO83" s="338"/>
      <c r="AIP83" s="338"/>
      <c r="AIQ83" s="338"/>
      <c r="AIR83" s="338"/>
      <c r="AIS83" s="338"/>
      <c r="AIT83" s="338"/>
      <c r="AIU83" s="338"/>
      <c r="AIV83" s="338"/>
      <c r="AIW83" s="338"/>
      <c r="AIX83" s="338"/>
      <c r="AIY83" s="338"/>
      <c r="AIZ83" s="338"/>
      <c r="AJA83" s="338"/>
      <c r="AJB83" s="338"/>
      <c r="AJC83" s="338"/>
      <c r="AJD83" s="338"/>
      <c r="AJE83" s="338"/>
      <c r="AJF83" s="338"/>
      <c r="AJG83" s="338"/>
      <c r="AJH83" s="338"/>
      <c r="AJI83" s="338"/>
      <c r="AJJ83" s="338"/>
      <c r="AJK83" s="338"/>
      <c r="AJL83" s="338"/>
      <c r="AJM83" s="338"/>
      <c r="AJN83" s="338"/>
      <c r="AJO83" s="338"/>
      <c r="AJP83" s="338"/>
      <c r="AJQ83" s="338"/>
      <c r="AJR83" s="338"/>
      <c r="AJS83" s="338"/>
      <c r="AJT83" s="338"/>
      <c r="AJU83" s="338"/>
      <c r="AJV83" s="338"/>
      <c r="AJW83" s="338"/>
      <c r="AJX83" s="338"/>
      <c r="AJY83" s="338"/>
      <c r="AJZ83" s="338"/>
      <c r="AKA83" s="338"/>
      <c r="AKB83" s="338"/>
      <c r="AKC83" s="338"/>
      <c r="AKD83" s="338"/>
      <c r="AKE83" s="338"/>
      <c r="AKF83" s="338"/>
      <c r="AKG83" s="338"/>
      <c r="AKH83" s="338"/>
      <c r="AKI83" s="338"/>
      <c r="AKJ83" s="338"/>
      <c r="AKK83" s="338"/>
      <c r="AKL83" s="338"/>
      <c r="AKM83" s="338"/>
      <c r="AKN83" s="338"/>
      <c r="AKO83" s="338"/>
      <c r="AKP83" s="338"/>
      <c r="AKQ83" s="338"/>
      <c r="AKR83" s="338"/>
      <c r="AKS83" s="338"/>
      <c r="AKT83" s="338"/>
      <c r="AKU83" s="338"/>
      <c r="AKV83" s="338"/>
      <c r="AKW83" s="338"/>
      <c r="AKX83" s="338"/>
      <c r="AKY83" s="338"/>
      <c r="AKZ83" s="338"/>
      <c r="ALA83" s="338"/>
      <c r="ALB83" s="338"/>
      <c r="ALC83" s="338"/>
      <c r="ALD83" s="338"/>
      <c r="ALE83" s="338"/>
      <c r="ALF83" s="338"/>
      <c r="ALG83" s="338"/>
      <c r="ALH83" s="338"/>
      <c r="ALI83" s="338"/>
      <c r="ALJ83" s="338"/>
      <c r="ALK83" s="338"/>
      <c r="ALL83" s="338"/>
      <c r="ALM83" s="338"/>
      <c r="ALN83" s="338"/>
      <c r="ALO83" s="338"/>
      <c r="ALP83" s="338"/>
      <c r="ALQ83" s="338"/>
      <c r="ALR83" s="338"/>
      <c r="ALS83" s="338"/>
      <c r="ALT83" s="338"/>
      <c r="ALU83" s="338"/>
      <c r="ALV83" s="338"/>
      <c r="ALW83" s="338"/>
      <c r="ALX83" s="338"/>
      <c r="ALY83" s="338"/>
      <c r="ALZ83" s="338"/>
      <c r="AMA83" s="338"/>
      <c r="AMB83" s="338"/>
      <c r="AMC83" s="338"/>
      <c r="AMD83" s="338"/>
      <c r="AME83" s="338"/>
      <c r="AMF83" s="338"/>
      <c r="AMG83" s="338"/>
      <c r="AMH83" s="338"/>
      <c r="AMI83" s="338"/>
      <c r="AMJ83" s="338"/>
      <c r="AMK83" s="338"/>
      <c r="AML83" s="338"/>
      <c r="AMM83" s="338"/>
      <c r="AMN83" s="338"/>
      <c r="AMO83" s="338"/>
      <c r="AMP83" s="338"/>
      <c r="AMQ83" s="338"/>
      <c r="AMR83" s="338"/>
      <c r="AMS83" s="338"/>
      <c r="AMT83" s="338"/>
      <c r="AMU83" s="338"/>
      <c r="AMV83" s="338"/>
      <c r="AMW83" s="338"/>
      <c r="AMX83" s="338"/>
      <c r="AMY83" s="338"/>
      <c r="AMZ83" s="338"/>
      <c r="ANA83" s="338"/>
      <c r="ANB83" s="338"/>
      <c r="ANC83" s="338"/>
      <c r="AND83" s="338"/>
      <c r="ANE83" s="338"/>
      <c r="ANF83" s="338"/>
      <c r="ANG83" s="338"/>
      <c r="ANH83" s="338"/>
      <c r="ANI83" s="338"/>
      <c r="ANJ83" s="338"/>
      <c r="ANK83" s="338"/>
      <c r="ANL83" s="338"/>
      <c r="ANM83" s="338"/>
      <c r="ANN83" s="338"/>
      <c r="ANO83" s="338"/>
      <c r="ANP83" s="338"/>
      <c r="ANQ83" s="338"/>
      <c r="ANR83" s="338"/>
      <c r="ANS83" s="338"/>
      <c r="ANT83" s="338"/>
      <c r="ANU83" s="338"/>
      <c r="ANV83" s="338"/>
      <c r="ANW83" s="338"/>
      <c r="ANX83" s="338"/>
      <c r="ANY83" s="338"/>
      <c r="ANZ83" s="338"/>
      <c r="AOA83" s="338"/>
      <c r="AOB83" s="338"/>
      <c r="AOC83" s="338"/>
      <c r="AOD83" s="338"/>
      <c r="AOE83" s="338"/>
      <c r="AOF83" s="338"/>
      <c r="AOG83" s="338"/>
      <c r="AOH83" s="338"/>
      <c r="AOI83" s="338"/>
      <c r="AOJ83" s="338"/>
      <c r="AOK83" s="338"/>
      <c r="AOL83" s="338"/>
      <c r="AOM83" s="338"/>
      <c r="AON83" s="338"/>
      <c r="AOO83" s="338"/>
      <c r="AOP83" s="338"/>
      <c r="AOQ83" s="338"/>
      <c r="AOR83" s="338"/>
      <c r="AOS83" s="338"/>
      <c r="AOT83" s="338"/>
      <c r="AOU83" s="338"/>
      <c r="AOV83" s="338"/>
      <c r="AOW83" s="338"/>
      <c r="AOX83" s="338"/>
      <c r="AOY83" s="338"/>
      <c r="AOZ83" s="338"/>
      <c r="APA83" s="338"/>
      <c r="APB83" s="338"/>
      <c r="APC83" s="338"/>
      <c r="APD83" s="338"/>
      <c r="APE83" s="338"/>
      <c r="APF83" s="338"/>
      <c r="APG83" s="338"/>
      <c r="APH83" s="338"/>
      <c r="API83" s="338"/>
      <c r="APJ83" s="338"/>
      <c r="APK83" s="338"/>
      <c r="APL83" s="338"/>
      <c r="APM83" s="338"/>
      <c r="APN83" s="338"/>
      <c r="APO83" s="338"/>
      <c r="APP83" s="338"/>
      <c r="APQ83" s="338"/>
      <c r="APR83" s="338"/>
      <c r="APS83" s="338"/>
      <c r="APT83" s="338"/>
      <c r="APU83" s="338"/>
      <c r="APV83" s="338"/>
      <c r="APW83" s="338"/>
      <c r="APX83" s="338"/>
      <c r="APY83" s="338"/>
      <c r="APZ83" s="338"/>
      <c r="AQA83" s="338"/>
      <c r="AQB83" s="338"/>
      <c r="AQC83" s="338"/>
      <c r="AQD83" s="338"/>
      <c r="AQE83" s="338"/>
      <c r="AQF83" s="338"/>
      <c r="AQG83" s="338"/>
      <c r="AQH83" s="338"/>
      <c r="AQI83" s="338"/>
      <c r="AQJ83" s="338"/>
      <c r="AQK83" s="338"/>
      <c r="AQL83" s="338"/>
      <c r="AQM83" s="338"/>
      <c r="AQN83" s="338"/>
      <c r="AQO83" s="338"/>
      <c r="AQP83" s="338"/>
      <c r="AQQ83" s="338"/>
      <c r="AQR83" s="338"/>
      <c r="AQS83" s="338"/>
      <c r="AQT83" s="338"/>
      <c r="AQU83" s="338"/>
      <c r="AQV83" s="338"/>
      <c r="AQW83" s="338"/>
      <c r="AQX83" s="338"/>
      <c r="AQY83" s="338"/>
      <c r="AQZ83" s="338"/>
      <c r="ARA83" s="338"/>
      <c r="ARB83" s="338"/>
      <c r="ARC83" s="338"/>
      <c r="ARD83" s="338"/>
      <c r="ARE83" s="338"/>
      <c r="ARF83" s="338"/>
      <c r="ARG83" s="338"/>
      <c r="ARH83" s="338"/>
      <c r="ARI83" s="338"/>
      <c r="ARJ83" s="338"/>
      <c r="ARK83" s="338"/>
      <c r="ARL83" s="338"/>
      <c r="ARM83" s="338"/>
      <c r="ARN83" s="338"/>
      <c r="ARO83" s="338"/>
      <c r="ARP83" s="338"/>
      <c r="ARQ83" s="338"/>
      <c r="ARR83" s="338"/>
      <c r="ARS83" s="338"/>
      <c r="ART83" s="338"/>
      <c r="ARU83" s="338"/>
      <c r="ARV83" s="338"/>
      <c r="ARW83" s="338"/>
      <c r="ARX83" s="338"/>
      <c r="ARY83" s="338"/>
      <c r="ARZ83" s="338"/>
      <c r="ASA83" s="338"/>
      <c r="ASB83" s="338"/>
      <c r="ASC83" s="338"/>
      <c r="ASD83" s="338"/>
      <c r="ASE83" s="338"/>
      <c r="ASF83" s="338"/>
      <c r="ASG83" s="338"/>
      <c r="ASH83" s="338"/>
      <c r="ASI83" s="338"/>
      <c r="ASJ83" s="338"/>
      <c r="ASK83" s="338"/>
      <c r="ASL83" s="338"/>
      <c r="ASM83" s="338"/>
      <c r="ASN83" s="338"/>
      <c r="ASO83" s="338"/>
      <c r="ASP83" s="338"/>
      <c r="ASQ83" s="338"/>
      <c r="ASR83" s="338"/>
      <c r="ASS83" s="338"/>
      <c r="AST83" s="338"/>
      <c r="ASU83" s="338"/>
      <c r="ASV83" s="338"/>
      <c r="ASW83" s="338"/>
      <c r="ASX83" s="338"/>
      <c r="ASY83" s="338"/>
      <c r="ASZ83" s="338"/>
      <c r="ATA83" s="338"/>
      <c r="ATB83" s="338"/>
      <c r="ATC83" s="338"/>
      <c r="ATD83" s="338"/>
      <c r="ATE83" s="338"/>
      <c r="ATF83" s="338"/>
      <c r="ATG83" s="338"/>
      <c r="ATH83" s="338"/>
      <c r="ATI83" s="338"/>
      <c r="ATJ83" s="338"/>
      <c r="ATK83" s="338"/>
      <c r="ATL83" s="338"/>
      <c r="ATM83" s="338"/>
      <c r="ATN83" s="338"/>
      <c r="ATO83" s="338"/>
      <c r="ATP83" s="338"/>
      <c r="ATQ83" s="338"/>
      <c r="ATR83" s="338"/>
      <c r="ATS83" s="338"/>
      <c r="ATT83" s="338"/>
      <c r="ATU83" s="338"/>
      <c r="ATV83" s="338"/>
      <c r="ATW83" s="338"/>
      <c r="ATX83" s="338"/>
      <c r="ATY83" s="338"/>
      <c r="ATZ83" s="338"/>
      <c r="AUA83" s="338"/>
      <c r="AUB83" s="338"/>
      <c r="AUC83" s="338"/>
      <c r="AUD83" s="338"/>
      <c r="AUE83" s="338"/>
      <c r="AUF83" s="338"/>
      <c r="AUG83" s="338"/>
      <c r="AUH83" s="338"/>
      <c r="AUI83" s="338"/>
      <c r="AUJ83" s="338"/>
      <c r="AUK83" s="338"/>
      <c r="AUL83" s="338"/>
      <c r="AUM83" s="338"/>
      <c r="AUN83" s="338"/>
      <c r="AUO83" s="338"/>
      <c r="AUP83" s="338"/>
      <c r="AUQ83" s="338"/>
      <c r="AUR83" s="338"/>
      <c r="AUS83" s="338"/>
      <c r="AUT83" s="338"/>
      <c r="AUU83" s="338"/>
      <c r="AUV83" s="338"/>
      <c r="AUW83" s="338"/>
      <c r="AUX83" s="338"/>
      <c r="AUY83" s="338"/>
      <c r="AUZ83" s="338"/>
      <c r="AVA83" s="338"/>
      <c r="AVB83" s="338"/>
      <c r="AVC83" s="338"/>
      <c r="AVD83" s="338"/>
      <c r="AVE83" s="338"/>
      <c r="AVF83" s="338"/>
      <c r="AVG83" s="338"/>
      <c r="AVH83" s="338"/>
      <c r="AVI83" s="338"/>
      <c r="AVJ83" s="338"/>
      <c r="AVK83" s="338"/>
      <c r="AVL83" s="338"/>
      <c r="AVM83" s="338"/>
      <c r="AVN83" s="338"/>
      <c r="AVO83" s="338"/>
      <c r="AVP83" s="338"/>
      <c r="AVQ83" s="338"/>
      <c r="AVR83" s="338"/>
      <c r="AVS83" s="338"/>
      <c r="AVT83" s="338"/>
      <c r="AVU83" s="338"/>
      <c r="AVV83" s="338"/>
      <c r="AVW83" s="338"/>
      <c r="AVX83" s="338"/>
      <c r="AVY83" s="338"/>
      <c r="AVZ83" s="338"/>
      <c r="AWA83" s="338"/>
      <c r="AWB83" s="338"/>
      <c r="AWC83" s="338"/>
      <c r="AWD83" s="338"/>
      <c r="AWE83" s="338"/>
      <c r="AWF83" s="338"/>
      <c r="AWG83" s="338"/>
      <c r="AWH83" s="338"/>
      <c r="AWI83" s="338"/>
      <c r="AWJ83" s="338"/>
      <c r="AWK83" s="338"/>
      <c r="AWL83" s="338"/>
      <c r="AWM83" s="338"/>
      <c r="AWN83" s="338"/>
      <c r="AWO83" s="338"/>
      <c r="AWP83" s="338"/>
      <c r="AWQ83" s="338"/>
      <c r="AWR83" s="338"/>
      <c r="AWS83" s="338"/>
      <c r="AWT83" s="338"/>
      <c r="AWU83" s="338"/>
      <c r="AWV83" s="338"/>
      <c r="AWW83" s="338"/>
      <c r="AWX83" s="338"/>
      <c r="AWY83" s="338"/>
      <c r="AWZ83" s="338"/>
      <c r="AXA83" s="338"/>
      <c r="AXB83" s="338"/>
      <c r="AXC83" s="338"/>
      <c r="AXD83" s="338"/>
      <c r="AXE83" s="338"/>
      <c r="AXF83" s="338"/>
      <c r="AXG83" s="338"/>
      <c r="AXH83" s="338"/>
      <c r="AXI83" s="338"/>
      <c r="AXJ83" s="338"/>
      <c r="AXK83" s="338"/>
      <c r="AXL83" s="338"/>
      <c r="AXM83" s="338"/>
      <c r="AXN83" s="338"/>
      <c r="AXO83" s="338"/>
      <c r="AXP83" s="338"/>
      <c r="AXQ83" s="338"/>
      <c r="AXR83" s="338"/>
      <c r="AXS83" s="338"/>
      <c r="AXT83" s="338"/>
      <c r="AXU83" s="338"/>
      <c r="AXV83" s="338"/>
      <c r="AXW83" s="338"/>
      <c r="AXX83" s="338"/>
      <c r="AXY83" s="338"/>
      <c r="AXZ83" s="338"/>
      <c r="AYA83" s="338"/>
      <c r="AYB83" s="338"/>
      <c r="AYC83" s="338"/>
      <c r="AYD83" s="338"/>
      <c r="AYE83" s="338"/>
      <c r="AYF83" s="338"/>
      <c r="AYG83" s="338"/>
      <c r="AYH83" s="338"/>
      <c r="AYI83" s="338"/>
      <c r="AYJ83" s="338"/>
      <c r="AYK83" s="338"/>
      <c r="AYL83" s="338"/>
      <c r="AYM83" s="338"/>
      <c r="AYN83" s="338"/>
      <c r="AYO83" s="338"/>
      <c r="AYP83" s="338"/>
      <c r="AYQ83" s="338"/>
      <c r="AYR83" s="338"/>
      <c r="AYS83" s="338"/>
      <c r="AYT83" s="338"/>
      <c r="AYU83" s="338"/>
      <c r="AYV83" s="338"/>
      <c r="AYW83" s="338"/>
      <c r="AYX83" s="338"/>
      <c r="AYY83" s="338"/>
      <c r="AYZ83" s="338"/>
      <c r="AZA83" s="338"/>
      <c r="AZB83" s="338"/>
      <c r="AZC83" s="338"/>
      <c r="AZD83" s="338"/>
      <c r="AZE83" s="338"/>
      <c r="AZF83" s="338"/>
      <c r="AZG83" s="338"/>
      <c r="AZH83" s="338"/>
      <c r="AZI83" s="338"/>
      <c r="AZJ83" s="338"/>
      <c r="AZK83" s="338"/>
      <c r="AZL83" s="338"/>
      <c r="AZM83" s="338"/>
      <c r="AZN83" s="338"/>
      <c r="AZO83" s="338"/>
      <c r="AZP83" s="338"/>
      <c r="AZQ83" s="338"/>
      <c r="AZR83" s="338"/>
      <c r="AZS83" s="338"/>
      <c r="AZT83" s="338"/>
      <c r="AZU83" s="338"/>
      <c r="AZV83" s="338"/>
      <c r="AZW83" s="338"/>
      <c r="AZX83" s="338"/>
      <c r="AZY83" s="338"/>
      <c r="AZZ83" s="338"/>
      <c r="BAA83" s="338"/>
      <c r="BAB83" s="338"/>
      <c r="BAC83" s="338"/>
      <c r="BAD83" s="338"/>
      <c r="BAE83" s="338"/>
      <c r="BAF83" s="338"/>
      <c r="BAG83" s="338"/>
      <c r="BAH83" s="338"/>
      <c r="BAI83" s="338"/>
      <c r="BAJ83" s="338"/>
      <c r="BAK83" s="338"/>
      <c r="BAL83" s="338"/>
      <c r="BAM83" s="338"/>
      <c r="BAN83" s="338"/>
      <c r="BAO83" s="338"/>
      <c r="BAP83" s="338"/>
      <c r="BAQ83" s="338"/>
      <c r="BAR83" s="338"/>
      <c r="BAS83" s="338"/>
      <c r="BAT83" s="338"/>
      <c r="BAU83" s="338"/>
      <c r="BAV83" s="338"/>
      <c r="BAW83" s="338"/>
      <c r="BAX83" s="338"/>
      <c r="BAY83" s="338"/>
      <c r="BAZ83" s="338"/>
      <c r="BBA83" s="338"/>
      <c r="BBB83" s="338"/>
      <c r="BBC83" s="338"/>
      <c r="BBD83" s="338"/>
      <c r="BBE83" s="338"/>
      <c r="BBF83" s="338"/>
      <c r="BBG83" s="338"/>
      <c r="BBH83" s="338"/>
      <c r="BBI83" s="338"/>
      <c r="BBJ83" s="338"/>
      <c r="BBK83" s="338"/>
      <c r="BBL83" s="338"/>
      <c r="BBM83" s="338"/>
      <c r="BBN83" s="338"/>
      <c r="BBO83" s="338"/>
      <c r="BBP83" s="338"/>
      <c r="BBQ83" s="338"/>
      <c r="BBR83" s="338"/>
      <c r="BBS83" s="338"/>
      <c r="BBT83" s="338"/>
      <c r="BBU83" s="338"/>
      <c r="BBV83" s="338"/>
      <c r="BBW83" s="338"/>
      <c r="BBX83" s="338"/>
      <c r="BBY83" s="338"/>
      <c r="BBZ83" s="338"/>
      <c r="BCA83" s="338"/>
      <c r="BCB83" s="338"/>
      <c r="BCC83" s="338"/>
      <c r="BCD83" s="338"/>
      <c r="BCE83" s="338"/>
      <c r="BCF83" s="338"/>
      <c r="BCG83" s="338"/>
      <c r="BCH83" s="338"/>
      <c r="BCI83" s="338"/>
      <c r="BCJ83" s="338"/>
      <c r="BCK83" s="338"/>
      <c r="BCL83" s="338"/>
      <c r="BCM83" s="338"/>
      <c r="BCN83" s="338"/>
      <c r="BCO83" s="338"/>
      <c r="BCP83" s="338"/>
      <c r="BCQ83" s="338"/>
      <c r="BCR83" s="338"/>
      <c r="BCS83" s="338"/>
      <c r="BCT83" s="338"/>
      <c r="BCU83" s="338"/>
      <c r="BCV83" s="338"/>
      <c r="BCW83" s="338"/>
      <c r="BCX83" s="338"/>
      <c r="BCY83" s="338"/>
      <c r="BCZ83" s="338"/>
      <c r="BDA83" s="338"/>
      <c r="BDB83" s="338"/>
      <c r="BDC83" s="338"/>
      <c r="BDD83" s="338"/>
      <c r="BDE83" s="338"/>
      <c r="BDF83" s="338"/>
      <c r="BDG83" s="338"/>
      <c r="BDH83" s="338"/>
      <c r="BDI83" s="338"/>
      <c r="BDJ83" s="338"/>
      <c r="BDK83" s="338"/>
      <c r="BDL83" s="338"/>
      <c r="BDM83" s="338"/>
      <c r="BDN83" s="338"/>
      <c r="BDO83" s="338"/>
      <c r="BDP83" s="338"/>
      <c r="BDQ83" s="338"/>
      <c r="BDR83" s="338"/>
      <c r="BDS83" s="338"/>
      <c r="BDT83" s="338"/>
      <c r="BDU83" s="338"/>
      <c r="BDV83" s="338"/>
      <c r="BDW83" s="338"/>
      <c r="BDX83" s="338"/>
      <c r="BDY83" s="338"/>
      <c r="BDZ83" s="338"/>
      <c r="BEA83" s="338"/>
      <c r="BEB83" s="338"/>
      <c r="BEC83" s="338"/>
      <c r="BED83" s="338"/>
      <c r="BEE83" s="338"/>
      <c r="BEF83" s="338"/>
      <c r="BEG83" s="338"/>
      <c r="BEH83" s="338"/>
      <c r="BEI83" s="338"/>
      <c r="BEJ83" s="338"/>
      <c r="BEK83" s="338"/>
      <c r="BEL83" s="338"/>
      <c r="BEM83" s="338"/>
      <c r="BEN83" s="338"/>
      <c r="BEO83" s="338"/>
      <c r="BEP83" s="338"/>
      <c r="BEQ83" s="338"/>
      <c r="BER83" s="338"/>
      <c r="BES83" s="338"/>
      <c r="BET83" s="338"/>
      <c r="BEU83" s="338"/>
      <c r="BEV83" s="338"/>
      <c r="BEW83" s="338"/>
      <c r="BEX83" s="338"/>
      <c r="BEY83" s="338"/>
      <c r="BEZ83" s="338"/>
      <c r="BFA83" s="338"/>
      <c r="BFB83" s="338"/>
      <c r="BFC83" s="338"/>
      <c r="BFD83" s="338"/>
      <c r="BFE83" s="338"/>
      <c r="BFF83" s="338"/>
      <c r="BFG83" s="338"/>
      <c r="BFH83" s="338"/>
      <c r="BFI83" s="338"/>
      <c r="BFJ83" s="338"/>
      <c r="BFK83" s="338"/>
      <c r="BFL83" s="338"/>
      <c r="BFM83" s="338"/>
      <c r="BFN83" s="338"/>
      <c r="BFO83" s="338"/>
      <c r="BFP83" s="338"/>
      <c r="BFQ83" s="338"/>
      <c r="BFR83" s="338"/>
      <c r="BFS83" s="338"/>
      <c r="BFT83" s="338"/>
      <c r="BFU83" s="338"/>
      <c r="BFV83" s="338"/>
      <c r="BFW83" s="338"/>
      <c r="BFX83" s="338"/>
      <c r="BFY83" s="338"/>
      <c r="BFZ83" s="338"/>
      <c r="BGA83" s="338"/>
      <c r="BGB83" s="338"/>
      <c r="BGC83" s="338"/>
      <c r="BGD83" s="338"/>
      <c r="BGE83" s="338"/>
      <c r="BGF83" s="338"/>
      <c r="BGG83" s="338"/>
      <c r="BGH83" s="338"/>
      <c r="BGI83" s="338"/>
      <c r="BGJ83" s="338"/>
      <c r="BGK83" s="338"/>
      <c r="BGL83" s="338"/>
      <c r="BGM83" s="338"/>
      <c r="BGN83" s="338"/>
      <c r="BGO83" s="338"/>
      <c r="BGP83" s="338"/>
      <c r="BGQ83" s="338"/>
      <c r="BGR83" s="338"/>
      <c r="BGS83" s="338"/>
      <c r="BGT83" s="338"/>
      <c r="BGU83" s="338"/>
      <c r="BGV83" s="338"/>
      <c r="BGW83" s="338"/>
      <c r="BGX83" s="338"/>
      <c r="BGY83" s="338"/>
      <c r="BGZ83" s="338"/>
      <c r="BHA83" s="338"/>
      <c r="BHB83" s="338"/>
      <c r="BHC83" s="338"/>
      <c r="BHD83" s="338"/>
      <c r="BHE83" s="338"/>
      <c r="BHF83" s="338"/>
      <c r="BHG83" s="338"/>
      <c r="BHH83" s="338"/>
      <c r="BHI83" s="338"/>
      <c r="BHJ83" s="338"/>
      <c r="BHK83" s="338"/>
      <c r="BHL83" s="338"/>
      <c r="BHM83" s="338"/>
      <c r="BHN83" s="338"/>
      <c r="BHO83" s="338"/>
      <c r="BHP83" s="338"/>
      <c r="BHQ83" s="338"/>
      <c r="BHR83" s="338"/>
      <c r="BHS83" s="338"/>
      <c r="BHT83" s="338"/>
      <c r="BHU83" s="338"/>
      <c r="BHV83" s="338"/>
      <c r="BHW83" s="338"/>
      <c r="BHX83" s="338"/>
      <c r="BHY83" s="338"/>
      <c r="BHZ83" s="338"/>
      <c r="BIA83" s="338"/>
      <c r="BIB83" s="338"/>
      <c r="BIC83" s="338"/>
      <c r="BID83" s="338"/>
      <c r="BIE83" s="338"/>
      <c r="BIF83" s="338"/>
      <c r="BIG83" s="338"/>
      <c r="BIH83" s="338"/>
      <c r="BII83" s="338"/>
      <c r="BIJ83" s="338"/>
      <c r="BIK83" s="338"/>
      <c r="BIL83" s="338"/>
      <c r="BIM83" s="338"/>
      <c r="BIN83" s="338"/>
      <c r="BIO83" s="338"/>
      <c r="BIP83" s="338"/>
      <c r="BIQ83" s="338"/>
      <c r="BIR83" s="338"/>
      <c r="BIS83" s="338"/>
      <c r="BIT83" s="338"/>
      <c r="BIU83" s="338"/>
      <c r="BIV83" s="338"/>
      <c r="BIW83" s="338"/>
      <c r="BIX83" s="338"/>
      <c r="BIY83" s="338"/>
      <c r="BIZ83" s="338"/>
      <c r="BJA83" s="338"/>
      <c r="BJB83" s="338"/>
      <c r="BJC83" s="338"/>
      <c r="BJD83" s="338"/>
      <c r="BJE83" s="338"/>
      <c r="BJF83" s="338"/>
      <c r="BJG83" s="338"/>
      <c r="BJH83" s="338"/>
      <c r="BJI83" s="338"/>
      <c r="BJJ83" s="338"/>
      <c r="BJK83" s="338"/>
      <c r="BJL83" s="338"/>
      <c r="BJM83" s="338"/>
      <c r="BJN83" s="338"/>
      <c r="BJO83" s="338"/>
      <c r="BJP83" s="338"/>
      <c r="BJQ83" s="338"/>
      <c r="BJR83" s="338"/>
      <c r="BJS83" s="338"/>
      <c r="BJT83" s="338"/>
      <c r="BJU83" s="338"/>
      <c r="BJV83" s="338"/>
      <c r="BJW83" s="338"/>
      <c r="BJX83" s="338"/>
      <c r="BJY83" s="338"/>
      <c r="BJZ83" s="338"/>
      <c r="BKA83" s="338"/>
      <c r="BKB83" s="338"/>
      <c r="BKC83" s="338"/>
      <c r="BKD83" s="338"/>
      <c r="BKE83" s="338"/>
      <c r="BKF83" s="338"/>
      <c r="BKG83" s="338"/>
      <c r="BKH83" s="338"/>
      <c r="BKI83" s="338"/>
      <c r="BKJ83" s="338"/>
      <c r="BKK83" s="338"/>
      <c r="BKL83" s="338"/>
      <c r="BKM83" s="338"/>
      <c r="BKN83" s="338"/>
      <c r="BKO83" s="338"/>
      <c r="BKP83" s="338"/>
      <c r="BKQ83" s="338"/>
      <c r="BKR83" s="338"/>
      <c r="BKS83" s="338"/>
      <c r="BKT83" s="338"/>
      <c r="BKU83" s="338"/>
      <c r="BKV83" s="338"/>
      <c r="BKW83" s="338"/>
      <c r="BKX83" s="338"/>
      <c r="BKY83" s="338"/>
      <c r="BKZ83" s="338"/>
      <c r="BLA83" s="338"/>
      <c r="BLB83" s="338"/>
      <c r="BLC83" s="338"/>
      <c r="BLD83" s="338"/>
      <c r="BLE83" s="338"/>
      <c r="BLF83" s="338"/>
      <c r="BLG83" s="338"/>
      <c r="BLH83" s="338"/>
      <c r="BLI83" s="338"/>
      <c r="BLJ83" s="338"/>
      <c r="BLK83" s="338"/>
      <c r="BLL83" s="338"/>
      <c r="BLM83" s="338"/>
      <c r="BLN83" s="338"/>
      <c r="BLO83" s="338"/>
      <c r="BLP83" s="338"/>
      <c r="BLQ83" s="338"/>
      <c r="BLR83" s="338"/>
      <c r="BLS83" s="338"/>
      <c r="BLT83" s="338"/>
      <c r="BLU83" s="338"/>
      <c r="BLV83" s="338"/>
      <c r="BLW83" s="338"/>
      <c r="BLX83" s="338"/>
      <c r="BLY83" s="338"/>
      <c r="BLZ83" s="338"/>
      <c r="BMA83" s="338"/>
      <c r="BMB83" s="338"/>
      <c r="BMC83" s="338"/>
      <c r="BMD83" s="338"/>
      <c r="BME83" s="338"/>
      <c r="BMF83" s="338"/>
      <c r="BMG83" s="338"/>
      <c r="BMH83" s="338"/>
      <c r="BMI83" s="338"/>
      <c r="BMJ83" s="338"/>
      <c r="BMK83" s="338"/>
      <c r="BML83" s="338"/>
      <c r="BMM83" s="338"/>
      <c r="BMN83" s="338"/>
      <c r="BMO83" s="338"/>
      <c r="BMP83" s="338"/>
      <c r="BMQ83" s="338"/>
      <c r="BMR83" s="338"/>
      <c r="BMS83" s="338"/>
      <c r="BMT83" s="338"/>
      <c r="BMU83" s="338"/>
      <c r="BMV83" s="338"/>
      <c r="BMW83" s="338"/>
      <c r="BMX83" s="338"/>
      <c r="BMY83" s="338"/>
      <c r="BMZ83" s="338"/>
      <c r="BNA83" s="338"/>
      <c r="BNB83" s="338"/>
      <c r="BNC83" s="338"/>
      <c r="BND83" s="338"/>
      <c r="BNE83" s="338"/>
      <c r="BNF83" s="338"/>
      <c r="BNG83" s="338"/>
      <c r="BNH83" s="338"/>
      <c r="BNI83" s="338"/>
      <c r="BNJ83" s="338"/>
      <c r="BNK83" s="338"/>
      <c r="BNL83" s="338"/>
      <c r="BNM83" s="338"/>
      <c r="BNN83" s="338"/>
      <c r="BNO83" s="338"/>
      <c r="BNP83" s="338"/>
      <c r="BNQ83" s="338"/>
      <c r="BNR83" s="338"/>
      <c r="BNS83" s="338"/>
      <c r="BNT83" s="338"/>
      <c r="BNU83" s="338"/>
      <c r="BNV83" s="338"/>
      <c r="BNW83" s="338"/>
      <c r="BNX83" s="338"/>
      <c r="BNY83" s="338"/>
      <c r="BNZ83" s="338"/>
      <c r="BOA83" s="338"/>
      <c r="BOB83" s="338"/>
      <c r="BOC83" s="338"/>
      <c r="BOD83" s="338"/>
      <c r="BOE83" s="338"/>
      <c r="BOF83" s="338"/>
      <c r="BOG83" s="338"/>
      <c r="BOH83" s="338"/>
      <c r="BOI83" s="338"/>
      <c r="BOJ83" s="338"/>
      <c r="BOK83" s="338"/>
      <c r="BOL83" s="338"/>
      <c r="BOM83" s="338"/>
      <c r="BON83" s="338"/>
      <c r="BOO83" s="338"/>
      <c r="BOP83" s="338"/>
      <c r="BOQ83" s="338"/>
      <c r="BOR83" s="338"/>
      <c r="BOS83" s="338"/>
      <c r="BOT83" s="338"/>
      <c r="BOU83" s="338"/>
      <c r="BOV83" s="338"/>
      <c r="BOW83" s="338"/>
      <c r="BOX83" s="338"/>
      <c r="BOY83" s="338"/>
      <c r="BOZ83" s="338"/>
      <c r="BPA83" s="338"/>
      <c r="BPB83" s="338"/>
      <c r="BPC83" s="338"/>
      <c r="BPD83" s="338"/>
      <c r="BPE83" s="338"/>
      <c r="BPF83" s="338"/>
      <c r="BPG83" s="338"/>
      <c r="BPH83" s="338"/>
      <c r="BPI83" s="338"/>
      <c r="BPJ83" s="338"/>
      <c r="BPK83" s="338"/>
      <c r="BPL83" s="338"/>
      <c r="BPM83" s="338"/>
      <c r="BPN83" s="338"/>
      <c r="BPO83" s="338"/>
      <c r="BPP83" s="338"/>
      <c r="BPQ83" s="338"/>
      <c r="BPR83" s="338"/>
      <c r="BPS83" s="338"/>
      <c r="BPT83" s="338"/>
      <c r="BPU83" s="338"/>
      <c r="BPV83" s="338"/>
      <c r="BPW83" s="338"/>
      <c r="BPX83" s="338"/>
      <c r="BPY83" s="338"/>
      <c r="BPZ83" s="338"/>
      <c r="BQA83" s="338"/>
      <c r="BQB83" s="338"/>
      <c r="BQC83" s="338"/>
      <c r="BQD83" s="338"/>
      <c r="BQE83" s="338"/>
      <c r="BQF83" s="338"/>
      <c r="BQG83" s="338"/>
      <c r="BQH83" s="338"/>
      <c r="BQI83" s="338"/>
      <c r="BQJ83" s="338"/>
      <c r="BQK83" s="338"/>
      <c r="BQL83" s="338"/>
      <c r="BQM83" s="338"/>
      <c r="BQN83" s="338"/>
      <c r="BQO83" s="338"/>
      <c r="BQP83" s="338"/>
      <c r="BQQ83" s="338"/>
      <c r="BQR83" s="338"/>
      <c r="BQS83" s="338"/>
      <c r="BQT83" s="338"/>
      <c r="BQU83" s="338"/>
      <c r="BQV83" s="338"/>
      <c r="BQW83" s="338"/>
      <c r="BQX83" s="338"/>
      <c r="BQY83" s="338"/>
      <c r="BQZ83" s="338"/>
      <c r="BRA83" s="338"/>
      <c r="BRB83" s="338"/>
      <c r="BRC83" s="338"/>
      <c r="BRD83" s="338"/>
      <c r="BRE83" s="338"/>
      <c r="BRF83" s="338"/>
      <c r="BRG83" s="338"/>
      <c r="BRH83" s="338"/>
      <c r="BRI83" s="338"/>
      <c r="BRJ83" s="338"/>
      <c r="BRK83" s="338"/>
      <c r="BRL83" s="338"/>
      <c r="BRM83" s="338"/>
      <c r="BRN83" s="338"/>
      <c r="BRO83" s="338"/>
      <c r="BRP83" s="338"/>
      <c r="BRQ83" s="338"/>
      <c r="BRR83" s="338"/>
      <c r="BRS83" s="338"/>
      <c r="BRT83" s="338"/>
      <c r="BRU83" s="338"/>
      <c r="BRV83" s="338"/>
      <c r="BRW83" s="338"/>
      <c r="BRX83" s="338"/>
      <c r="BRY83" s="338"/>
      <c r="BRZ83" s="338"/>
      <c r="BSA83" s="338"/>
      <c r="BSB83" s="338"/>
      <c r="BSC83" s="338"/>
      <c r="BSD83" s="338"/>
      <c r="BSE83" s="338"/>
      <c r="BSF83" s="338"/>
      <c r="BSG83" s="338"/>
      <c r="BSH83" s="338"/>
      <c r="BSI83" s="338"/>
      <c r="BSJ83" s="338"/>
      <c r="BSK83" s="338"/>
      <c r="BSL83" s="338"/>
      <c r="BSM83" s="338"/>
      <c r="BSN83" s="338"/>
      <c r="BSO83" s="338"/>
      <c r="BSP83" s="338"/>
      <c r="BSQ83" s="338"/>
      <c r="BSR83" s="338"/>
      <c r="BSS83" s="338"/>
      <c r="BST83" s="338"/>
      <c r="BSU83" s="338"/>
      <c r="BSV83" s="338"/>
      <c r="BSW83" s="338"/>
      <c r="BSX83" s="338"/>
      <c r="BSY83" s="338"/>
      <c r="BSZ83" s="338"/>
      <c r="BTA83" s="338"/>
      <c r="BTB83" s="338"/>
      <c r="BTC83" s="338"/>
      <c r="BTD83" s="338"/>
      <c r="BTE83" s="338"/>
      <c r="BTF83" s="338"/>
      <c r="BTG83" s="338"/>
      <c r="BTH83" s="338"/>
      <c r="BTI83" s="338"/>
      <c r="BTJ83" s="338"/>
      <c r="BTK83" s="338"/>
      <c r="BTL83" s="338"/>
      <c r="BTM83" s="338"/>
      <c r="BTN83" s="338"/>
      <c r="BTO83" s="338"/>
      <c r="BTP83" s="338"/>
      <c r="BTQ83" s="338"/>
      <c r="BTR83" s="338"/>
      <c r="BTS83" s="338"/>
      <c r="BTT83" s="338"/>
      <c r="BTU83" s="338"/>
      <c r="BTV83" s="338"/>
      <c r="BTW83" s="338"/>
      <c r="BTX83" s="338"/>
      <c r="BTY83" s="338"/>
      <c r="BTZ83" s="338"/>
      <c r="BUA83" s="338"/>
      <c r="BUB83" s="338"/>
      <c r="BUC83" s="338"/>
      <c r="BUD83" s="338"/>
      <c r="BUE83" s="338"/>
      <c r="BUF83" s="338"/>
      <c r="BUG83" s="338"/>
      <c r="BUH83" s="338"/>
      <c r="BUI83" s="338"/>
      <c r="BUJ83" s="338"/>
      <c r="BUK83" s="338"/>
      <c r="BUL83" s="338"/>
      <c r="BUM83" s="338"/>
      <c r="BUN83" s="338"/>
      <c r="BUO83" s="338"/>
      <c r="BUP83" s="338"/>
      <c r="BUQ83" s="338"/>
      <c r="BUR83" s="338"/>
      <c r="BUS83" s="338"/>
      <c r="BUT83" s="338"/>
      <c r="BUU83" s="338"/>
      <c r="BUV83" s="338"/>
      <c r="BUW83" s="338"/>
      <c r="BUX83" s="338"/>
      <c r="BUY83" s="338"/>
      <c r="BUZ83" s="338"/>
      <c r="BVA83" s="338"/>
      <c r="BVB83" s="338"/>
      <c r="BVC83" s="338"/>
      <c r="BVD83" s="338"/>
      <c r="BVE83" s="338"/>
      <c r="BVF83" s="338"/>
      <c r="BVG83" s="338"/>
      <c r="BVH83" s="338"/>
      <c r="BVI83" s="338"/>
      <c r="BVJ83" s="338"/>
      <c r="BVK83" s="338"/>
      <c r="BVL83" s="338"/>
      <c r="BVM83" s="338"/>
      <c r="BVN83" s="338"/>
      <c r="BVO83" s="338"/>
      <c r="BVP83" s="338"/>
      <c r="BVQ83" s="338"/>
      <c r="BVR83" s="338"/>
      <c r="BVS83" s="338"/>
      <c r="BVT83" s="338"/>
      <c r="BVU83" s="338"/>
      <c r="BVV83" s="338"/>
      <c r="BVW83" s="338"/>
      <c r="BVX83" s="338"/>
      <c r="BVY83" s="338"/>
      <c r="BVZ83" s="338"/>
      <c r="BWA83" s="338"/>
      <c r="BWB83" s="338"/>
      <c r="BWC83" s="338"/>
      <c r="BWD83" s="338"/>
      <c r="BWE83" s="338"/>
      <c r="BWF83" s="338"/>
      <c r="BWG83" s="338"/>
      <c r="BWH83" s="338"/>
      <c r="BWI83" s="338"/>
      <c r="BWJ83" s="338"/>
      <c r="BWK83" s="338"/>
      <c r="BWL83" s="338"/>
      <c r="BWM83" s="338"/>
      <c r="BWN83" s="338"/>
      <c r="BWO83" s="338"/>
      <c r="BWP83" s="338"/>
      <c r="BWQ83" s="338"/>
      <c r="BWR83" s="338"/>
      <c r="BWS83" s="338"/>
      <c r="BWT83" s="338"/>
      <c r="BWU83" s="338"/>
      <c r="BWV83" s="338"/>
      <c r="BWW83" s="338"/>
      <c r="BWX83" s="338"/>
      <c r="BWY83" s="338"/>
      <c r="BWZ83" s="338"/>
      <c r="BXA83" s="338"/>
      <c r="BXB83" s="338"/>
      <c r="BXC83" s="338"/>
      <c r="BXD83" s="338"/>
      <c r="BXE83" s="338"/>
      <c r="BXF83" s="338"/>
      <c r="BXG83" s="338"/>
      <c r="BXH83" s="338"/>
      <c r="BXI83" s="338"/>
      <c r="BXJ83" s="338"/>
      <c r="BXK83" s="338"/>
      <c r="BXL83" s="338"/>
      <c r="BXM83" s="338"/>
      <c r="BXN83" s="338"/>
      <c r="BXO83" s="338"/>
      <c r="BXP83" s="338"/>
      <c r="BXQ83" s="338"/>
      <c r="BXR83" s="338"/>
      <c r="BXS83" s="338"/>
      <c r="BXT83" s="338"/>
      <c r="BXU83" s="338"/>
      <c r="BXV83" s="338"/>
      <c r="BXW83" s="338"/>
      <c r="BXX83" s="338"/>
      <c r="BXY83" s="338"/>
      <c r="BXZ83" s="338"/>
      <c r="BYA83" s="338"/>
      <c r="BYB83" s="338"/>
      <c r="BYC83" s="338"/>
      <c r="BYD83" s="338"/>
      <c r="BYE83" s="338"/>
      <c r="BYF83" s="338"/>
      <c r="BYG83" s="338"/>
      <c r="BYH83" s="338"/>
      <c r="BYI83" s="338"/>
      <c r="BYJ83" s="338"/>
      <c r="BYK83" s="338"/>
      <c r="BYL83" s="338"/>
      <c r="BYM83" s="338"/>
      <c r="BYN83" s="338"/>
      <c r="BYO83" s="338"/>
      <c r="BYP83" s="338"/>
      <c r="BYQ83" s="338"/>
      <c r="BYR83" s="338"/>
      <c r="BYS83" s="338"/>
      <c r="BYT83" s="338"/>
      <c r="BYU83" s="338"/>
      <c r="BYV83" s="338"/>
      <c r="BYW83" s="338"/>
      <c r="BYX83" s="338"/>
      <c r="BYY83" s="338"/>
      <c r="BYZ83" s="338"/>
      <c r="BZA83" s="338"/>
      <c r="BZB83" s="338"/>
      <c r="BZC83" s="338"/>
      <c r="BZD83" s="338"/>
      <c r="BZE83" s="338"/>
      <c r="BZF83" s="338"/>
      <c r="BZG83" s="338"/>
      <c r="BZH83" s="338"/>
      <c r="BZI83" s="338"/>
      <c r="BZJ83" s="338"/>
      <c r="BZK83" s="338"/>
      <c r="BZL83" s="338"/>
      <c r="BZM83" s="338"/>
      <c r="BZN83" s="338"/>
      <c r="BZO83" s="338"/>
      <c r="BZP83" s="338"/>
      <c r="BZQ83" s="338"/>
      <c r="BZR83" s="338"/>
      <c r="BZS83" s="338"/>
      <c r="BZT83" s="338"/>
      <c r="BZU83" s="338"/>
      <c r="BZV83" s="338"/>
      <c r="BZW83" s="338"/>
      <c r="BZX83" s="338"/>
      <c r="BZY83" s="338"/>
      <c r="BZZ83" s="338"/>
      <c r="CAA83" s="338"/>
      <c r="CAB83" s="338"/>
      <c r="CAC83" s="338"/>
      <c r="CAD83" s="338"/>
      <c r="CAE83" s="338"/>
      <c r="CAF83" s="338"/>
      <c r="CAG83" s="338"/>
      <c r="CAH83" s="338"/>
      <c r="CAI83" s="338"/>
      <c r="CAJ83" s="338"/>
      <c r="CAK83" s="338"/>
      <c r="CAL83" s="338"/>
      <c r="CAM83" s="338"/>
      <c r="CAN83" s="338"/>
      <c r="CAO83" s="338"/>
      <c r="CAP83" s="338"/>
      <c r="CAQ83" s="338"/>
      <c r="CAR83" s="338"/>
      <c r="CAS83" s="338"/>
      <c r="CAT83" s="338"/>
      <c r="CAU83" s="338"/>
      <c r="CAV83" s="338"/>
      <c r="CAW83" s="338"/>
      <c r="CAX83" s="338"/>
      <c r="CAY83" s="338"/>
      <c r="CAZ83" s="338"/>
      <c r="CBA83" s="338"/>
      <c r="CBB83" s="338"/>
      <c r="CBC83" s="338"/>
      <c r="CBD83" s="338"/>
      <c r="CBE83" s="338"/>
      <c r="CBF83" s="338"/>
      <c r="CBG83" s="338"/>
      <c r="CBH83" s="338"/>
      <c r="CBI83" s="338"/>
      <c r="CBJ83" s="338"/>
      <c r="CBK83" s="338"/>
      <c r="CBL83" s="338"/>
      <c r="CBM83" s="338"/>
      <c r="CBN83" s="338"/>
      <c r="CBO83" s="338"/>
      <c r="CBP83" s="338"/>
      <c r="CBQ83" s="338"/>
      <c r="CBR83" s="338"/>
      <c r="CBS83" s="338"/>
      <c r="CBT83" s="338"/>
      <c r="CBU83" s="338"/>
      <c r="CBV83" s="338"/>
      <c r="CBW83" s="338"/>
      <c r="CBX83" s="338"/>
      <c r="CBY83" s="338"/>
      <c r="CBZ83" s="338"/>
      <c r="CCA83" s="338"/>
      <c r="CCB83" s="338"/>
      <c r="CCC83" s="338"/>
      <c r="CCD83" s="338"/>
      <c r="CCE83" s="338"/>
      <c r="CCF83" s="338"/>
      <c r="CCG83" s="338"/>
      <c r="CCH83" s="338"/>
      <c r="CCI83" s="338"/>
      <c r="CCJ83" s="338"/>
      <c r="CCK83" s="338"/>
      <c r="CCL83" s="338"/>
      <c r="CCM83" s="338"/>
      <c r="CCN83" s="338"/>
      <c r="CCO83" s="338"/>
      <c r="CCP83" s="338"/>
      <c r="CCQ83" s="338"/>
      <c r="CCR83" s="338"/>
      <c r="CCS83" s="338"/>
      <c r="CCT83" s="338"/>
      <c r="CCU83" s="338"/>
      <c r="CCV83" s="338"/>
      <c r="CCW83" s="338"/>
      <c r="CCX83" s="338"/>
      <c r="CCY83" s="338"/>
      <c r="CCZ83" s="338"/>
      <c r="CDA83" s="338"/>
      <c r="CDB83" s="338"/>
      <c r="CDC83" s="338"/>
      <c r="CDD83" s="338"/>
      <c r="CDE83" s="338"/>
      <c r="CDF83" s="338"/>
      <c r="CDG83" s="338"/>
      <c r="CDH83" s="338"/>
      <c r="CDI83" s="338"/>
      <c r="CDJ83" s="338"/>
      <c r="CDK83" s="338"/>
      <c r="CDL83" s="338"/>
      <c r="CDM83" s="338"/>
      <c r="CDN83" s="338"/>
      <c r="CDO83" s="338"/>
      <c r="CDP83" s="338"/>
      <c r="CDQ83" s="338"/>
      <c r="CDR83" s="338"/>
      <c r="CDS83" s="338"/>
      <c r="CDT83" s="338"/>
      <c r="CDU83" s="338"/>
      <c r="CDV83" s="338"/>
      <c r="CDW83" s="338"/>
      <c r="CDX83" s="338"/>
      <c r="CDY83" s="338"/>
      <c r="CDZ83" s="338"/>
      <c r="CEA83" s="338"/>
      <c r="CEB83" s="338"/>
      <c r="CEC83" s="338"/>
      <c r="CED83" s="338"/>
      <c r="CEE83" s="338"/>
      <c r="CEF83" s="338"/>
      <c r="CEG83" s="338"/>
      <c r="CEH83" s="338"/>
      <c r="CEI83" s="338"/>
      <c r="CEJ83" s="338"/>
      <c r="CEK83" s="338"/>
      <c r="CEL83" s="338"/>
      <c r="CEM83" s="338"/>
      <c r="CEN83" s="338"/>
      <c r="CEO83" s="338"/>
      <c r="CEP83" s="338"/>
      <c r="CEQ83" s="338"/>
      <c r="CER83" s="338"/>
      <c r="CES83" s="338"/>
      <c r="CET83" s="338"/>
      <c r="CEU83" s="338"/>
      <c r="CEV83" s="338"/>
      <c r="CEW83" s="338"/>
      <c r="CEX83" s="338"/>
      <c r="CEY83" s="338"/>
      <c r="CEZ83" s="338"/>
      <c r="CFA83" s="338"/>
      <c r="CFB83" s="338"/>
      <c r="CFC83" s="338"/>
      <c r="CFD83" s="338"/>
      <c r="CFE83" s="338"/>
      <c r="CFF83" s="338"/>
      <c r="CFG83" s="338"/>
      <c r="CFH83" s="338"/>
      <c r="CFI83" s="338"/>
      <c r="CFJ83" s="338"/>
      <c r="CFK83" s="338"/>
      <c r="CFL83" s="338"/>
      <c r="CFM83" s="338"/>
      <c r="CFN83" s="338"/>
      <c r="CFO83" s="338"/>
      <c r="CFP83" s="338"/>
      <c r="CFQ83" s="338"/>
      <c r="CFR83" s="338"/>
      <c r="CFS83" s="338"/>
      <c r="CFT83" s="338"/>
      <c r="CFU83" s="338"/>
      <c r="CFV83" s="338"/>
      <c r="CFW83" s="338"/>
      <c r="CFX83" s="338"/>
      <c r="CFY83" s="338"/>
      <c r="CFZ83" s="338"/>
      <c r="CGA83" s="338"/>
      <c r="CGB83" s="338"/>
      <c r="CGC83" s="338"/>
      <c r="CGD83" s="338"/>
      <c r="CGE83" s="338"/>
      <c r="CGF83" s="338"/>
      <c r="CGG83" s="338"/>
      <c r="CGH83" s="338"/>
      <c r="CGI83" s="338"/>
      <c r="CGJ83" s="338"/>
      <c r="CGK83" s="338"/>
      <c r="CGL83" s="338"/>
      <c r="CGM83" s="338"/>
      <c r="CGN83" s="338"/>
      <c r="CGO83" s="338"/>
      <c r="CGP83" s="338"/>
      <c r="CGQ83" s="338"/>
      <c r="CGR83" s="338"/>
      <c r="CGS83" s="338"/>
      <c r="CGT83" s="338"/>
      <c r="CGU83" s="338"/>
      <c r="CGV83" s="338"/>
      <c r="CGW83" s="338"/>
      <c r="CGX83" s="338"/>
      <c r="CGY83" s="338"/>
      <c r="CGZ83" s="338"/>
      <c r="CHA83" s="338"/>
      <c r="CHB83" s="338"/>
      <c r="CHC83" s="338"/>
      <c r="CHD83" s="338"/>
      <c r="CHE83" s="338"/>
      <c r="CHF83" s="338"/>
      <c r="CHG83" s="338"/>
      <c r="CHH83" s="338"/>
      <c r="CHI83" s="338"/>
      <c r="CHJ83" s="338"/>
      <c r="CHK83" s="338"/>
      <c r="CHL83" s="338"/>
      <c r="CHM83" s="338"/>
      <c r="CHN83" s="338"/>
      <c r="CHO83" s="338"/>
      <c r="CHP83" s="338"/>
      <c r="CHQ83" s="338"/>
      <c r="CHR83" s="338"/>
      <c r="CHS83" s="338"/>
      <c r="CHT83" s="338"/>
      <c r="CHU83" s="338"/>
      <c r="CHV83" s="338"/>
      <c r="CHW83" s="338"/>
      <c r="CHX83" s="338"/>
      <c r="CHY83" s="338"/>
      <c r="CHZ83" s="338"/>
      <c r="CIA83" s="338"/>
      <c r="CIB83" s="338"/>
      <c r="CIC83" s="338"/>
      <c r="CID83" s="338"/>
      <c r="CIE83" s="338"/>
      <c r="CIF83" s="338"/>
      <c r="CIG83" s="338"/>
      <c r="CIH83" s="338"/>
      <c r="CII83" s="338"/>
      <c r="CIJ83" s="338"/>
      <c r="CIK83" s="338"/>
      <c r="CIL83" s="338"/>
      <c r="CIM83" s="338"/>
      <c r="CIN83" s="338"/>
      <c r="CIO83" s="338"/>
      <c r="CIP83" s="338"/>
      <c r="CIQ83" s="338"/>
      <c r="CIR83" s="338"/>
      <c r="CIS83" s="338"/>
      <c r="CIT83" s="338"/>
      <c r="CIU83" s="338"/>
      <c r="CIV83" s="338"/>
      <c r="CIW83" s="338"/>
      <c r="CIX83" s="338"/>
      <c r="CIY83" s="338"/>
      <c r="CIZ83" s="338"/>
      <c r="CJA83" s="338"/>
      <c r="CJB83" s="338"/>
      <c r="CJC83" s="338"/>
      <c r="CJD83" s="338"/>
      <c r="CJE83" s="338"/>
      <c r="CJF83" s="338"/>
      <c r="CJG83" s="338"/>
      <c r="CJH83" s="338"/>
      <c r="CJI83" s="338"/>
      <c r="CJJ83" s="338"/>
      <c r="CJK83" s="338"/>
      <c r="CJL83" s="338"/>
      <c r="CJM83" s="338"/>
      <c r="CJN83" s="338"/>
      <c r="CJO83" s="338"/>
      <c r="CJP83" s="338"/>
      <c r="CJQ83" s="338"/>
      <c r="CJR83" s="338"/>
      <c r="CJS83" s="338"/>
      <c r="CJT83" s="338"/>
      <c r="CJU83" s="338"/>
      <c r="CJV83" s="338"/>
      <c r="CJW83" s="338"/>
      <c r="CJX83" s="338"/>
      <c r="CJY83" s="338"/>
      <c r="CJZ83" s="338"/>
      <c r="CKA83" s="338"/>
      <c r="CKB83" s="338"/>
      <c r="CKC83" s="338"/>
      <c r="CKD83" s="338"/>
      <c r="CKE83" s="338"/>
      <c r="CKF83" s="338"/>
      <c r="CKG83" s="338"/>
      <c r="CKH83" s="338"/>
      <c r="CKI83" s="338"/>
      <c r="CKJ83" s="338"/>
      <c r="CKK83" s="338"/>
      <c r="CKL83" s="338"/>
      <c r="CKM83" s="338"/>
      <c r="CKN83" s="338"/>
      <c r="CKO83" s="338"/>
      <c r="CKP83" s="338"/>
      <c r="CKQ83" s="338"/>
      <c r="CKR83" s="338"/>
      <c r="CKS83" s="338"/>
      <c r="CKT83" s="338"/>
      <c r="CKU83" s="338"/>
      <c r="CKV83" s="338"/>
      <c r="CKW83" s="338"/>
      <c r="CKX83" s="338"/>
      <c r="CKY83" s="338"/>
      <c r="CKZ83" s="338"/>
      <c r="CLA83" s="338"/>
      <c r="CLB83" s="338"/>
      <c r="CLC83" s="338"/>
      <c r="CLD83" s="338"/>
      <c r="CLE83" s="338"/>
      <c r="CLF83" s="338"/>
      <c r="CLG83" s="338"/>
      <c r="CLH83" s="338"/>
      <c r="CLI83" s="338"/>
      <c r="CLJ83" s="338"/>
      <c r="CLK83" s="338"/>
      <c r="CLL83" s="338"/>
      <c r="CLM83" s="338"/>
      <c r="CLN83" s="338"/>
      <c r="CLO83" s="338"/>
      <c r="CLP83" s="338"/>
      <c r="CLQ83" s="338"/>
      <c r="CLR83" s="338"/>
      <c r="CLS83" s="338"/>
      <c r="CLT83" s="338"/>
      <c r="CLU83" s="338"/>
      <c r="CLV83" s="338"/>
      <c r="CLW83" s="338"/>
      <c r="CLX83" s="338"/>
      <c r="CLY83" s="338"/>
      <c r="CLZ83" s="338"/>
      <c r="CMA83" s="338"/>
      <c r="CMB83" s="338"/>
      <c r="CMC83" s="338"/>
      <c r="CMD83" s="338"/>
      <c r="CME83" s="338"/>
      <c r="CMF83" s="338"/>
      <c r="CMG83" s="338"/>
      <c r="CMH83" s="338"/>
      <c r="CMI83" s="338"/>
      <c r="CMJ83" s="338"/>
      <c r="CMK83" s="338"/>
      <c r="CML83" s="338"/>
      <c r="CMM83" s="338"/>
      <c r="CMN83" s="338"/>
      <c r="CMO83" s="338"/>
      <c r="CMP83" s="338"/>
      <c r="CMQ83" s="338"/>
      <c r="CMR83" s="338"/>
      <c r="CMS83" s="338"/>
      <c r="CMT83" s="338"/>
      <c r="CMU83" s="338"/>
      <c r="CMV83" s="338"/>
      <c r="CMW83" s="338"/>
      <c r="CMX83" s="338"/>
      <c r="CMY83" s="338"/>
      <c r="CMZ83" s="338"/>
      <c r="CNA83" s="338"/>
      <c r="CNB83" s="338"/>
      <c r="CNC83" s="338"/>
      <c r="CND83" s="338"/>
      <c r="CNE83" s="338"/>
      <c r="CNF83" s="338"/>
      <c r="CNG83" s="338"/>
      <c r="CNH83" s="338"/>
      <c r="CNI83" s="338"/>
      <c r="CNJ83" s="338"/>
      <c r="CNK83" s="338"/>
      <c r="CNL83" s="338"/>
      <c r="CNM83" s="338"/>
      <c r="CNN83" s="338"/>
      <c r="CNO83" s="338"/>
      <c r="CNP83" s="338"/>
      <c r="CNQ83" s="338"/>
      <c r="CNR83" s="338"/>
      <c r="CNS83" s="338"/>
      <c r="CNT83" s="338"/>
      <c r="CNU83" s="338"/>
      <c r="CNV83" s="338"/>
      <c r="CNW83" s="338"/>
      <c r="CNX83" s="338"/>
      <c r="CNY83" s="338"/>
      <c r="CNZ83" s="338"/>
      <c r="COA83" s="338"/>
      <c r="COB83" s="338"/>
      <c r="COC83" s="338"/>
      <c r="COD83" s="338"/>
      <c r="COE83" s="338"/>
      <c r="COF83" s="338"/>
      <c r="COG83" s="338"/>
      <c r="COH83" s="338"/>
      <c r="COI83" s="338"/>
      <c r="COJ83" s="338"/>
      <c r="COK83" s="338"/>
      <c r="COL83" s="338"/>
      <c r="COM83" s="338"/>
      <c r="CON83" s="338"/>
      <c r="COO83" s="338"/>
      <c r="COP83" s="338"/>
      <c r="COQ83" s="338"/>
      <c r="COR83" s="338"/>
      <c r="COS83" s="338"/>
      <c r="COT83" s="338"/>
      <c r="COU83" s="338"/>
      <c r="COV83" s="338"/>
      <c r="COW83" s="338"/>
      <c r="COX83" s="338"/>
      <c r="COY83" s="338"/>
      <c r="COZ83" s="338"/>
      <c r="CPA83" s="338"/>
      <c r="CPB83" s="338"/>
      <c r="CPC83" s="338"/>
      <c r="CPD83" s="338"/>
      <c r="CPE83" s="338"/>
      <c r="CPF83" s="338"/>
      <c r="CPG83" s="338"/>
      <c r="CPH83" s="338"/>
      <c r="CPI83" s="338"/>
      <c r="CPJ83" s="338"/>
      <c r="CPK83" s="338"/>
      <c r="CPL83" s="338"/>
      <c r="CPM83" s="338"/>
      <c r="CPN83" s="338"/>
      <c r="CPO83" s="338"/>
      <c r="CPP83" s="338"/>
      <c r="CPQ83" s="338"/>
      <c r="CPR83" s="338"/>
      <c r="CPS83" s="338"/>
      <c r="CPT83" s="338"/>
      <c r="CPU83" s="338"/>
      <c r="CPV83" s="338"/>
      <c r="CPW83" s="338"/>
      <c r="CPX83" s="338"/>
      <c r="CPY83" s="338"/>
      <c r="CPZ83" s="338"/>
      <c r="CQA83" s="338"/>
      <c r="CQB83" s="338"/>
      <c r="CQC83" s="338"/>
      <c r="CQD83" s="338"/>
      <c r="CQE83" s="338"/>
      <c r="CQF83" s="338"/>
      <c r="CQG83" s="338"/>
      <c r="CQH83" s="338"/>
      <c r="CQI83" s="338"/>
      <c r="CQJ83" s="338"/>
      <c r="CQK83" s="338"/>
      <c r="CQL83" s="338"/>
      <c r="CQM83" s="338"/>
      <c r="CQN83" s="338"/>
      <c r="CQO83" s="338"/>
      <c r="CQP83" s="338"/>
      <c r="CQQ83" s="338"/>
      <c r="CQR83" s="338"/>
      <c r="CQS83" s="338"/>
      <c r="CQT83" s="338"/>
      <c r="CQU83" s="338"/>
      <c r="CQV83" s="338"/>
      <c r="CQW83" s="338"/>
      <c r="CQX83" s="338"/>
      <c r="CQY83" s="338"/>
      <c r="CQZ83" s="338"/>
      <c r="CRA83" s="338"/>
      <c r="CRB83" s="338"/>
      <c r="CRC83" s="338"/>
      <c r="CRD83" s="338"/>
      <c r="CRE83" s="338"/>
      <c r="CRF83" s="338"/>
      <c r="CRG83" s="338"/>
      <c r="CRH83" s="338"/>
      <c r="CRI83" s="338"/>
      <c r="CRJ83" s="338"/>
      <c r="CRK83" s="338"/>
      <c r="CRL83" s="338"/>
      <c r="CRM83" s="338"/>
      <c r="CRN83" s="338"/>
      <c r="CRO83" s="338"/>
      <c r="CRP83" s="338"/>
      <c r="CRQ83" s="338"/>
      <c r="CRR83" s="338"/>
      <c r="CRS83" s="338"/>
      <c r="CRT83" s="338"/>
      <c r="CRU83" s="338"/>
      <c r="CRV83" s="338"/>
      <c r="CRW83" s="338"/>
      <c r="CRX83" s="338"/>
      <c r="CRY83" s="338"/>
      <c r="CRZ83" s="338"/>
      <c r="CSA83" s="338"/>
      <c r="CSB83" s="338"/>
      <c r="CSC83" s="338"/>
      <c r="CSD83" s="338"/>
      <c r="CSE83" s="338"/>
      <c r="CSF83" s="338"/>
      <c r="CSG83" s="338"/>
      <c r="CSH83" s="338"/>
      <c r="CSI83" s="338"/>
      <c r="CSJ83" s="338"/>
      <c r="CSK83" s="338"/>
      <c r="CSL83" s="338"/>
      <c r="CSM83" s="338"/>
      <c r="CSN83" s="338"/>
      <c r="CSO83" s="338"/>
      <c r="CSP83" s="338"/>
      <c r="CSQ83" s="338"/>
      <c r="CSR83" s="338"/>
      <c r="CSS83" s="338"/>
      <c r="CST83" s="338"/>
      <c r="CSU83" s="338"/>
      <c r="CSV83" s="338"/>
      <c r="CSW83" s="338"/>
      <c r="CSX83" s="338"/>
      <c r="CSY83" s="338"/>
      <c r="CSZ83" s="338"/>
      <c r="CTA83" s="338"/>
      <c r="CTB83" s="338"/>
      <c r="CTC83" s="338"/>
      <c r="CTD83" s="338"/>
      <c r="CTE83" s="338"/>
      <c r="CTF83" s="338"/>
      <c r="CTG83" s="338"/>
      <c r="CTH83" s="338"/>
      <c r="CTI83" s="338"/>
      <c r="CTJ83" s="338"/>
      <c r="CTK83" s="338"/>
      <c r="CTL83" s="338"/>
      <c r="CTM83" s="338"/>
      <c r="CTN83" s="338"/>
      <c r="CTO83" s="338"/>
      <c r="CTP83" s="338"/>
      <c r="CTQ83" s="338"/>
      <c r="CTR83" s="338"/>
      <c r="CTS83" s="338"/>
      <c r="CTT83" s="338"/>
      <c r="CTU83" s="338"/>
      <c r="CTV83" s="338"/>
      <c r="CTW83" s="338"/>
      <c r="CTX83" s="338"/>
      <c r="CTY83" s="338"/>
      <c r="CTZ83" s="338"/>
      <c r="CUA83" s="338"/>
      <c r="CUB83" s="338"/>
      <c r="CUC83" s="338"/>
      <c r="CUD83" s="338"/>
      <c r="CUE83" s="338"/>
      <c r="CUF83" s="338"/>
      <c r="CUG83" s="338"/>
      <c r="CUH83" s="338"/>
      <c r="CUI83" s="338"/>
      <c r="CUJ83" s="338"/>
      <c r="CUK83" s="338"/>
      <c r="CUL83" s="338"/>
      <c r="CUM83" s="338"/>
      <c r="CUN83" s="338"/>
      <c r="CUO83" s="338"/>
      <c r="CUP83" s="338"/>
      <c r="CUQ83" s="338"/>
      <c r="CUR83" s="338"/>
      <c r="CUS83" s="338"/>
      <c r="CUT83" s="338"/>
      <c r="CUU83" s="338"/>
      <c r="CUV83" s="338"/>
      <c r="CUW83" s="338"/>
      <c r="CUX83" s="338"/>
      <c r="CUY83" s="338"/>
      <c r="CUZ83" s="338"/>
      <c r="CVA83" s="338"/>
      <c r="CVB83" s="338"/>
      <c r="CVC83" s="338"/>
      <c r="CVD83" s="338"/>
      <c r="CVE83" s="338"/>
      <c r="CVF83" s="338"/>
      <c r="CVG83" s="338"/>
      <c r="CVH83" s="338"/>
      <c r="CVI83" s="338"/>
      <c r="CVJ83" s="338"/>
      <c r="CVK83" s="338"/>
      <c r="CVL83" s="338"/>
      <c r="CVM83" s="338"/>
      <c r="CVN83" s="338"/>
      <c r="CVO83" s="338"/>
      <c r="CVP83" s="338"/>
      <c r="CVQ83" s="338"/>
      <c r="CVR83" s="338"/>
      <c r="CVS83" s="338"/>
      <c r="CVT83" s="338"/>
      <c r="CVU83" s="338"/>
      <c r="CVV83" s="338"/>
      <c r="CVW83" s="338"/>
      <c r="CVX83" s="338"/>
      <c r="CVY83" s="338"/>
      <c r="CVZ83" s="338"/>
      <c r="CWA83" s="338"/>
      <c r="CWB83" s="338"/>
      <c r="CWC83" s="338"/>
      <c r="CWD83" s="338"/>
      <c r="CWE83" s="338"/>
      <c r="CWF83" s="338"/>
      <c r="CWG83" s="338"/>
      <c r="CWH83" s="338"/>
      <c r="CWI83" s="338"/>
      <c r="CWJ83" s="338"/>
      <c r="CWK83" s="338"/>
      <c r="CWL83" s="338"/>
      <c r="CWM83" s="338"/>
      <c r="CWN83" s="338"/>
      <c r="CWO83" s="338"/>
      <c r="CWP83" s="338"/>
      <c r="CWQ83" s="338"/>
      <c r="CWR83" s="338"/>
      <c r="CWS83" s="338"/>
      <c r="CWT83" s="338"/>
      <c r="CWU83" s="338"/>
      <c r="CWV83" s="338"/>
      <c r="CWW83" s="338"/>
      <c r="CWX83" s="338"/>
      <c r="CWY83" s="338"/>
      <c r="CWZ83" s="338"/>
      <c r="CXA83" s="338"/>
      <c r="CXB83" s="338"/>
      <c r="CXC83" s="338"/>
      <c r="CXD83" s="338"/>
      <c r="CXE83" s="338"/>
      <c r="CXF83" s="338"/>
      <c r="CXG83" s="338"/>
      <c r="CXH83" s="338"/>
      <c r="CXI83" s="338"/>
      <c r="CXJ83" s="338"/>
      <c r="CXK83" s="338"/>
      <c r="CXL83" s="338"/>
      <c r="CXM83" s="338"/>
      <c r="CXN83" s="338"/>
      <c r="CXO83" s="338"/>
      <c r="CXP83" s="338"/>
      <c r="CXQ83" s="338"/>
      <c r="CXR83" s="338"/>
      <c r="CXS83" s="338"/>
      <c r="CXT83" s="338"/>
      <c r="CXU83" s="338"/>
      <c r="CXV83" s="338"/>
      <c r="CXW83" s="338"/>
      <c r="CXX83" s="338"/>
      <c r="CXY83" s="338"/>
      <c r="CXZ83" s="338"/>
      <c r="CYA83" s="338"/>
      <c r="CYB83" s="338"/>
      <c r="CYC83" s="338"/>
      <c r="CYD83" s="338"/>
      <c r="CYE83" s="338"/>
      <c r="CYF83" s="338"/>
      <c r="CYG83" s="338"/>
      <c r="CYH83" s="338"/>
      <c r="CYI83" s="338"/>
      <c r="CYJ83" s="338"/>
      <c r="CYK83" s="338"/>
      <c r="CYL83" s="338"/>
      <c r="CYM83" s="338"/>
      <c r="CYN83" s="338"/>
      <c r="CYO83" s="338"/>
      <c r="CYP83" s="338"/>
      <c r="CYQ83" s="338"/>
      <c r="CYR83" s="338"/>
      <c r="CYS83" s="338"/>
      <c r="CYT83" s="338"/>
      <c r="CYU83" s="338"/>
      <c r="CYV83" s="338"/>
      <c r="CYW83" s="338"/>
      <c r="CYX83" s="338"/>
      <c r="CYY83" s="338"/>
      <c r="CYZ83" s="338"/>
      <c r="CZA83" s="338"/>
      <c r="CZB83" s="338"/>
      <c r="CZC83" s="338"/>
      <c r="CZD83" s="338"/>
      <c r="CZE83" s="338"/>
      <c r="CZF83" s="338"/>
      <c r="CZG83" s="338"/>
      <c r="CZH83" s="338"/>
      <c r="CZI83" s="338"/>
      <c r="CZJ83" s="338"/>
      <c r="CZK83" s="338"/>
      <c r="CZL83" s="338"/>
      <c r="CZM83" s="338"/>
      <c r="CZN83" s="338"/>
      <c r="CZO83" s="338"/>
      <c r="CZP83" s="338"/>
      <c r="CZQ83" s="338"/>
      <c r="CZR83" s="338"/>
      <c r="CZS83" s="338"/>
      <c r="CZT83" s="338"/>
      <c r="CZU83" s="338"/>
      <c r="CZV83" s="338"/>
      <c r="CZW83" s="338"/>
      <c r="CZX83" s="338"/>
      <c r="CZY83" s="338"/>
      <c r="CZZ83" s="338"/>
      <c r="DAA83" s="338"/>
      <c r="DAB83" s="338"/>
      <c r="DAC83" s="338"/>
      <c r="DAD83" s="338"/>
      <c r="DAE83" s="338"/>
      <c r="DAF83" s="338"/>
      <c r="DAG83" s="338"/>
      <c r="DAH83" s="338"/>
      <c r="DAI83" s="338"/>
      <c r="DAJ83" s="338"/>
      <c r="DAK83" s="338"/>
      <c r="DAL83" s="338"/>
      <c r="DAM83" s="338"/>
      <c r="DAN83" s="338"/>
      <c r="DAO83" s="338"/>
      <c r="DAP83" s="338"/>
      <c r="DAQ83" s="338"/>
      <c r="DAR83" s="338"/>
      <c r="DAS83" s="338"/>
      <c r="DAT83" s="338"/>
      <c r="DAU83" s="338"/>
      <c r="DAV83" s="338"/>
      <c r="DAW83" s="338"/>
      <c r="DAX83" s="338"/>
      <c r="DAY83" s="338"/>
      <c r="DAZ83" s="338"/>
      <c r="DBA83" s="338"/>
      <c r="DBB83" s="338"/>
      <c r="DBC83" s="338"/>
      <c r="DBD83" s="338"/>
      <c r="DBE83" s="338"/>
      <c r="DBF83" s="338"/>
      <c r="DBG83" s="338"/>
      <c r="DBH83" s="338"/>
      <c r="DBI83" s="338"/>
      <c r="DBJ83" s="338"/>
      <c r="DBK83" s="338"/>
      <c r="DBL83" s="338"/>
      <c r="DBM83" s="338"/>
      <c r="DBN83" s="338"/>
      <c r="DBO83" s="338"/>
      <c r="DBP83" s="338"/>
      <c r="DBQ83" s="338"/>
      <c r="DBR83" s="338"/>
      <c r="DBS83" s="338"/>
      <c r="DBT83" s="338"/>
      <c r="DBU83" s="338"/>
      <c r="DBV83" s="338"/>
      <c r="DBW83" s="338"/>
      <c r="DBX83" s="338"/>
      <c r="DBY83" s="338"/>
      <c r="DBZ83" s="338"/>
      <c r="DCA83" s="338"/>
      <c r="DCB83" s="338"/>
      <c r="DCC83" s="338"/>
      <c r="DCD83" s="338"/>
      <c r="DCE83" s="338"/>
      <c r="DCF83" s="338"/>
      <c r="DCG83" s="338"/>
      <c r="DCH83" s="338"/>
      <c r="DCI83" s="338"/>
      <c r="DCJ83" s="338"/>
      <c r="DCK83" s="338"/>
      <c r="DCL83" s="338"/>
      <c r="DCM83" s="338"/>
      <c r="DCN83" s="338"/>
      <c r="DCO83" s="338"/>
      <c r="DCP83" s="338"/>
      <c r="DCQ83" s="338"/>
      <c r="DCR83" s="338"/>
      <c r="DCS83" s="338"/>
      <c r="DCT83" s="338"/>
      <c r="DCU83" s="338"/>
      <c r="DCV83" s="338"/>
      <c r="DCW83" s="338"/>
      <c r="DCX83" s="338"/>
      <c r="DCY83" s="338"/>
      <c r="DCZ83" s="338"/>
      <c r="DDA83" s="338"/>
      <c r="DDB83" s="338"/>
      <c r="DDC83" s="338"/>
      <c r="DDD83" s="338"/>
      <c r="DDE83" s="338"/>
      <c r="DDF83" s="338"/>
      <c r="DDG83" s="338"/>
      <c r="DDH83" s="338"/>
      <c r="DDI83" s="338"/>
      <c r="DDJ83" s="338"/>
      <c r="DDK83" s="338"/>
      <c r="DDL83" s="338"/>
      <c r="DDM83" s="338"/>
      <c r="DDN83" s="338"/>
      <c r="DDO83" s="338"/>
      <c r="DDP83" s="338"/>
      <c r="DDQ83" s="338"/>
      <c r="DDR83" s="338"/>
      <c r="DDS83" s="338"/>
      <c r="DDT83" s="338"/>
      <c r="DDU83" s="338"/>
      <c r="DDV83" s="338"/>
      <c r="DDW83" s="338"/>
      <c r="DDX83" s="338"/>
      <c r="DDY83" s="338"/>
      <c r="DDZ83" s="338"/>
      <c r="DEA83" s="338"/>
      <c r="DEB83" s="338"/>
      <c r="DEC83" s="338"/>
      <c r="DED83" s="338"/>
      <c r="DEE83" s="338"/>
      <c r="DEF83" s="338"/>
      <c r="DEG83" s="338"/>
      <c r="DEH83" s="338"/>
      <c r="DEI83" s="338"/>
      <c r="DEJ83" s="338"/>
      <c r="DEK83" s="338"/>
      <c r="DEL83" s="338"/>
      <c r="DEM83" s="338"/>
      <c r="DEN83" s="338"/>
      <c r="DEO83" s="338"/>
      <c r="DEP83" s="338"/>
      <c r="DEQ83" s="338"/>
      <c r="DER83" s="338"/>
      <c r="DES83" s="338"/>
      <c r="DET83" s="338"/>
      <c r="DEU83" s="338"/>
      <c r="DEV83" s="338"/>
      <c r="DEW83" s="338"/>
      <c r="DEX83" s="338"/>
      <c r="DEY83" s="338"/>
      <c r="DEZ83" s="338"/>
      <c r="DFA83" s="338"/>
      <c r="DFB83" s="338"/>
      <c r="DFC83" s="338"/>
      <c r="DFD83" s="338"/>
      <c r="DFE83" s="338"/>
      <c r="DFF83" s="338"/>
      <c r="DFG83" s="338"/>
      <c r="DFH83" s="338"/>
      <c r="DFI83" s="338"/>
      <c r="DFJ83" s="338"/>
      <c r="DFK83" s="338"/>
      <c r="DFL83" s="338"/>
      <c r="DFM83" s="338"/>
      <c r="DFN83" s="338"/>
      <c r="DFO83" s="338"/>
      <c r="DFP83" s="338"/>
      <c r="DFQ83" s="338"/>
      <c r="DFR83" s="338"/>
      <c r="DFS83" s="338"/>
      <c r="DFT83" s="338"/>
      <c r="DFU83" s="338"/>
      <c r="DFV83" s="338"/>
      <c r="DFW83" s="338"/>
      <c r="DFX83" s="338"/>
      <c r="DFY83" s="338"/>
      <c r="DFZ83" s="338"/>
      <c r="DGA83" s="338"/>
      <c r="DGB83" s="338"/>
      <c r="DGC83" s="338"/>
      <c r="DGD83" s="338"/>
      <c r="DGE83" s="338"/>
      <c r="DGF83" s="338"/>
      <c r="DGG83" s="338"/>
      <c r="DGH83" s="338"/>
      <c r="DGI83" s="338"/>
      <c r="DGJ83" s="338"/>
      <c r="DGK83" s="338"/>
      <c r="DGL83" s="338"/>
      <c r="DGM83" s="338"/>
      <c r="DGN83" s="338"/>
      <c r="DGO83" s="338"/>
      <c r="DGP83" s="338"/>
      <c r="DGQ83" s="338"/>
      <c r="DGR83" s="338"/>
      <c r="DGS83" s="338"/>
      <c r="DGT83" s="338"/>
      <c r="DGU83" s="338"/>
      <c r="DGV83" s="338"/>
      <c r="DGW83" s="338"/>
      <c r="DGX83" s="338"/>
      <c r="DGY83" s="338"/>
      <c r="DGZ83" s="338"/>
      <c r="DHA83" s="338"/>
      <c r="DHB83" s="338"/>
      <c r="DHC83" s="338"/>
      <c r="DHD83" s="338"/>
      <c r="DHE83" s="338"/>
      <c r="DHF83" s="338"/>
      <c r="DHG83" s="338"/>
      <c r="DHH83" s="338"/>
      <c r="DHI83" s="338"/>
      <c r="DHJ83" s="338"/>
      <c r="DHK83" s="338"/>
      <c r="DHL83" s="338"/>
      <c r="DHM83" s="338"/>
      <c r="DHN83" s="338"/>
      <c r="DHO83" s="338"/>
      <c r="DHP83" s="338"/>
      <c r="DHQ83" s="338"/>
      <c r="DHR83" s="338"/>
      <c r="DHS83" s="338"/>
      <c r="DHT83" s="338"/>
      <c r="DHU83" s="338"/>
      <c r="DHV83" s="338"/>
      <c r="DHW83" s="338"/>
      <c r="DHX83" s="338"/>
      <c r="DHY83" s="338"/>
      <c r="DHZ83" s="338"/>
      <c r="DIA83" s="338"/>
      <c r="DIB83" s="338"/>
      <c r="DIC83" s="338"/>
      <c r="DID83" s="338"/>
      <c r="DIE83" s="338"/>
      <c r="DIF83" s="338"/>
      <c r="DIG83" s="338"/>
      <c r="DIH83" s="338"/>
      <c r="DII83" s="338"/>
      <c r="DIJ83" s="338"/>
      <c r="DIK83" s="338"/>
      <c r="DIL83" s="338"/>
      <c r="DIM83" s="338"/>
      <c r="DIN83" s="338"/>
      <c r="DIO83" s="338"/>
      <c r="DIP83" s="338"/>
      <c r="DIQ83" s="338"/>
      <c r="DIR83" s="338"/>
      <c r="DIS83" s="338"/>
      <c r="DIT83" s="338"/>
      <c r="DIU83" s="338"/>
      <c r="DIV83" s="338"/>
      <c r="DIW83" s="338"/>
      <c r="DIX83" s="338"/>
      <c r="DIY83" s="338"/>
      <c r="DIZ83" s="338"/>
      <c r="DJA83" s="338"/>
      <c r="DJB83" s="338"/>
      <c r="DJC83" s="338"/>
      <c r="DJD83" s="338"/>
      <c r="DJE83" s="338"/>
      <c r="DJF83" s="338"/>
      <c r="DJG83" s="338"/>
      <c r="DJH83" s="338"/>
      <c r="DJI83" s="338"/>
      <c r="DJJ83" s="338"/>
      <c r="DJK83" s="338"/>
      <c r="DJL83" s="338"/>
      <c r="DJM83" s="338"/>
      <c r="DJN83" s="338"/>
      <c r="DJO83" s="338"/>
      <c r="DJP83" s="338"/>
      <c r="DJQ83" s="338"/>
      <c r="DJR83" s="338"/>
      <c r="DJS83" s="338"/>
      <c r="DJT83" s="338"/>
      <c r="DJU83" s="338"/>
      <c r="DJV83" s="338"/>
      <c r="DJW83" s="338"/>
      <c r="DJX83" s="338"/>
      <c r="DJY83" s="338"/>
      <c r="DJZ83" s="338"/>
      <c r="DKA83" s="338"/>
      <c r="DKB83" s="338"/>
      <c r="DKC83" s="338"/>
      <c r="DKD83" s="338"/>
      <c r="DKE83" s="338"/>
      <c r="DKF83" s="338"/>
      <c r="DKG83" s="338"/>
      <c r="DKH83" s="338"/>
      <c r="DKI83" s="338"/>
      <c r="DKJ83" s="338"/>
      <c r="DKK83" s="338"/>
      <c r="DKL83" s="338"/>
      <c r="DKM83" s="338"/>
      <c r="DKN83" s="338"/>
      <c r="DKO83" s="338"/>
      <c r="DKP83" s="338"/>
      <c r="DKQ83" s="338"/>
      <c r="DKR83" s="338"/>
      <c r="DKS83" s="338"/>
      <c r="DKT83" s="338"/>
      <c r="DKU83" s="338"/>
      <c r="DKV83" s="338"/>
      <c r="DKW83" s="338"/>
      <c r="DKX83" s="338"/>
      <c r="DKY83" s="338"/>
      <c r="DKZ83" s="338"/>
      <c r="DLA83" s="338"/>
      <c r="DLB83" s="338"/>
      <c r="DLC83" s="338"/>
      <c r="DLD83" s="338"/>
      <c r="DLE83" s="338"/>
      <c r="DLF83" s="338"/>
      <c r="DLG83" s="338"/>
      <c r="DLH83" s="338"/>
      <c r="DLI83" s="338"/>
      <c r="DLJ83" s="338"/>
      <c r="DLK83" s="338"/>
      <c r="DLL83" s="338"/>
      <c r="DLM83" s="338"/>
      <c r="DLN83" s="338"/>
      <c r="DLO83" s="338"/>
      <c r="DLP83" s="338"/>
      <c r="DLQ83" s="338"/>
      <c r="DLR83" s="338"/>
      <c r="DLS83" s="338"/>
      <c r="DLT83" s="338"/>
      <c r="DLU83" s="338"/>
      <c r="DLV83" s="338"/>
      <c r="DLW83" s="338"/>
      <c r="DLX83" s="338"/>
      <c r="DLY83" s="338"/>
      <c r="DLZ83" s="338"/>
      <c r="DMA83" s="338"/>
      <c r="DMB83" s="338"/>
      <c r="DMC83" s="338"/>
      <c r="DMD83" s="338"/>
      <c r="DME83" s="338"/>
      <c r="DMF83" s="338"/>
      <c r="DMG83" s="338"/>
      <c r="DMH83" s="338"/>
      <c r="DMI83" s="338"/>
      <c r="DMJ83" s="338"/>
      <c r="DMK83" s="338"/>
      <c r="DML83" s="338"/>
      <c r="DMM83" s="338"/>
      <c r="DMN83" s="338"/>
      <c r="DMO83" s="338"/>
      <c r="DMP83" s="338"/>
      <c r="DMQ83" s="338"/>
      <c r="DMR83" s="338"/>
      <c r="DMS83" s="338"/>
      <c r="DMT83" s="338"/>
      <c r="DMU83" s="338"/>
      <c r="DMV83" s="338"/>
      <c r="DMW83" s="338"/>
      <c r="DMX83" s="338"/>
      <c r="DMY83" s="338"/>
      <c r="DMZ83" s="338"/>
      <c r="DNA83" s="338"/>
      <c r="DNB83" s="338"/>
      <c r="DNC83" s="338"/>
      <c r="DND83" s="338"/>
      <c r="DNE83" s="338"/>
      <c r="DNF83" s="338"/>
      <c r="DNG83" s="338"/>
      <c r="DNH83" s="338"/>
      <c r="DNI83" s="338"/>
      <c r="DNJ83" s="338"/>
      <c r="DNK83" s="338"/>
      <c r="DNL83" s="338"/>
      <c r="DNM83" s="338"/>
      <c r="DNN83" s="338"/>
      <c r="DNO83" s="338"/>
      <c r="DNP83" s="338"/>
      <c r="DNQ83" s="338"/>
      <c r="DNR83" s="338"/>
      <c r="DNS83" s="338"/>
      <c r="DNT83" s="338"/>
      <c r="DNU83" s="338"/>
      <c r="DNV83" s="338"/>
      <c r="DNW83" s="338"/>
      <c r="DNX83" s="338"/>
      <c r="DNY83" s="338"/>
      <c r="DNZ83" s="338"/>
      <c r="DOA83" s="338"/>
      <c r="DOB83" s="338"/>
      <c r="DOC83" s="338"/>
      <c r="DOD83" s="338"/>
      <c r="DOE83" s="338"/>
      <c r="DOF83" s="338"/>
      <c r="DOG83" s="338"/>
      <c r="DOH83" s="338"/>
      <c r="DOI83" s="338"/>
      <c r="DOJ83" s="338"/>
      <c r="DOK83" s="338"/>
      <c r="DOL83" s="338"/>
      <c r="DOM83" s="338"/>
      <c r="DON83" s="338"/>
      <c r="DOO83" s="338"/>
      <c r="DOP83" s="338"/>
      <c r="DOQ83" s="338"/>
      <c r="DOR83" s="338"/>
      <c r="DOS83" s="338"/>
      <c r="DOT83" s="338"/>
      <c r="DOU83" s="338"/>
      <c r="DOV83" s="338"/>
      <c r="DOW83" s="338"/>
      <c r="DOX83" s="338"/>
      <c r="DOY83" s="338"/>
      <c r="DOZ83" s="338"/>
      <c r="DPA83" s="338"/>
      <c r="DPB83" s="338"/>
      <c r="DPC83" s="338"/>
      <c r="DPD83" s="338"/>
      <c r="DPE83" s="338"/>
      <c r="DPF83" s="338"/>
      <c r="DPG83" s="338"/>
      <c r="DPH83" s="338"/>
      <c r="DPI83" s="338"/>
      <c r="DPJ83" s="338"/>
      <c r="DPK83" s="338"/>
      <c r="DPL83" s="338"/>
      <c r="DPM83" s="338"/>
      <c r="DPN83" s="338"/>
      <c r="DPO83" s="338"/>
      <c r="DPP83" s="338"/>
      <c r="DPQ83" s="338"/>
      <c r="DPR83" s="338"/>
      <c r="DPS83" s="338"/>
      <c r="DPT83" s="338"/>
      <c r="DPU83" s="338"/>
      <c r="DPV83" s="338"/>
      <c r="DPW83" s="338"/>
      <c r="DPX83" s="338"/>
      <c r="DPY83" s="338"/>
      <c r="DPZ83" s="338"/>
      <c r="DQA83" s="338"/>
      <c r="DQB83" s="338"/>
      <c r="DQC83" s="338"/>
      <c r="DQD83" s="338"/>
      <c r="DQE83" s="338"/>
      <c r="DQF83" s="338"/>
      <c r="DQG83" s="338"/>
      <c r="DQH83" s="338"/>
      <c r="DQI83" s="338"/>
      <c r="DQJ83" s="338"/>
      <c r="DQK83" s="338"/>
      <c r="DQL83" s="338"/>
      <c r="DQM83" s="338"/>
      <c r="DQN83" s="338"/>
      <c r="DQO83" s="338"/>
      <c r="DQP83" s="338"/>
      <c r="DQQ83" s="338"/>
      <c r="DQR83" s="338"/>
      <c r="DQS83" s="338"/>
      <c r="DQT83" s="338"/>
      <c r="DQU83" s="338"/>
      <c r="DQV83" s="338"/>
      <c r="DQW83" s="338"/>
      <c r="DQX83" s="338"/>
      <c r="DQY83" s="338"/>
      <c r="DQZ83" s="338"/>
      <c r="DRA83" s="338"/>
      <c r="DRB83" s="338"/>
      <c r="DRC83" s="338"/>
      <c r="DRD83" s="338"/>
      <c r="DRE83" s="338"/>
      <c r="DRF83" s="338"/>
      <c r="DRG83" s="338"/>
      <c r="DRH83" s="338"/>
      <c r="DRI83" s="338"/>
      <c r="DRJ83" s="338"/>
      <c r="DRK83" s="338"/>
      <c r="DRL83" s="338"/>
      <c r="DRM83" s="338"/>
      <c r="DRN83" s="338"/>
      <c r="DRO83" s="338"/>
      <c r="DRP83" s="338"/>
      <c r="DRQ83" s="338"/>
      <c r="DRR83" s="338"/>
      <c r="DRS83" s="338"/>
      <c r="DRT83" s="338"/>
      <c r="DRU83" s="338"/>
      <c r="DRV83" s="338"/>
      <c r="DRW83" s="338"/>
      <c r="DRX83" s="338"/>
      <c r="DRY83" s="338"/>
      <c r="DRZ83" s="338"/>
      <c r="DSA83" s="338"/>
      <c r="DSB83" s="338"/>
      <c r="DSC83" s="338"/>
      <c r="DSD83" s="338"/>
      <c r="DSE83" s="338"/>
      <c r="DSF83" s="338"/>
      <c r="DSG83" s="338"/>
      <c r="DSH83" s="338"/>
      <c r="DSI83" s="338"/>
      <c r="DSJ83" s="338"/>
      <c r="DSK83" s="338"/>
      <c r="DSL83" s="338"/>
      <c r="DSM83" s="338"/>
      <c r="DSN83" s="338"/>
      <c r="DSO83" s="338"/>
      <c r="DSP83" s="338"/>
      <c r="DSQ83" s="338"/>
      <c r="DSR83" s="338"/>
      <c r="DSS83" s="338"/>
      <c r="DST83" s="338"/>
      <c r="DSU83" s="338"/>
      <c r="DSV83" s="338"/>
      <c r="DSW83" s="338"/>
      <c r="DSX83" s="338"/>
      <c r="DSY83" s="338"/>
      <c r="DSZ83" s="338"/>
      <c r="DTA83" s="338"/>
      <c r="DTB83" s="338"/>
      <c r="DTC83" s="338"/>
      <c r="DTD83" s="338"/>
      <c r="DTE83" s="338"/>
      <c r="DTF83" s="338"/>
      <c r="DTG83" s="338"/>
      <c r="DTH83" s="338"/>
      <c r="DTI83" s="338"/>
      <c r="DTJ83" s="338"/>
      <c r="DTK83" s="338"/>
      <c r="DTL83" s="338"/>
      <c r="DTM83" s="338"/>
      <c r="DTN83" s="338"/>
      <c r="DTO83" s="338"/>
      <c r="DTP83" s="338"/>
      <c r="DTQ83" s="338"/>
      <c r="DTR83" s="338"/>
      <c r="DTS83" s="338"/>
      <c r="DTT83" s="338"/>
      <c r="DTU83" s="338"/>
      <c r="DTV83" s="338"/>
      <c r="DTW83" s="338"/>
      <c r="DTX83" s="338"/>
      <c r="DTY83" s="338"/>
      <c r="DTZ83" s="338"/>
      <c r="DUA83" s="338"/>
      <c r="DUB83" s="338"/>
      <c r="DUC83" s="338"/>
      <c r="DUD83" s="338"/>
      <c r="DUE83" s="338"/>
      <c r="DUF83" s="338"/>
      <c r="DUG83" s="338"/>
      <c r="DUH83" s="338"/>
      <c r="DUI83" s="338"/>
      <c r="DUJ83" s="338"/>
      <c r="DUK83" s="338"/>
      <c r="DUL83" s="338"/>
      <c r="DUM83" s="338"/>
      <c r="DUN83" s="338"/>
      <c r="DUO83" s="338"/>
      <c r="DUP83" s="338"/>
      <c r="DUQ83" s="338"/>
      <c r="DUR83" s="338"/>
      <c r="DUS83" s="338"/>
      <c r="DUT83" s="338"/>
      <c r="DUU83" s="338"/>
      <c r="DUV83" s="338"/>
      <c r="DUW83" s="338"/>
      <c r="DUX83" s="338"/>
      <c r="DUY83" s="338"/>
      <c r="DUZ83" s="338"/>
      <c r="DVA83" s="338"/>
      <c r="DVB83" s="338"/>
      <c r="DVC83" s="338"/>
      <c r="DVD83" s="338"/>
      <c r="DVE83" s="338"/>
      <c r="DVF83" s="338"/>
      <c r="DVG83" s="338"/>
      <c r="DVH83" s="338"/>
      <c r="DVI83" s="338"/>
      <c r="DVJ83" s="338"/>
      <c r="DVK83" s="338"/>
      <c r="DVL83" s="338"/>
      <c r="DVM83" s="338"/>
      <c r="DVN83" s="338"/>
      <c r="DVO83" s="338"/>
      <c r="DVP83" s="338"/>
      <c r="DVQ83" s="338"/>
      <c r="DVR83" s="338"/>
      <c r="DVS83" s="338"/>
      <c r="DVT83" s="338"/>
      <c r="DVU83" s="338"/>
      <c r="DVV83" s="338"/>
      <c r="DVW83" s="338"/>
      <c r="DVX83" s="338"/>
      <c r="DVY83" s="338"/>
      <c r="DVZ83" s="338"/>
      <c r="DWA83" s="338"/>
      <c r="DWB83" s="338"/>
      <c r="DWC83" s="338"/>
      <c r="DWD83" s="338"/>
      <c r="DWE83" s="338"/>
      <c r="DWF83" s="338"/>
      <c r="DWG83" s="338"/>
      <c r="DWH83" s="338"/>
      <c r="DWI83" s="338"/>
      <c r="DWJ83" s="338"/>
      <c r="DWK83" s="338"/>
      <c r="DWL83" s="338"/>
      <c r="DWM83" s="338"/>
      <c r="DWN83" s="338"/>
      <c r="DWO83" s="338"/>
      <c r="DWP83" s="338"/>
      <c r="DWQ83" s="338"/>
      <c r="DWR83" s="338"/>
      <c r="DWS83" s="338"/>
      <c r="DWT83" s="338"/>
      <c r="DWU83" s="338"/>
      <c r="DWV83" s="338"/>
      <c r="DWW83" s="338"/>
      <c r="DWX83" s="338"/>
      <c r="DWY83" s="338"/>
      <c r="DWZ83" s="338"/>
      <c r="DXA83" s="338"/>
      <c r="DXB83" s="338"/>
      <c r="DXC83" s="338"/>
      <c r="DXD83" s="338"/>
      <c r="DXE83" s="338"/>
      <c r="DXF83" s="338"/>
      <c r="DXG83" s="338"/>
      <c r="DXH83" s="338"/>
      <c r="DXI83" s="338"/>
      <c r="DXJ83" s="338"/>
      <c r="DXK83" s="338"/>
      <c r="DXL83" s="338"/>
      <c r="DXM83" s="338"/>
      <c r="DXN83" s="338"/>
      <c r="DXO83" s="338"/>
      <c r="DXP83" s="338"/>
      <c r="DXQ83" s="338"/>
      <c r="DXR83" s="338"/>
      <c r="DXS83" s="338"/>
      <c r="DXT83" s="338"/>
      <c r="DXU83" s="338"/>
      <c r="DXV83" s="338"/>
      <c r="DXW83" s="338"/>
      <c r="DXX83" s="338"/>
      <c r="DXY83" s="338"/>
      <c r="DXZ83" s="338"/>
      <c r="DYA83" s="338"/>
      <c r="DYB83" s="338"/>
      <c r="DYC83" s="338"/>
      <c r="DYD83" s="338"/>
      <c r="DYE83" s="338"/>
      <c r="DYF83" s="338"/>
      <c r="DYG83" s="338"/>
      <c r="DYH83" s="338"/>
      <c r="DYI83" s="338"/>
      <c r="DYJ83" s="338"/>
      <c r="DYK83" s="338"/>
      <c r="DYL83" s="338"/>
      <c r="DYM83" s="338"/>
      <c r="DYN83" s="338"/>
      <c r="DYO83" s="338"/>
      <c r="DYP83" s="338"/>
      <c r="DYQ83" s="338"/>
      <c r="DYR83" s="338"/>
      <c r="DYS83" s="338"/>
      <c r="DYT83" s="338"/>
      <c r="DYU83" s="338"/>
      <c r="DYV83" s="338"/>
      <c r="DYW83" s="338"/>
      <c r="DYX83" s="338"/>
      <c r="DYY83" s="338"/>
      <c r="DYZ83" s="338"/>
      <c r="DZA83" s="338"/>
      <c r="DZB83" s="338"/>
      <c r="DZC83" s="338"/>
      <c r="DZD83" s="338"/>
      <c r="DZE83" s="338"/>
      <c r="DZF83" s="338"/>
      <c r="DZG83" s="338"/>
      <c r="DZH83" s="338"/>
      <c r="DZI83" s="338"/>
      <c r="DZJ83" s="338"/>
      <c r="DZK83" s="338"/>
      <c r="DZL83" s="338"/>
      <c r="DZM83" s="338"/>
      <c r="DZN83" s="338"/>
      <c r="DZO83" s="338"/>
      <c r="DZP83" s="338"/>
      <c r="DZQ83" s="338"/>
      <c r="DZR83" s="338"/>
      <c r="DZS83" s="338"/>
      <c r="DZT83" s="338"/>
      <c r="DZU83" s="338"/>
      <c r="DZV83" s="338"/>
      <c r="DZW83" s="338"/>
      <c r="DZX83" s="338"/>
      <c r="DZY83" s="338"/>
      <c r="DZZ83" s="338"/>
      <c r="EAA83" s="338"/>
      <c r="EAB83" s="338"/>
      <c r="EAC83" s="338"/>
      <c r="EAD83" s="338"/>
      <c r="EAE83" s="338"/>
      <c r="EAF83" s="338"/>
      <c r="EAG83" s="338"/>
      <c r="EAH83" s="338"/>
      <c r="EAI83" s="338"/>
      <c r="EAJ83" s="338"/>
      <c r="EAK83" s="338"/>
      <c r="EAL83" s="338"/>
      <c r="EAM83" s="338"/>
      <c r="EAN83" s="338"/>
      <c r="EAO83" s="338"/>
      <c r="EAP83" s="338"/>
      <c r="EAQ83" s="338"/>
      <c r="EAR83" s="338"/>
      <c r="EAS83" s="338"/>
      <c r="EAT83" s="338"/>
      <c r="EAU83" s="338"/>
      <c r="EAV83" s="338"/>
      <c r="EAW83" s="338"/>
      <c r="EAX83" s="338"/>
      <c r="EAY83" s="338"/>
      <c r="EAZ83" s="338"/>
      <c r="EBA83" s="338"/>
      <c r="EBB83" s="338"/>
      <c r="EBC83" s="338"/>
      <c r="EBD83" s="338"/>
      <c r="EBE83" s="338"/>
      <c r="EBF83" s="338"/>
      <c r="EBG83" s="338"/>
      <c r="EBH83" s="338"/>
      <c r="EBI83" s="338"/>
      <c r="EBJ83" s="338"/>
      <c r="EBK83" s="338"/>
      <c r="EBL83" s="338"/>
      <c r="EBM83" s="338"/>
      <c r="EBN83" s="338"/>
      <c r="EBO83" s="338"/>
      <c r="EBP83" s="338"/>
      <c r="EBQ83" s="338"/>
      <c r="EBR83" s="338"/>
      <c r="EBS83" s="338"/>
      <c r="EBT83" s="338"/>
      <c r="EBU83" s="338"/>
      <c r="EBV83" s="338"/>
      <c r="EBW83" s="338"/>
      <c r="EBX83" s="338"/>
      <c r="EBY83" s="338"/>
      <c r="EBZ83" s="338"/>
      <c r="ECA83" s="338"/>
      <c r="ECB83" s="338"/>
      <c r="ECC83" s="338"/>
      <c r="ECD83" s="338"/>
      <c r="ECE83" s="338"/>
      <c r="ECF83" s="338"/>
      <c r="ECG83" s="338"/>
      <c r="ECH83" s="338"/>
      <c r="ECI83" s="338"/>
      <c r="ECJ83" s="338"/>
      <c r="ECK83" s="338"/>
      <c r="ECL83" s="338"/>
      <c r="ECM83" s="338"/>
      <c r="ECN83" s="338"/>
      <c r="ECO83" s="338"/>
      <c r="ECP83" s="338"/>
      <c r="ECQ83" s="338"/>
      <c r="ECR83" s="338"/>
      <c r="ECS83" s="338"/>
      <c r="ECT83" s="338"/>
      <c r="ECU83" s="338"/>
      <c r="ECV83" s="338"/>
      <c r="ECW83" s="338"/>
      <c r="ECX83" s="338"/>
      <c r="ECY83" s="338"/>
      <c r="ECZ83" s="338"/>
      <c r="EDA83" s="338"/>
      <c r="EDB83" s="338"/>
      <c r="EDC83" s="338"/>
      <c r="EDD83" s="338"/>
      <c r="EDE83" s="338"/>
      <c r="EDF83" s="338"/>
      <c r="EDG83" s="338"/>
      <c r="EDH83" s="338"/>
      <c r="EDI83" s="338"/>
      <c r="EDJ83" s="338"/>
      <c r="EDK83" s="338"/>
      <c r="EDL83" s="338"/>
      <c r="EDM83" s="338"/>
      <c r="EDN83" s="338"/>
      <c r="EDO83" s="338"/>
      <c r="EDP83" s="338"/>
      <c r="EDQ83" s="338"/>
      <c r="EDR83" s="338"/>
      <c r="EDS83" s="338"/>
      <c r="EDT83" s="338"/>
      <c r="EDU83" s="338"/>
      <c r="EDV83" s="338"/>
      <c r="EDW83" s="338"/>
      <c r="EDX83" s="338"/>
      <c r="EDY83" s="338"/>
      <c r="EDZ83" s="338"/>
      <c r="EEA83" s="338"/>
      <c r="EEB83" s="338"/>
      <c r="EEC83" s="338"/>
      <c r="EED83" s="338"/>
      <c r="EEE83" s="338"/>
      <c r="EEF83" s="338"/>
      <c r="EEG83" s="338"/>
      <c r="EEH83" s="338"/>
      <c r="EEI83" s="338"/>
      <c r="EEJ83" s="338"/>
      <c r="EEK83" s="338"/>
      <c r="EEL83" s="338"/>
      <c r="EEM83" s="338"/>
      <c r="EEN83" s="338"/>
      <c r="EEO83" s="338"/>
      <c r="EEP83" s="338"/>
      <c r="EEQ83" s="338"/>
      <c r="EER83" s="338"/>
      <c r="EES83" s="338"/>
      <c r="EET83" s="338"/>
      <c r="EEU83" s="338"/>
      <c r="EEV83" s="338"/>
      <c r="EEW83" s="338"/>
      <c r="EEX83" s="338"/>
      <c r="EEY83" s="338"/>
      <c r="EEZ83" s="338"/>
      <c r="EFA83" s="338"/>
      <c r="EFB83" s="338"/>
      <c r="EFC83" s="338"/>
      <c r="EFD83" s="338"/>
      <c r="EFE83" s="338"/>
      <c r="EFF83" s="338"/>
      <c r="EFG83" s="338"/>
      <c r="EFH83" s="338"/>
      <c r="EFI83" s="338"/>
      <c r="EFJ83" s="338"/>
      <c r="EFK83" s="338"/>
      <c r="EFL83" s="338"/>
      <c r="EFM83" s="338"/>
      <c r="EFN83" s="338"/>
      <c r="EFO83" s="338"/>
      <c r="EFP83" s="338"/>
      <c r="EFQ83" s="338"/>
      <c r="EFR83" s="338"/>
      <c r="EFS83" s="338"/>
      <c r="EFT83" s="338"/>
      <c r="EFU83" s="338"/>
      <c r="EFV83" s="338"/>
      <c r="EFW83" s="338"/>
      <c r="EFX83" s="338"/>
      <c r="EFY83" s="338"/>
      <c r="EFZ83" s="338"/>
      <c r="EGA83" s="338"/>
      <c r="EGB83" s="338"/>
      <c r="EGC83" s="338"/>
      <c r="EGD83" s="338"/>
      <c r="EGE83" s="338"/>
      <c r="EGF83" s="338"/>
      <c r="EGG83" s="338"/>
      <c r="EGH83" s="338"/>
      <c r="EGI83" s="338"/>
      <c r="EGJ83" s="338"/>
      <c r="EGK83" s="338"/>
      <c r="EGL83" s="338"/>
      <c r="EGM83" s="338"/>
      <c r="EGN83" s="338"/>
      <c r="EGO83" s="338"/>
      <c r="EGP83" s="338"/>
      <c r="EGQ83" s="338"/>
      <c r="EGR83" s="338"/>
      <c r="EGS83" s="338"/>
      <c r="EGT83" s="338"/>
      <c r="EGU83" s="338"/>
      <c r="EGV83" s="338"/>
      <c r="EGW83" s="338"/>
      <c r="EGX83" s="338"/>
      <c r="EGY83" s="338"/>
      <c r="EGZ83" s="338"/>
      <c r="EHA83" s="338"/>
      <c r="EHB83" s="338"/>
      <c r="EHC83" s="338"/>
      <c r="EHD83" s="338"/>
      <c r="EHE83" s="338"/>
      <c r="EHF83" s="338"/>
      <c r="EHG83" s="338"/>
      <c r="EHH83" s="338"/>
      <c r="EHI83" s="338"/>
      <c r="EHJ83" s="338"/>
      <c r="EHK83" s="338"/>
      <c r="EHL83" s="338"/>
      <c r="EHM83" s="338"/>
      <c r="EHN83" s="338"/>
      <c r="EHO83" s="338"/>
      <c r="EHP83" s="338"/>
      <c r="EHQ83" s="338"/>
      <c r="EHR83" s="338"/>
      <c r="EHS83" s="338"/>
      <c r="EHT83" s="338"/>
      <c r="EHU83" s="338"/>
      <c r="EHV83" s="338"/>
      <c r="EHW83" s="338"/>
      <c r="EHX83" s="338"/>
      <c r="EHY83" s="338"/>
      <c r="EHZ83" s="338"/>
      <c r="EIA83" s="338"/>
      <c r="EIB83" s="338"/>
      <c r="EIC83" s="338"/>
      <c r="EID83" s="338"/>
      <c r="EIE83" s="338"/>
      <c r="EIF83" s="338"/>
      <c r="EIG83" s="338"/>
      <c r="EIH83" s="338"/>
      <c r="EII83" s="338"/>
      <c r="EIJ83" s="338"/>
      <c r="EIK83" s="338"/>
      <c r="EIL83" s="338"/>
      <c r="EIM83" s="338"/>
      <c r="EIN83" s="338"/>
      <c r="EIO83" s="338"/>
      <c r="EIP83" s="338"/>
      <c r="EIQ83" s="338"/>
      <c r="EIR83" s="338"/>
      <c r="EIS83" s="338"/>
      <c r="EIT83" s="338"/>
      <c r="EIU83" s="338"/>
      <c r="EIV83" s="338"/>
      <c r="EIW83" s="338"/>
      <c r="EIX83" s="338"/>
      <c r="EIY83" s="338"/>
      <c r="EIZ83" s="338"/>
      <c r="EJA83" s="338"/>
      <c r="EJB83" s="338"/>
      <c r="EJC83" s="338"/>
      <c r="EJD83" s="338"/>
      <c r="EJE83" s="338"/>
      <c r="EJF83" s="338"/>
      <c r="EJG83" s="338"/>
      <c r="EJH83" s="338"/>
      <c r="EJI83" s="338"/>
      <c r="EJJ83" s="338"/>
      <c r="EJK83" s="338"/>
      <c r="EJL83" s="338"/>
      <c r="EJM83" s="338"/>
      <c r="EJN83" s="338"/>
      <c r="EJO83" s="338"/>
      <c r="EJP83" s="338"/>
      <c r="EJQ83" s="338"/>
      <c r="EJR83" s="338"/>
      <c r="EJS83" s="338"/>
      <c r="EJT83" s="338"/>
      <c r="EJU83" s="338"/>
      <c r="EJV83" s="338"/>
      <c r="EJW83" s="338"/>
      <c r="EJX83" s="338"/>
      <c r="EJY83" s="338"/>
      <c r="EJZ83" s="338"/>
      <c r="EKA83" s="338"/>
      <c r="EKB83" s="338"/>
      <c r="EKC83" s="338"/>
      <c r="EKD83" s="338"/>
      <c r="EKE83" s="338"/>
      <c r="EKF83" s="338"/>
      <c r="EKG83" s="338"/>
      <c r="EKH83" s="338"/>
      <c r="EKI83" s="338"/>
      <c r="EKJ83" s="338"/>
      <c r="EKK83" s="338"/>
      <c r="EKL83" s="338"/>
      <c r="EKM83" s="338"/>
      <c r="EKN83" s="338"/>
      <c r="EKO83" s="338"/>
      <c r="EKP83" s="338"/>
      <c r="EKQ83" s="338"/>
      <c r="EKR83" s="338"/>
      <c r="EKS83" s="338"/>
      <c r="EKT83" s="338"/>
      <c r="EKU83" s="338"/>
      <c r="EKV83" s="338"/>
      <c r="EKW83" s="338"/>
      <c r="EKX83" s="338"/>
      <c r="EKY83" s="338"/>
      <c r="EKZ83" s="338"/>
      <c r="ELA83" s="338"/>
      <c r="ELB83" s="338"/>
      <c r="ELC83" s="338"/>
      <c r="ELD83" s="338"/>
      <c r="ELE83" s="338"/>
      <c r="ELF83" s="338"/>
      <c r="ELG83" s="338"/>
      <c r="ELH83" s="338"/>
      <c r="ELI83" s="338"/>
      <c r="ELJ83" s="338"/>
      <c r="ELK83" s="338"/>
      <c r="ELL83" s="338"/>
      <c r="ELM83" s="338"/>
      <c r="ELN83" s="338"/>
      <c r="ELO83" s="338"/>
      <c r="ELP83" s="338"/>
      <c r="ELQ83" s="338"/>
      <c r="ELR83" s="338"/>
      <c r="ELS83" s="338"/>
      <c r="ELT83" s="338"/>
      <c r="ELU83" s="338"/>
      <c r="ELV83" s="338"/>
      <c r="ELW83" s="338"/>
      <c r="ELX83" s="338"/>
      <c r="ELY83" s="338"/>
      <c r="ELZ83" s="338"/>
      <c r="EMA83" s="338"/>
      <c r="EMB83" s="338"/>
      <c r="EMC83" s="338"/>
      <c r="EMD83" s="338"/>
      <c r="EME83" s="338"/>
      <c r="EMF83" s="338"/>
      <c r="EMG83" s="338"/>
      <c r="EMH83" s="338"/>
      <c r="EMI83" s="338"/>
      <c r="EMJ83" s="338"/>
      <c r="EMK83" s="338"/>
      <c r="EML83" s="338"/>
      <c r="EMM83" s="338"/>
      <c r="EMN83" s="338"/>
      <c r="EMO83" s="338"/>
      <c r="EMP83" s="338"/>
      <c r="EMQ83" s="338"/>
      <c r="EMR83" s="338"/>
      <c r="EMS83" s="338"/>
      <c r="EMT83" s="338"/>
      <c r="EMU83" s="338"/>
      <c r="EMV83" s="338"/>
      <c r="EMW83" s="338"/>
      <c r="EMX83" s="338"/>
      <c r="EMY83" s="338"/>
      <c r="EMZ83" s="338"/>
      <c r="ENA83" s="338"/>
      <c r="ENB83" s="338"/>
      <c r="ENC83" s="338"/>
      <c r="END83" s="338"/>
      <c r="ENE83" s="338"/>
      <c r="ENF83" s="338"/>
      <c r="ENG83" s="338"/>
      <c r="ENH83" s="338"/>
      <c r="ENI83" s="338"/>
      <c r="ENJ83" s="338"/>
      <c r="ENK83" s="338"/>
      <c r="ENL83" s="338"/>
      <c r="ENM83" s="338"/>
      <c r="ENN83" s="338"/>
      <c r="ENO83" s="338"/>
      <c r="ENP83" s="338"/>
      <c r="ENQ83" s="338"/>
      <c r="ENR83" s="338"/>
      <c r="ENS83" s="338"/>
      <c r="ENT83" s="338"/>
      <c r="ENU83" s="338"/>
      <c r="ENV83" s="338"/>
      <c r="ENW83" s="338"/>
      <c r="ENX83" s="338"/>
      <c r="ENY83" s="338"/>
      <c r="ENZ83" s="338"/>
      <c r="EOA83" s="338"/>
      <c r="EOB83" s="338"/>
      <c r="EOC83" s="338"/>
      <c r="EOD83" s="338"/>
      <c r="EOE83" s="338"/>
      <c r="EOF83" s="338"/>
      <c r="EOG83" s="338"/>
      <c r="EOH83" s="338"/>
      <c r="EOI83" s="338"/>
      <c r="EOJ83" s="338"/>
      <c r="EOK83" s="338"/>
      <c r="EOL83" s="338"/>
      <c r="EOM83" s="338"/>
      <c r="EON83" s="338"/>
      <c r="EOO83" s="338"/>
      <c r="EOP83" s="338"/>
      <c r="EOQ83" s="338"/>
      <c r="EOR83" s="338"/>
      <c r="EOS83" s="338"/>
      <c r="EOT83" s="338"/>
      <c r="EOU83" s="338"/>
      <c r="EOV83" s="338"/>
      <c r="EOW83" s="338"/>
      <c r="EOX83" s="338"/>
      <c r="EOY83" s="338"/>
      <c r="EOZ83" s="338"/>
      <c r="EPA83" s="338"/>
      <c r="EPB83" s="338"/>
      <c r="EPC83" s="338"/>
      <c r="EPD83" s="338"/>
      <c r="EPE83" s="338"/>
      <c r="EPF83" s="338"/>
      <c r="EPG83" s="338"/>
      <c r="EPH83" s="338"/>
      <c r="EPI83" s="338"/>
      <c r="EPJ83" s="338"/>
      <c r="EPK83" s="338"/>
      <c r="EPL83" s="338"/>
      <c r="EPM83" s="338"/>
      <c r="EPN83" s="338"/>
      <c r="EPO83" s="338"/>
      <c r="EPP83" s="338"/>
      <c r="EPQ83" s="338"/>
      <c r="EPR83" s="338"/>
      <c r="EPS83" s="338"/>
      <c r="EPT83" s="338"/>
      <c r="EPU83" s="338"/>
      <c r="EPV83" s="338"/>
      <c r="EPW83" s="338"/>
      <c r="EPX83" s="338"/>
      <c r="EPY83" s="338"/>
      <c r="EPZ83" s="338"/>
      <c r="EQA83" s="338"/>
      <c r="EQB83" s="338"/>
      <c r="EQC83" s="338"/>
      <c r="EQD83" s="338"/>
      <c r="EQE83" s="338"/>
      <c r="EQF83" s="338"/>
      <c r="EQG83" s="338"/>
      <c r="EQH83" s="338"/>
      <c r="EQI83" s="338"/>
      <c r="EQJ83" s="338"/>
      <c r="EQK83" s="338"/>
      <c r="EQL83" s="338"/>
      <c r="EQM83" s="338"/>
      <c r="EQN83" s="338"/>
      <c r="EQO83" s="338"/>
      <c r="EQP83" s="338"/>
      <c r="EQQ83" s="338"/>
      <c r="EQR83" s="338"/>
      <c r="EQS83" s="338"/>
      <c r="EQT83" s="338"/>
      <c r="EQU83" s="338"/>
      <c r="EQV83" s="338"/>
      <c r="EQW83" s="338"/>
      <c r="EQX83" s="338"/>
      <c r="EQY83" s="338"/>
      <c r="EQZ83" s="338"/>
      <c r="ERA83" s="338"/>
      <c r="ERB83" s="338"/>
      <c r="ERC83" s="338"/>
      <c r="ERD83" s="338"/>
      <c r="ERE83" s="338"/>
      <c r="ERF83" s="338"/>
      <c r="ERG83" s="338"/>
      <c r="ERH83" s="338"/>
      <c r="ERI83" s="338"/>
      <c r="ERJ83" s="338"/>
      <c r="ERK83" s="338"/>
      <c r="ERL83" s="338"/>
      <c r="ERM83" s="338"/>
      <c r="ERN83" s="338"/>
      <c r="ERO83" s="338"/>
      <c r="ERP83" s="338"/>
      <c r="ERQ83" s="338"/>
      <c r="ERR83" s="338"/>
      <c r="ERS83" s="338"/>
      <c r="ERT83" s="338"/>
      <c r="ERU83" s="338"/>
      <c r="ERV83" s="338"/>
      <c r="ERW83" s="338"/>
      <c r="ERX83" s="338"/>
      <c r="ERY83" s="338"/>
      <c r="ERZ83" s="338"/>
      <c r="ESA83" s="338"/>
      <c r="ESB83" s="338"/>
      <c r="ESC83" s="338"/>
      <c r="ESD83" s="338"/>
      <c r="ESE83" s="338"/>
      <c r="ESF83" s="338"/>
      <c r="ESG83" s="338"/>
      <c r="ESH83" s="338"/>
      <c r="ESI83" s="338"/>
      <c r="ESJ83" s="338"/>
      <c r="ESK83" s="338"/>
      <c r="ESL83" s="338"/>
      <c r="ESM83" s="338"/>
      <c r="ESN83" s="338"/>
      <c r="ESO83" s="338"/>
      <c r="ESP83" s="338"/>
      <c r="ESQ83" s="338"/>
      <c r="ESR83" s="338"/>
      <c r="ESS83" s="338"/>
      <c r="EST83" s="338"/>
      <c r="ESU83" s="338"/>
      <c r="ESV83" s="338"/>
      <c r="ESW83" s="338"/>
      <c r="ESX83" s="338"/>
      <c r="ESY83" s="338"/>
      <c r="ESZ83" s="338"/>
      <c r="ETA83" s="338"/>
      <c r="ETB83" s="338"/>
      <c r="ETC83" s="338"/>
      <c r="ETD83" s="338"/>
      <c r="ETE83" s="338"/>
      <c r="ETF83" s="338"/>
      <c r="ETG83" s="338"/>
      <c r="ETH83" s="338"/>
      <c r="ETI83" s="338"/>
      <c r="ETJ83" s="338"/>
      <c r="ETK83" s="338"/>
      <c r="ETL83" s="338"/>
      <c r="ETM83" s="338"/>
      <c r="ETN83" s="338"/>
      <c r="ETO83" s="338"/>
      <c r="ETP83" s="338"/>
      <c r="ETQ83" s="338"/>
      <c r="ETR83" s="338"/>
      <c r="ETS83" s="338"/>
      <c r="ETT83" s="338"/>
      <c r="ETU83" s="338"/>
      <c r="ETV83" s="338"/>
      <c r="ETW83" s="338"/>
      <c r="ETX83" s="338"/>
      <c r="ETY83" s="338"/>
      <c r="ETZ83" s="338"/>
      <c r="EUA83" s="338"/>
      <c r="EUB83" s="338"/>
      <c r="EUC83" s="338"/>
      <c r="EUD83" s="338"/>
      <c r="EUE83" s="338"/>
      <c r="EUF83" s="338"/>
      <c r="EUG83" s="338"/>
      <c r="EUH83" s="338"/>
      <c r="EUI83" s="338"/>
      <c r="EUJ83" s="338"/>
      <c r="EUK83" s="338"/>
      <c r="EUL83" s="338"/>
      <c r="EUM83" s="338"/>
      <c r="EUN83" s="338"/>
      <c r="EUO83" s="338"/>
      <c r="EUP83" s="338"/>
      <c r="EUQ83" s="338"/>
      <c r="EUR83" s="338"/>
      <c r="EUS83" s="338"/>
      <c r="EUT83" s="338"/>
      <c r="EUU83" s="338"/>
      <c r="EUV83" s="338"/>
      <c r="EUW83" s="338"/>
      <c r="EUX83" s="338"/>
      <c r="EUY83" s="338"/>
      <c r="EUZ83" s="338"/>
      <c r="EVA83" s="338"/>
      <c r="EVB83" s="338"/>
      <c r="EVC83" s="338"/>
      <c r="EVD83" s="338"/>
      <c r="EVE83" s="338"/>
      <c r="EVF83" s="338"/>
      <c r="EVG83" s="338"/>
      <c r="EVH83" s="338"/>
      <c r="EVI83" s="338"/>
      <c r="EVJ83" s="338"/>
      <c r="EVK83" s="338"/>
      <c r="EVL83" s="338"/>
      <c r="EVM83" s="338"/>
      <c r="EVN83" s="338"/>
      <c r="EVO83" s="338"/>
      <c r="EVP83" s="338"/>
      <c r="EVQ83" s="338"/>
      <c r="EVR83" s="338"/>
      <c r="EVS83" s="338"/>
      <c r="EVT83" s="338"/>
      <c r="EVU83" s="338"/>
      <c r="EVV83" s="338"/>
      <c r="EVW83" s="338"/>
      <c r="EVX83" s="338"/>
      <c r="EVY83" s="338"/>
      <c r="EVZ83" s="338"/>
      <c r="EWA83" s="338"/>
      <c r="EWB83" s="338"/>
      <c r="EWC83" s="338"/>
      <c r="EWD83" s="338"/>
      <c r="EWE83" s="338"/>
      <c r="EWF83" s="338"/>
      <c r="EWG83" s="338"/>
      <c r="EWH83" s="338"/>
      <c r="EWI83" s="338"/>
      <c r="EWJ83" s="338"/>
      <c r="EWK83" s="338"/>
      <c r="EWL83" s="338"/>
      <c r="EWM83" s="338"/>
      <c r="EWN83" s="338"/>
      <c r="EWO83" s="338"/>
      <c r="EWP83" s="338"/>
      <c r="EWQ83" s="338"/>
      <c r="EWR83" s="338"/>
      <c r="EWS83" s="338"/>
      <c r="EWT83" s="338"/>
      <c r="EWU83" s="338"/>
      <c r="EWV83" s="338"/>
      <c r="EWW83" s="338"/>
      <c r="EWX83" s="338"/>
      <c r="EWY83" s="338"/>
      <c r="EWZ83" s="338"/>
      <c r="EXA83" s="338"/>
      <c r="EXB83" s="338"/>
      <c r="EXC83" s="338"/>
      <c r="EXD83" s="338"/>
      <c r="EXE83" s="338"/>
      <c r="EXF83" s="338"/>
      <c r="EXG83" s="338"/>
      <c r="EXH83" s="338"/>
      <c r="EXI83" s="338"/>
      <c r="EXJ83" s="338"/>
      <c r="EXK83" s="338"/>
      <c r="EXL83" s="338"/>
      <c r="EXM83" s="338"/>
      <c r="EXN83" s="338"/>
      <c r="EXO83" s="338"/>
      <c r="EXP83" s="338"/>
      <c r="EXQ83" s="338"/>
      <c r="EXR83" s="338"/>
      <c r="EXS83" s="338"/>
      <c r="EXT83" s="338"/>
      <c r="EXU83" s="338"/>
      <c r="EXV83" s="338"/>
      <c r="EXW83" s="338"/>
      <c r="EXX83" s="338"/>
      <c r="EXY83" s="338"/>
      <c r="EXZ83" s="338"/>
      <c r="EYA83" s="338"/>
      <c r="EYB83" s="338"/>
      <c r="EYC83" s="338"/>
      <c r="EYD83" s="338"/>
      <c r="EYE83" s="338"/>
      <c r="EYF83" s="338"/>
      <c r="EYG83" s="338"/>
      <c r="EYH83" s="338"/>
      <c r="EYI83" s="338"/>
      <c r="EYJ83" s="338"/>
      <c r="EYK83" s="338"/>
      <c r="EYL83" s="338"/>
      <c r="EYM83" s="338"/>
      <c r="EYN83" s="338"/>
      <c r="EYO83" s="338"/>
      <c r="EYP83" s="338"/>
      <c r="EYQ83" s="338"/>
      <c r="EYR83" s="338"/>
      <c r="EYS83" s="338"/>
      <c r="EYT83" s="338"/>
      <c r="EYU83" s="338"/>
      <c r="EYV83" s="338"/>
      <c r="EYW83" s="338"/>
      <c r="EYX83" s="338"/>
      <c r="EYY83" s="338"/>
      <c r="EYZ83" s="338"/>
      <c r="EZA83" s="338"/>
      <c r="EZB83" s="338"/>
      <c r="EZC83" s="338"/>
      <c r="EZD83" s="338"/>
      <c r="EZE83" s="338"/>
      <c r="EZF83" s="338"/>
      <c r="EZG83" s="338"/>
      <c r="EZH83" s="338"/>
      <c r="EZI83" s="338"/>
      <c r="EZJ83" s="338"/>
      <c r="EZK83" s="338"/>
      <c r="EZL83" s="338"/>
      <c r="EZM83" s="338"/>
      <c r="EZN83" s="338"/>
      <c r="EZO83" s="338"/>
      <c r="EZP83" s="338"/>
      <c r="EZQ83" s="338"/>
      <c r="EZR83" s="338"/>
      <c r="EZS83" s="338"/>
      <c r="EZT83" s="338"/>
      <c r="EZU83" s="338"/>
      <c r="EZV83" s="338"/>
      <c r="EZW83" s="338"/>
      <c r="EZX83" s="338"/>
      <c r="EZY83" s="338"/>
      <c r="EZZ83" s="338"/>
      <c r="FAA83" s="338"/>
      <c r="FAB83" s="338"/>
      <c r="FAC83" s="338"/>
      <c r="FAD83" s="338"/>
      <c r="FAE83" s="338"/>
      <c r="FAF83" s="338"/>
      <c r="FAG83" s="338"/>
      <c r="FAH83" s="338"/>
      <c r="FAI83" s="338"/>
      <c r="FAJ83" s="338"/>
      <c r="FAK83" s="338"/>
      <c r="FAL83" s="338"/>
      <c r="FAM83" s="338"/>
      <c r="FAN83" s="338"/>
      <c r="FAO83" s="338"/>
      <c r="FAP83" s="338"/>
      <c r="FAQ83" s="338"/>
      <c r="FAR83" s="338"/>
      <c r="FAS83" s="338"/>
      <c r="FAT83" s="338"/>
      <c r="FAU83" s="338"/>
      <c r="FAV83" s="338"/>
      <c r="FAW83" s="338"/>
      <c r="FAX83" s="338"/>
      <c r="FAY83" s="338"/>
      <c r="FAZ83" s="338"/>
      <c r="FBA83" s="338"/>
      <c r="FBB83" s="338"/>
      <c r="FBC83" s="338"/>
      <c r="FBD83" s="338"/>
      <c r="FBE83" s="338"/>
      <c r="FBF83" s="338"/>
      <c r="FBG83" s="338"/>
      <c r="FBH83" s="338"/>
      <c r="FBI83" s="338"/>
      <c r="FBJ83" s="338"/>
      <c r="FBK83" s="338"/>
      <c r="FBL83" s="338"/>
      <c r="FBM83" s="338"/>
      <c r="FBN83" s="338"/>
      <c r="FBO83" s="338"/>
      <c r="FBP83" s="338"/>
      <c r="FBQ83" s="338"/>
      <c r="FBR83" s="338"/>
      <c r="FBS83" s="338"/>
      <c r="FBT83" s="338"/>
      <c r="FBU83" s="338"/>
      <c r="FBV83" s="338"/>
      <c r="FBW83" s="338"/>
      <c r="FBX83" s="338"/>
      <c r="FBY83" s="338"/>
      <c r="FBZ83" s="338"/>
      <c r="FCA83" s="338"/>
      <c r="FCB83" s="338"/>
      <c r="FCC83" s="338"/>
      <c r="FCD83" s="338"/>
      <c r="FCE83" s="338"/>
      <c r="FCF83" s="338"/>
      <c r="FCG83" s="338"/>
      <c r="FCH83" s="338"/>
      <c r="FCI83" s="338"/>
      <c r="FCJ83" s="338"/>
      <c r="FCK83" s="338"/>
      <c r="FCL83" s="338"/>
      <c r="FCM83" s="338"/>
      <c r="FCN83" s="338"/>
      <c r="FCO83" s="338"/>
      <c r="FCP83" s="338"/>
      <c r="FCQ83" s="338"/>
      <c r="FCR83" s="338"/>
      <c r="FCS83" s="338"/>
      <c r="FCT83" s="338"/>
      <c r="FCU83" s="338"/>
      <c r="FCV83" s="338"/>
      <c r="FCW83" s="338"/>
      <c r="FCX83" s="338"/>
      <c r="FCY83" s="338"/>
      <c r="FCZ83" s="338"/>
      <c r="FDA83" s="338"/>
      <c r="FDB83" s="338"/>
      <c r="FDC83" s="338"/>
      <c r="FDD83" s="338"/>
      <c r="FDE83" s="338"/>
      <c r="FDF83" s="338"/>
      <c r="FDG83" s="338"/>
      <c r="FDH83" s="338"/>
      <c r="FDI83" s="338"/>
      <c r="FDJ83" s="338"/>
      <c r="FDK83" s="338"/>
      <c r="FDL83" s="338"/>
      <c r="FDM83" s="338"/>
      <c r="FDN83" s="338"/>
      <c r="FDO83" s="338"/>
      <c r="FDP83" s="338"/>
      <c r="FDQ83" s="338"/>
      <c r="FDR83" s="338"/>
      <c r="FDS83" s="338"/>
      <c r="FDT83" s="338"/>
      <c r="FDU83" s="338"/>
      <c r="FDV83" s="338"/>
      <c r="FDW83" s="338"/>
      <c r="FDX83" s="338"/>
      <c r="FDY83" s="338"/>
      <c r="FDZ83" s="338"/>
      <c r="FEA83" s="338"/>
      <c r="FEB83" s="338"/>
      <c r="FEC83" s="338"/>
      <c r="FED83" s="338"/>
      <c r="FEE83" s="338"/>
      <c r="FEF83" s="338"/>
      <c r="FEG83" s="338"/>
      <c r="FEH83" s="338"/>
      <c r="FEI83" s="338"/>
      <c r="FEJ83" s="338"/>
      <c r="FEK83" s="338"/>
      <c r="FEL83" s="338"/>
      <c r="FEM83" s="338"/>
      <c r="FEN83" s="338"/>
      <c r="FEO83" s="338"/>
      <c r="FEP83" s="338"/>
      <c r="FEQ83" s="338"/>
      <c r="FER83" s="338"/>
      <c r="FES83" s="338"/>
      <c r="FET83" s="338"/>
      <c r="FEU83" s="338"/>
      <c r="FEV83" s="338"/>
      <c r="FEW83" s="338"/>
      <c r="FEX83" s="338"/>
      <c r="FEY83" s="338"/>
      <c r="FEZ83" s="338"/>
      <c r="FFA83" s="338"/>
      <c r="FFB83" s="338"/>
      <c r="FFC83" s="338"/>
      <c r="FFD83" s="338"/>
      <c r="FFE83" s="338"/>
      <c r="FFF83" s="338"/>
      <c r="FFG83" s="338"/>
      <c r="FFH83" s="338"/>
      <c r="FFI83" s="338"/>
      <c r="FFJ83" s="338"/>
      <c r="FFK83" s="338"/>
      <c r="FFL83" s="338"/>
      <c r="FFM83" s="338"/>
      <c r="FFN83" s="338"/>
      <c r="FFO83" s="338"/>
      <c r="FFP83" s="338"/>
      <c r="FFQ83" s="338"/>
      <c r="FFR83" s="338"/>
      <c r="FFS83" s="338"/>
      <c r="FFT83" s="338"/>
      <c r="FFU83" s="338"/>
      <c r="FFV83" s="338"/>
      <c r="FFW83" s="338"/>
      <c r="FFX83" s="338"/>
      <c r="FFY83" s="338"/>
      <c r="FFZ83" s="338"/>
      <c r="FGA83" s="338"/>
      <c r="FGB83" s="338"/>
      <c r="FGC83" s="338"/>
      <c r="FGD83" s="338"/>
      <c r="FGE83" s="338"/>
      <c r="FGF83" s="338"/>
      <c r="FGG83" s="338"/>
      <c r="FGH83" s="338"/>
      <c r="FGI83" s="338"/>
      <c r="FGJ83" s="338"/>
      <c r="FGK83" s="338"/>
      <c r="FGL83" s="338"/>
      <c r="FGM83" s="338"/>
      <c r="FGN83" s="338"/>
      <c r="FGO83" s="338"/>
      <c r="FGP83" s="338"/>
      <c r="FGQ83" s="338"/>
      <c r="FGR83" s="338"/>
      <c r="FGS83" s="338"/>
      <c r="FGT83" s="338"/>
      <c r="FGU83" s="338"/>
      <c r="FGV83" s="338"/>
      <c r="FGW83" s="338"/>
      <c r="FGX83" s="338"/>
      <c r="FGY83" s="338"/>
      <c r="FGZ83" s="338"/>
      <c r="FHA83" s="338"/>
      <c r="FHB83" s="338"/>
      <c r="FHC83" s="338"/>
      <c r="FHD83" s="338"/>
      <c r="FHE83" s="338"/>
      <c r="FHF83" s="338"/>
      <c r="FHG83" s="338"/>
      <c r="FHH83" s="338"/>
      <c r="FHI83" s="338"/>
      <c r="FHJ83" s="338"/>
      <c r="FHK83" s="338"/>
      <c r="FHL83" s="338"/>
      <c r="FHM83" s="338"/>
      <c r="FHN83" s="338"/>
      <c r="FHO83" s="338"/>
      <c r="FHP83" s="338"/>
      <c r="FHQ83" s="338"/>
      <c r="FHR83" s="338"/>
      <c r="FHS83" s="338"/>
      <c r="FHT83" s="338"/>
      <c r="FHU83" s="338"/>
      <c r="FHV83" s="338"/>
      <c r="FHW83" s="338"/>
      <c r="FHX83" s="338"/>
      <c r="FHY83" s="338"/>
      <c r="FHZ83" s="338"/>
      <c r="FIA83" s="338"/>
      <c r="FIB83" s="338"/>
      <c r="FIC83" s="338"/>
      <c r="FID83" s="338"/>
      <c r="FIE83" s="338"/>
      <c r="FIF83" s="338"/>
      <c r="FIG83" s="338"/>
      <c r="FIH83" s="338"/>
      <c r="FII83" s="338"/>
      <c r="FIJ83" s="338"/>
      <c r="FIK83" s="338"/>
      <c r="FIL83" s="338"/>
      <c r="FIM83" s="338"/>
      <c r="FIN83" s="338"/>
      <c r="FIO83" s="338"/>
      <c r="FIP83" s="338"/>
      <c r="FIQ83" s="338"/>
      <c r="FIR83" s="338"/>
      <c r="FIS83" s="338"/>
      <c r="FIT83" s="338"/>
      <c r="FIU83" s="338"/>
      <c r="FIV83" s="338"/>
      <c r="FIW83" s="338"/>
      <c r="FIX83" s="338"/>
      <c r="FIY83" s="338"/>
      <c r="FIZ83" s="338"/>
      <c r="FJA83" s="338"/>
      <c r="FJB83" s="338"/>
      <c r="FJC83" s="338"/>
      <c r="FJD83" s="338"/>
      <c r="FJE83" s="338"/>
      <c r="FJF83" s="338"/>
      <c r="FJG83" s="338"/>
      <c r="FJH83" s="338"/>
      <c r="FJI83" s="338"/>
      <c r="FJJ83" s="338"/>
      <c r="FJK83" s="338"/>
      <c r="FJL83" s="338"/>
      <c r="FJM83" s="338"/>
      <c r="FJN83" s="338"/>
      <c r="FJO83" s="338"/>
      <c r="FJP83" s="338"/>
      <c r="FJQ83" s="338"/>
      <c r="FJR83" s="338"/>
      <c r="FJS83" s="338"/>
      <c r="FJT83" s="338"/>
      <c r="FJU83" s="338"/>
      <c r="FJV83" s="338"/>
      <c r="FJW83" s="338"/>
      <c r="FJX83" s="338"/>
      <c r="FJY83" s="338"/>
      <c r="FJZ83" s="338"/>
      <c r="FKA83" s="338"/>
      <c r="FKB83" s="338"/>
      <c r="FKC83" s="338"/>
      <c r="FKD83" s="338"/>
      <c r="FKE83" s="338"/>
      <c r="FKF83" s="338"/>
      <c r="FKG83" s="338"/>
      <c r="FKH83" s="338"/>
      <c r="FKI83" s="338"/>
      <c r="FKJ83" s="338"/>
      <c r="FKK83" s="338"/>
      <c r="FKL83" s="338"/>
      <c r="FKM83" s="338"/>
      <c r="FKN83" s="338"/>
      <c r="FKO83" s="338"/>
      <c r="FKP83" s="338"/>
      <c r="FKQ83" s="338"/>
      <c r="FKR83" s="338"/>
      <c r="FKS83" s="338"/>
      <c r="FKT83" s="338"/>
      <c r="FKU83" s="338"/>
      <c r="FKV83" s="338"/>
      <c r="FKW83" s="338"/>
      <c r="FKX83" s="338"/>
      <c r="FKY83" s="338"/>
      <c r="FKZ83" s="338"/>
      <c r="FLA83" s="338"/>
      <c r="FLB83" s="338"/>
      <c r="FLC83" s="338"/>
      <c r="FLD83" s="338"/>
      <c r="FLE83" s="338"/>
      <c r="FLF83" s="338"/>
      <c r="FLG83" s="338"/>
      <c r="FLH83" s="338"/>
      <c r="FLI83" s="338"/>
      <c r="FLJ83" s="338"/>
      <c r="FLK83" s="338"/>
      <c r="FLL83" s="338"/>
      <c r="FLM83" s="338"/>
      <c r="FLN83" s="338"/>
      <c r="FLO83" s="338"/>
      <c r="FLP83" s="338"/>
      <c r="FLQ83" s="338"/>
      <c r="FLR83" s="338"/>
      <c r="FLS83" s="338"/>
      <c r="FLT83" s="338"/>
      <c r="FLU83" s="338"/>
      <c r="FLV83" s="338"/>
      <c r="FLW83" s="338"/>
      <c r="FLX83" s="338"/>
      <c r="FLY83" s="338"/>
      <c r="FLZ83" s="338"/>
      <c r="FMA83" s="338"/>
      <c r="FMB83" s="338"/>
      <c r="FMC83" s="338"/>
      <c r="FMD83" s="338"/>
      <c r="FME83" s="338"/>
      <c r="FMF83" s="338"/>
      <c r="FMG83" s="338"/>
      <c r="FMH83" s="338"/>
      <c r="FMI83" s="338"/>
      <c r="FMJ83" s="338"/>
      <c r="FMK83" s="338"/>
      <c r="FML83" s="338"/>
      <c r="FMM83" s="338"/>
      <c r="FMN83" s="338"/>
      <c r="FMO83" s="338"/>
      <c r="FMP83" s="338"/>
      <c r="FMQ83" s="338"/>
      <c r="FMR83" s="338"/>
      <c r="FMS83" s="338"/>
      <c r="FMT83" s="338"/>
      <c r="FMU83" s="338"/>
      <c r="FMV83" s="338"/>
      <c r="FMW83" s="338"/>
      <c r="FMX83" s="338"/>
      <c r="FMY83" s="338"/>
      <c r="FMZ83" s="338"/>
      <c r="FNA83" s="338"/>
      <c r="FNB83" s="338"/>
      <c r="FNC83" s="338"/>
      <c r="FND83" s="338"/>
      <c r="FNE83" s="338"/>
      <c r="FNF83" s="338"/>
      <c r="FNG83" s="338"/>
      <c r="FNH83" s="338"/>
      <c r="FNI83" s="338"/>
      <c r="FNJ83" s="338"/>
      <c r="FNK83" s="338"/>
      <c r="FNL83" s="338"/>
      <c r="FNM83" s="338"/>
      <c r="FNN83" s="338"/>
      <c r="FNO83" s="338"/>
      <c r="FNP83" s="338"/>
      <c r="FNQ83" s="338"/>
      <c r="FNR83" s="338"/>
      <c r="FNS83" s="338"/>
      <c r="FNT83" s="338"/>
      <c r="FNU83" s="338"/>
      <c r="FNV83" s="338"/>
      <c r="FNW83" s="338"/>
      <c r="FNX83" s="338"/>
      <c r="FNY83" s="338"/>
      <c r="FNZ83" s="338"/>
      <c r="FOA83" s="338"/>
      <c r="FOB83" s="338"/>
      <c r="FOC83" s="338"/>
      <c r="FOD83" s="338"/>
      <c r="FOE83" s="338"/>
      <c r="FOF83" s="338"/>
      <c r="FOG83" s="338"/>
      <c r="FOH83" s="338"/>
      <c r="FOI83" s="338"/>
      <c r="FOJ83" s="338"/>
      <c r="FOK83" s="338"/>
      <c r="FOL83" s="338"/>
      <c r="FOM83" s="338"/>
      <c r="FON83" s="338"/>
      <c r="FOO83" s="338"/>
      <c r="FOP83" s="338"/>
      <c r="FOQ83" s="338"/>
      <c r="FOR83" s="338"/>
      <c r="FOS83" s="338"/>
      <c r="FOT83" s="338"/>
      <c r="FOU83" s="338"/>
      <c r="FOV83" s="338"/>
      <c r="FOW83" s="338"/>
      <c r="FOX83" s="338"/>
      <c r="FOY83" s="338"/>
      <c r="FOZ83" s="338"/>
      <c r="FPA83" s="338"/>
      <c r="FPB83" s="338"/>
      <c r="FPC83" s="338"/>
      <c r="FPD83" s="338"/>
      <c r="FPE83" s="338"/>
      <c r="FPF83" s="338"/>
      <c r="FPG83" s="338"/>
      <c r="FPH83" s="338"/>
      <c r="FPI83" s="338"/>
      <c r="FPJ83" s="338"/>
      <c r="FPK83" s="338"/>
      <c r="FPL83" s="338"/>
      <c r="FPM83" s="338"/>
      <c r="FPN83" s="338"/>
      <c r="FPO83" s="338"/>
      <c r="FPP83" s="338"/>
      <c r="FPQ83" s="338"/>
      <c r="FPR83" s="338"/>
      <c r="FPS83" s="338"/>
      <c r="FPT83" s="338"/>
      <c r="FPU83" s="338"/>
      <c r="FPV83" s="338"/>
      <c r="FPW83" s="338"/>
      <c r="FPX83" s="338"/>
      <c r="FPY83" s="338"/>
      <c r="FPZ83" s="338"/>
      <c r="FQA83" s="338"/>
      <c r="FQB83" s="338"/>
      <c r="FQC83" s="338"/>
      <c r="FQD83" s="338"/>
      <c r="FQE83" s="338"/>
      <c r="FQF83" s="338"/>
      <c r="FQG83" s="338"/>
      <c r="FQH83" s="338"/>
      <c r="FQI83" s="338"/>
      <c r="FQJ83" s="338"/>
      <c r="FQK83" s="338"/>
      <c r="FQL83" s="338"/>
      <c r="FQM83" s="338"/>
      <c r="FQN83" s="338"/>
      <c r="FQO83" s="338"/>
      <c r="FQP83" s="338"/>
      <c r="FQQ83" s="338"/>
      <c r="FQR83" s="338"/>
      <c r="FQS83" s="338"/>
      <c r="FQT83" s="338"/>
      <c r="FQU83" s="338"/>
      <c r="FQV83" s="338"/>
      <c r="FQW83" s="338"/>
      <c r="FQX83" s="338"/>
      <c r="FQY83" s="338"/>
      <c r="FQZ83" s="338"/>
      <c r="FRA83" s="338"/>
      <c r="FRB83" s="338"/>
      <c r="FRC83" s="338"/>
      <c r="FRD83" s="338"/>
      <c r="FRE83" s="338"/>
      <c r="FRF83" s="338"/>
      <c r="FRG83" s="338"/>
      <c r="FRH83" s="338"/>
      <c r="FRI83" s="338"/>
      <c r="FRJ83" s="338"/>
      <c r="FRK83" s="338"/>
      <c r="FRL83" s="338"/>
      <c r="FRM83" s="338"/>
      <c r="FRN83" s="338"/>
      <c r="FRO83" s="338"/>
      <c r="FRP83" s="338"/>
      <c r="FRQ83" s="338"/>
      <c r="FRR83" s="338"/>
      <c r="FRS83" s="338"/>
      <c r="FRT83" s="338"/>
      <c r="FRU83" s="338"/>
      <c r="FRV83" s="338"/>
      <c r="FRW83" s="338"/>
      <c r="FRX83" s="338"/>
      <c r="FRY83" s="338"/>
      <c r="FRZ83" s="338"/>
      <c r="FSA83" s="338"/>
      <c r="FSB83" s="338"/>
      <c r="FSC83" s="338"/>
      <c r="FSD83" s="338"/>
      <c r="FSE83" s="338"/>
      <c r="FSF83" s="338"/>
      <c r="FSG83" s="338"/>
      <c r="FSH83" s="338"/>
      <c r="FSI83" s="338"/>
      <c r="FSJ83" s="338"/>
      <c r="FSK83" s="338"/>
      <c r="FSL83" s="338"/>
      <c r="FSM83" s="338"/>
      <c r="FSN83" s="338"/>
      <c r="FSO83" s="338"/>
      <c r="FSP83" s="338"/>
      <c r="FSQ83" s="338"/>
      <c r="FSR83" s="338"/>
      <c r="FSS83" s="338"/>
      <c r="FST83" s="338"/>
      <c r="FSU83" s="338"/>
      <c r="FSV83" s="338"/>
      <c r="FSW83" s="338"/>
      <c r="FSX83" s="338"/>
      <c r="FSY83" s="338"/>
      <c r="FSZ83" s="338"/>
      <c r="FTA83" s="338"/>
      <c r="FTB83" s="338"/>
      <c r="FTC83" s="338"/>
      <c r="FTD83" s="338"/>
      <c r="FTE83" s="338"/>
      <c r="FTF83" s="338"/>
      <c r="FTG83" s="338"/>
      <c r="FTH83" s="338"/>
      <c r="FTI83" s="338"/>
      <c r="FTJ83" s="338"/>
      <c r="FTK83" s="338"/>
      <c r="FTL83" s="338"/>
      <c r="FTM83" s="338"/>
      <c r="FTN83" s="338"/>
      <c r="FTO83" s="338"/>
      <c r="FTP83" s="338"/>
      <c r="FTQ83" s="338"/>
      <c r="FTR83" s="338"/>
      <c r="FTS83" s="338"/>
      <c r="FTT83" s="338"/>
      <c r="FTU83" s="338"/>
      <c r="FTV83" s="338"/>
      <c r="FTW83" s="338"/>
      <c r="FTX83" s="338"/>
      <c r="FTY83" s="338"/>
      <c r="FTZ83" s="338"/>
      <c r="FUA83" s="338"/>
      <c r="FUB83" s="338"/>
      <c r="FUC83" s="338"/>
      <c r="FUD83" s="338"/>
      <c r="FUE83" s="338"/>
      <c r="FUF83" s="338"/>
      <c r="FUG83" s="338"/>
      <c r="FUH83" s="338"/>
      <c r="FUI83" s="338"/>
      <c r="FUJ83" s="338"/>
      <c r="FUK83" s="338"/>
      <c r="FUL83" s="338"/>
      <c r="FUM83" s="338"/>
      <c r="FUN83" s="338"/>
      <c r="FUO83" s="338"/>
      <c r="FUP83" s="338"/>
      <c r="FUQ83" s="338"/>
      <c r="FUR83" s="338"/>
      <c r="FUS83" s="338"/>
      <c r="FUT83" s="338"/>
      <c r="FUU83" s="338"/>
      <c r="FUV83" s="338"/>
      <c r="FUW83" s="338"/>
      <c r="FUX83" s="338"/>
      <c r="FUY83" s="338"/>
      <c r="FUZ83" s="338"/>
      <c r="FVA83" s="338"/>
      <c r="FVB83" s="338"/>
      <c r="FVC83" s="338"/>
      <c r="FVD83" s="338"/>
      <c r="FVE83" s="338"/>
      <c r="FVF83" s="338"/>
      <c r="FVG83" s="338"/>
      <c r="FVH83" s="338"/>
      <c r="FVI83" s="338"/>
      <c r="FVJ83" s="338"/>
      <c r="FVK83" s="338"/>
      <c r="FVL83" s="338"/>
      <c r="FVM83" s="338"/>
      <c r="FVN83" s="338"/>
      <c r="FVO83" s="338"/>
      <c r="FVP83" s="338"/>
      <c r="FVQ83" s="338"/>
      <c r="FVR83" s="338"/>
      <c r="FVS83" s="338"/>
      <c r="FVT83" s="338"/>
      <c r="FVU83" s="338"/>
      <c r="FVV83" s="338"/>
      <c r="FVW83" s="338"/>
      <c r="FVX83" s="338"/>
      <c r="FVY83" s="338"/>
      <c r="FVZ83" s="338"/>
      <c r="FWA83" s="338"/>
      <c r="FWB83" s="338"/>
      <c r="FWC83" s="338"/>
      <c r="FWD83" s="338"/>
      <c r="FWE83" s="338"/>
      <c r="FWF83" s="338"/>
      <c r="FWG83" s="338"/>
      <c r="FWH83" s="338"/>
      <c r="FWI83" s="338"/>
      <c r="FWJ83" s="338"/>
      <c r="FWK83" s="338"/>
      <c r="FWL83" s="338"/>
      <c r="FWM83" s="338"/>
      <c r="FWN83" s="338"/>
      <c r="FWO83" s="338"/>
      <c r="FWP83" s="338"/>
      <c r="FWQ83" s="338"/>
      <c r="FWR83" s="338"/>
      <c r="FWS83" s="338"/>
      <c r="FWT83" s="338"/>
      <c r="FWU83" s="338"/>
      <c r="FWV83" s="338"/>
      <c r="FWW83" s="338"/>
      <c r="FWX83" s="338"/>
      <c r="FWY83" s="338"/>
      <c r="FWZ83" s="338"/>
      <c r="FXA83" s="338"/>
      <c r="FXB83" s="338"/>
      <c r="FXC83" s="338"/>
      <c r="FXD83" s="338"/>
      <c r="FXE83" s="338"/>
      <c r="FXF83" s="338"/>
      <c r="FXG83" s="338"/>
      <c r="FXH83" s="338"/>
      <c r="FXI83" s="338"/>
      <c r="FXJ83" s="338"/>
      <c r="FXK83" s="338"/>
      <c r="FXL83" s="338"/>
      <c r="FXM83" s="338"/>
      <c r="FXN83" s="338"/>
      <c r="FXO83" s="338"/>
      <c r="FXP83" s="338"/>
      <c r="FXQ83" s="338"/>
      <c r="FXR83" s="338"/>
      <c r="FXS83" s="338"/>
      <c r="FXT83" s="338"/>
      <c r="FXU83" s="338"/>
      <c r="FXV83" s="338"/>
      <c r="FXW83" s="338"/>
      <c r="FXX83" s="338"/>
      <c r="FXY83" s="338"/>
      <c r="FXZ83" s="338"/>
      <c r="FYA83" s="338"/>
      <c r="FYB83" s="338"/>
      <c r="FYC83" s="338"/>
      <c r="FYD83" s="338"/>
      <c r="FYE83" s="338"/>
      <c r="FYF83" s="338"/>
      <c r="FYG83" s="338"/>
      <c r="FYH83" s="338"/>
      <c r="FYI83" s="338"/>
      <c r="FYJ83" s="338"/>
      <c r="FYK83" s="338"/>
      <c r="FYL83" s="338"/>
      <c r="FYM83" s="338"/>
      <c r="FYN83" s="338"/>
      <c r="FYO83" s="338"/>
      <c r="FYP83" s="338"/>
      <c r="FYQ83" s="338"/>
      <c r="FYR83" s="338"/>
      <c r="FYS83" s="338"/>
      <c r="FYT83" s="338"/>
      <c r="FYU83" s="338"/>
      <c r="FYV83" s="338"/>
      <c r="FYW83" s="338"/>
      <c r="FYX83" s="338"/>
      <c r="FYY83" s="338"/>
      <c r="FYZ83" s="338"/>
      <c r="FZA83" s="338"/>
      <c r="FZB83" s="338"/>
      <c r="FZC83" s="338"/>
      <c r="FZD83" s="338"/>
      <c r="FZE83" s="338"/>
      <c r="FZF83" s="338"/>
      <c r="FZG83" s="338"/>
      <c r="FZH83" s="338"/>
      <c r="FZI83" s="338"/>
      <c r="FZJ83" s="338"/>
      <c r="FZK83" s="338"/>
      <c r="FZL83" s="338"/>
      <c r="FZM83" s="338"/>
      <c r="FZN83" s="338"/>
      <c r="FZO83" s="338"/>
      <c r="FZP83" s="338"/>
      <c r="FZQ83" s="338"/>
      <c r="FZR83" s="338"/>
      <c r="FZS83" s="338"/>
      <c r="FZT83" s="338"/>
      <c r="FZU83" s="338"/>
      <c r="FZV83" s="338"/>
      <c r="FZW83" s="338"/>
      <c r="FZX83" s="338"/>
      <c r="FZY83" s="338"/>
      <c r="FZZ83" s="338"/>
      <c r="GAA83" s="338"/>
      <c r="GAB83" s="338"/>
      <c r="GAC83" s="338"/>
      <c r="GAD83" s="338"/>
      <c r="GAE83" s="338"/>
      <c r="GAF83" s="338"/>
      <c r="GAG83" s="338"/>
      <c r="GAH83" s="338"/>
      <c r="GAI83" s="338"/>
      <c r="GAJ83" s="338"/>
      <c r="GAK83" s="338"/>
      <c r="GAL83" s="338"/>
      <c r="GAM83" s="338"/>
      <c r="GAN83" s="338"/>
      <c r="GAO83" s="338"/>
      <c r="GAP83" s="338"/>
      <c r="GAQ83" s="338"/>
      <c r="GAR83" s="338"/>
      <c r="GAS83" s="338"/>
      <c r="GAT83" s="338"/>
      <c r="GAU83" s="338"/>
      <c r="GAV83" s="338"/>
      <c r="GAW83" s="338"/>
      <c r="GAX83" s="338"/>
      <c r="GAY83" s="338"/>
      <c r="GAZ83" s="338"/>
      <c r="GBA83" s="338"/>
      <c r="GBB83" s="338"/>
      <c r="GBC83" s="338"/>
      <c r="GBD83" s="338"/>
      <c r="GBE83" s="338"/>
      <c r="GBF83" s="338"/>
      <c r="GBG83" s="338"/>
      <c r="GBH83" s="338"/>
      <c r="GBI83" s="338"/>
      <c r="GBJ83" s="338"/>
      <c r="GBK83" s="338"/>
      <c r="GBL83" s="338"/>
      <c r="GBM83" s="338"/>
      <c r="GBN83" s="338"/>
      <c r="GBO83" s="338"/>
      <c r="GBP83" s="338"/>
      <c r="GBQ83" s="338"/>
      <c r="GBR83" s="338"/>
      <c r="GBS83" s="338"/>
      <c r="GBT83" s="338"/>
      <c r="GBU83" s="338"/>
      <c r="GBV83" s="338"/>
      <c r="GBW83" s="338"/>
      <c r="GBX83" s="338"/>
      <c r="GBY83" s="338"/>
      <c r="GBZ83" s="338"/>
      <c r="GCA83" s="338"/>
      <c r="GCB83" s="338"/>
      <c r="GCC83" s="338"/>
      <c r="GCD83" s="338"/>
      <c r="GCE83" s="338"/>
      <c r="GCF83" s="338"/>
      <c r="GCG83" s="338"/>
      <c r="GCH83" s="338"/>
      <c r="GCI83" s="338"/>
      <c r="GCJ83" s="338"/>
      <c r="GCK83" s="338"/>
      <c r="GCL83" s="338"/>
      <c r="GCM83" s="338"/>
      <c r="GCN83" s="338"/>
      <c r="GCO83" s="338"/>
      <c r="GCP83" s="338"/>
      <c r="GCQ83" s="338"/>
      <c r="GCR83" s="338"/>
      <c r="GCS83" s="338"/>
      <c r="GCT83" s="338"/>
      <c r="GCU83" s="338"/>
      <c r="GCV83" s="338"/>
      <c r="GCW83" s="338"/>
      <c r="GCX83" s="338"/>
      <c r="GCY83" s="338"/>
      <c r="GCZ83" s="338"/>
      <c r="GDA83" s="338"/>
      <c r="GDB83" s="338"/>
      <c r="GDC83" s="338"/>
      <c r="GDD83" s="338"/>
      <c r="GDE83" s="338"/>
      <c r="GDF83" s="338"/>
      <c r="GDG83" s="338"/>
      <c r="GDH83" s="338"/>
      <c r="GDI83" s="338"/>
      <c r="GDJ83" s="338"/>
      <c r="GDK83" s="338"/>
      <c r="GDL83" s="338"/>
      <c r="GDM83" s="338"/>
      <c r="GDN83" s="338"/>
      <c r="GDO83" s="338"/>
      <c r="GDP83" s="338"/>
      <c r="GDQ83" s="338"/>
      <c r="GDR83" s="338"/>
      <c r="GDS83" s="338"/>
      <c r="GDT83" s="338"/>
      <c r="GDU83" s="338"/>
      <c r="GDV83" s="338"/>
      <c r="GDW83" s="338"/>
      <c r="GDX83" s="338"/>
      <c r="GDY83" s="338"/>
      <c r="GDZ83" s="338"/>
      <c r="GEA83" s="338"/>
      <c r="GEB83" s="338"/>
      <c r="GEC83" s="338"/>
      <c r="GED83" s="338"/>
      <c r="GEE83" s="338"/>
      <c r="GEF83" s="338"/>
      <c r="GEG83" s="338"/>
      <c r="GEH83" s="338"/>
      <c r="GEI83" s="338"/>
      <c r="GEJ83" s="338"/>
      <c r="GEK83" s="338"/>
      <c r="GEL83" s="338"/>
      <c r="GEM83" s="338"/>
      <c r="GEN83" s="338"/>
      <c r="GEO83" s="338"/>
      <c r="GEP83" s="338"/>
      <c r="GEQ83" s="338"/>
      <c r="GER83" s="338"/>
      <c r="GES83" s="338"/>
      <c r="GET83" s="338"/>
      <c r="GEU83" s="338"/>
      <c r="GEV83" s="338"/>
      <c r="GEW83" s="338"/>
      <c r="GEX83" s="338"/>
      <c r="GEY83" s="338"/>
      <c r="GEZ83" s="338"/>
      <c r="GFA83" s="338"/>
      <c r="GFB83" s="338"/>
      <c r="GFC83" s="338"/>
      <c r="GFD83" s="338"/>
      <c r="GFE83" s="338"/>
      <c r="GFF83" s="338"/>
      <c r="GFG83" s="338"/>
      <c r="GFH83" s="338"/>
      <c r="GFI83" s="338"/>
      <c r="GFJ83" s="338"/>
      <c r="GFK83" s="338"/>
      <c r="GFL83" s="338"/>
      <c r="GFM83" s="338"/>
      <c r="GFN83" s="338"/>
      <c r="GFO83" s="338"/>
      <c r="GFP83" s="338"/>
      <c r="GFQ83" s="338"/>
      <c r="GFR83" s="338"/>
      <c r="GFS83" s="338"/>
      <c r="GFT83" s="338"/>
      <c r="GFU83" s="338"/>
      <c r="GFV83" s="338"/>
      <c r="GFW83" s="338"/>
      <c r="GFX83" s="338"/>
      <c r="GFY83" s="338"/>
      <c r="GFZ83" s="338"/>
      <c r="GGA83" s="338"/>
      <c r="GGB83" s="338"/>
      <c r="GGC83" s="338"/>
      <c r="GGD83" s="338"/>
      <c r="GGE83" s="338"/>
      <c r="GGF83" s="338"/>
      <c r="GGG83" s="338"/>
      <c r="GGH83" s="338"/>
      <c r="GGI83" s="338"/>
      <c r="GGJ83" s="338"/>
      <c r="GGK83" s="338"/>
      <c r="GGL83" s="338"/>
      <c r="GGM83" s="338"/>
      <c r="GGN83" s="338"/>
      <c r="GGO83" s="338"/>
      <c r="GGP83" s="338"/>
      <c r="GGQ83" s="338"/>
      <c r="GGR83" s="338"/>
      <c r="GGS83" s="338"/>
      <c r="GGT83" s="338"/>
      <c r="GGU83" s="338"/>
      <c r="GGV83" s="338"/>
      <c r="GGW83" s="338"/>
      <c r="GGX83" s="338"/>
      <c r="GGY83" s="338"/>
      <c r="GGZ83" s="338"/>
      <c r="GHA83" s="338"/>
      <c r="GHB83" s="338"/>
      <c r="GHC83" s="338"/>
      <c r="GHD83" s="338"/>
      <c r="GHE83" s="338"/>
      <c r="GHF83" s="338"/>
      <c r="GHG83" s="338"/>
      <c r="GHH83" s="338"/>
      <c r="GHI83" s="338"/>
      <c r="GHJ83" s="338"/>
      <c r="GHK83" s="338"/>
      <c r="GHL83" s="338"/>
      <c r="GHM83" s="338"/>
      <c r="GHN83" s="338"/>
      <c r="GHO83" s="338"/>
      <c r="GHP83" s="338"/>
      <c r="GHQ83" s="338"/>
      <c r="GHR83" s="338"/>
      <c r="GHS83" s="338"/>
      <c r="GHT83" s="338"/>
      <c r="GHU83" s="338"/>
      <c r="GHV83" s="338"/>
      <c r="GHW83" s="338"/>
      <c r="GHX83" s="338"/>
      <c r="GHY83" s="338"/>
      <c r="GHZ83" s="338"/>
      <c r="GIA83" s="338"/>
      <c r="GIB83" s="338"/>
      <c r="GIC83" s="338"/>
      <c r="GID83" s="338"/>
      <c r="GIE83" s="338"/>
      <c r="GIF83" s="338"/>
      <c r="GIG83" s="338"/>
      <c r="GIH83" s="338"/>
      <c r="GII83" s="338"/>
      <c r="GIJ83" s="338"/>
      <c r="GIK83" s="338"/>
      <c r="GIL83" s="338"/>
      <c r="GIM83" s="338"/>
      <c r="GIN83" s="338"/>
      <c r="GIO83" s="338"/>
      <c r="GIP83" s="338"/>
      <c r="GIQ83" s="338"/>
      <c r="GIR83" s="338"/>
      <c r="GIS83" s="338"/>
      <c r="GIT83" s="338"/>
      <c r="GIU83" s="338"/>
      <c r="GIV83" s="338"/>
      <c r="GIW83" s="338"/>
      <c r="GIX83" s="338"/>
      <c r="GIY83" s="338"/>
      <c r="GIZ83" s="338"/>
      <c r="GJA83" s="338"/>
      <c r="GJB83" s="338"/>
      <c r="GJC83" s="338"/>
      <c r="GJD83" s="338"/>
      <c r="GJE83" s="338"/>
      <c r="GJF83" s="338"/>
      <c r="GJG83" s="338"/>
      <c r="GJH83" s="338"/>
      <c r="GJI83" s="338"/>
      <c r="GJJ83" s="338"/>
      <c r="GJK83" s="338"/>
      <c r="GJL83" s="338"/>
      <c r="GJM83" s="338"/>
      <c r="GJN83" s="338"/>
      <c r="GJO83" s="338"/>
      <c r="GJP83" s="338"/>
      <c r="GJQ83" s="338"/>
      <c r="GJR83" s="338"/>
      <c r="GJS83" s="338"/>
      <c r="GJT83" s="338"/>
      <c r="GJU83" s="338"/>
      <c r="GJV83" s="338"/>
      <c r="GJW83" s="338"/>
      <c r="GJX83" s="338"/>
      <c r="GJY83" s="338"/>
      <c r="GJZ83" s="338"/>
      <c r="GKA83" s="338"/>
      <c r="GKB83" s="338"/>
      <c r="GKC83" s="338"/>
      <c r="GKD83" s="338"/>
      <c r="GKE83" s="338"/>
      <c r="GKF83" s="338"/>
      <c r="GKG83" s="338"/>
      <c r="GKH83" s="338"/>
      <c r="GKI83" s="338"/>
      <c r="GKJ83" s="338"/>
      <c r="GKK83" s="338"/>
      <c r="GKL83" s="338"/>
      <c r="GKM83" s="338"/>
      <c r="GKN83" s="338"/>
      <c r="GKO83" s="338"/>
      <c r="GKP83" s="338"/>
      <c r="GKQ83" s="338"/>
      <c r="GKR83" s="338"/>
      <c r="GKS83" s="338"/>
      <c r="GKT83" s="338"/>
      <c r="GKU83" s="338"/>
      <c r="GKV83" s="338"/>
      <c r="GKW83" s="338"/>
      <c r="GKX83" s="338"/>
      <c r="GKY83" s="338"/>
      <c r="GKZ83" s="338"/>
      <c r="GLA83" s="338"/>
      <c r="GLB83" s="338"/>
      <c r="GLC83" s="338"/>
      <c r="GLD83" s="338"/>
      <c r="GLE83" s="338"/>
      <c r="GLF83" s="338"/>
      <c r="GLG83" s="338"/>
      <c r="GLH83" s="338"/>
      <c r="GLI83" s="338"/>
      <c r="GLJ83" s="338"/>
      <c r="GLK83" s="338"/>
      <c r="GLL83" s="338"/>
      <c r="GLM83" s="338"/>
      <c r="GLN83" s="338"/>
      <c r="GLO83" s="338"/>
      <c r="GLP83" s="338"/>
      <c r="GLQ83" s="338"/>
      <c r="GLR83" s="338"/>
      <c r="GLS83" s="338"/>
      <c r="GLT83" s="338"/>
      <c r="GLU83" s="338"/>
      <c r="GLV83" s="338"/>
      <c r="GLW83" s="338"/>
      <c r="GLX83" s="338"/>
      <c r="GLY83" s="338"/>
      <c r="GLZ83" s="338"/>
      <c r="GMA83" s="338"/>
      <c r="GMB83" s="338"/>
      <c r="GMC83" s="338"/>
      <c r="GMD83" s="338"/>
      <c r="GME83" s="338"/>
      <c r="GMF83" s="338"/>
      <c r="GMG83" s="338"/>
      <c r="GMH83" s="338"/>
      <c r="GMI83" s="338"/>
      <c r="GMJ83" s="338"/>
      <c r="GMK83" s="338"/>
      <c r="GML83" s="338"/>
      <c r="GMM83" s="338"/>
      <c r="GMN83" s="338"/>
      <c r="GMO83" s="338"/>
      <c r="GMP83" s="338"/>
      <c r="GMQ83" s="338"/>
      <c r="GMR83" s="338"/>
      <c r="GMS83" s="338"/>
      <c r="GMT83" s="338"/>
      <c r="GMU83" s="338"/>
      <c r="GMV83" s="338"/>
      <c r="GMW83" s="338"/>
      <c r="GMX83" s="338"/>
      <c r="GMY83" s="338"/>
      <c r="GMZ83" s="338"/>
      <c r="GNA83" s="338"/>
      <c r="GNB83" s="338"/>
      <c r="GNC83" s="338"/>
      <c r="GND83" s="338"/>
      <c r="GNE83" s="338"/>
      <c r="GNF83" s="338"/>
      <c r="GNG83" s="338"/>
      <c r="GNH83" s="338"/>
      <c r="GNI83" s="338"/>
      <c r="GNJ83" s="338"/>
      <c r="GNK83" s="338"/>
      <c r="GNL83" s="338"/>
      <c r="GNM83" s="338"/>
      <c r="GNN83" s="338"/>
      <c r="GNO83" s="338"/>
      <c r="GNP83" s="338"/>
      <c r="GNQ83" s="338"/>
      <c r="GNR83" s="338"/>
      <c r="GNS83" s="338"/>
      <c r="GNT83" s="338"/>
      <c r="GNU83" s="338"/>
      <c r="GNV83" s="338"/>
      <c r="GNW83" s="338"/>
      <c r="GNX83" s="338"/>
      <c r="GNY83" s="338"/>
      <c r="GNZ83" s="338"/>
      <c r="GOA83" s="338"/>
      <c r="GOB83" s="338"/>
      <c r="GOC83" s="338"/>
      <c r="GOD83" s="338"/>
      <c r="GOE83" s="338"/>
      <c r="GOF83" s="338"/>
      <c r="GOG83" s="338"/>
      <c r="GOH83" s="338"/>
      <c r="GOI83" s="338"/>
      <c r="GOJ83" s="338"/>
      <c r="GOK83" s="338"/>
      <c r="GOL83" s="338"/>
      <c r="GOM83" s="338"/>
      <c r="GON83" s="338"/>
      <c r="GOO83" s="338"/>
      <c r="GOP83" s="338"/>
      <c r="GOQ83" s="338"/>
      <c r="GOR83" s="338"/>
      <c r="GOS83" s="338"/>
      <c r="GOT83" s="338"/>
      <c r="GOU83" s="338"/>
      <c r="GOV83" s="338"/>
      <c r="GOW83" s="338"/>
      <c r="GOX83" s="338"/>
      <c r="GOY83" s="338"/>
      <c r="GOZ83" s="338"/>
      <c r="GPA83" s="338"/>
      <c r="GPB83" s="338"/>
      <c r="GPC83" s="338"/>
      <c r="GPD83" s="338"/>
      <c r="GPE83" s="338"/>
      <c r="GPF83" s="338"/>
      <c r="GPG83" s="338"/>
      <c r="GPH83" s="338"/>
      <c r="GPI83" s="338"/>
      <c r="GPJ83" s="338"/>
      <c r="GPK83" s="338"/>
      <c r="GPL83" s="338"/>
      <c r="GPM83" s="338"/>
      <c r="GPN83" s="338"/>
      <c r="GPO83" s="338"/>
      <c r="GPP83" s="338"/>
      <c r="GPQ83" s="338"/>
      <c r="GPR83" s="338"/>
      <c r="GPS83" s="338"/>
      <c r="GPT83" s="338"/>
      <c r="GPU83" s="338"/>
      <c r="GPV83" s="338"/>
      <c r="GPW83" s="338"/>
      <c r="GPX83" s="338"/>
      <c r="GPY83" s="338"/>
      <c r="GPZ83" s="338"/>
      <c r="GQA83" s="338"/>
      <c r="GQB83" s="338"/>
      <c r="GQC83" s="338"/>
      <c r="GQD83" s="338"/>
      <c r="GQE83" s="338"/>
      <c r="GQF83" s="338"/>
      <c r="GQG83" s="338"/>
      <c r="GQH83" s="338"/>
      <c r="GQI83" s="338"/>
      <c r="GQJ83" s="338"/>
      <c r="GQK83" s="338"/>
      <c r="GQL83" s="338"/>
      <c r="GQM83" s="338"/>
      <c r="GQN83" s="338"/>
      <c r="GQO83" s="338"/>
      <c r="GQP83" s="338"/>
      <c r="GQQ83" s="338"/>
      <c r="GQR83" s="338"/>
      <c r="GQS83" s="338"/>
      <c r="GQT83" s="338"/>
      <c r="GQU83" s="338"/>
      <c r="GQV83" s="338"/>
      <c r="GQW83" s="338"/>
      <c r="GQX83" s="338"/>
      <c r="GQY83" s="338"/>
      <c r="GQZ83" s="338"/>
      <c r="GRA83" s="338"/>
      <c r="GRB83" s="338"/>
      <c r="GRC83" s="338"/>
      <c r="GRD83" s="338"/>
      <c r="GRE83" s="338"/>
      <c r="GRF83" s="338"/>
      <c r="GRG83" s="338"/>
      <c r="GRH83" s="338"/>
      <c r="GRI83" s="338"/>
      <c r="GRJ83" s="338"/>
      <c r="GRK83" s="338"/>
      <c r="GRL83" s="338"/>
      <c r="GRM83" s="338"/>
      <c r="GRN83" s="338"/>
      <c r="GRO83" s="338"/>
      <c r="GRP83" s="338"/>
      <c r="GRQ83" s="338"/>
      <c r="GRR83" s="338"/>
      <c r="GRS83" s="338"/>
      <c r="GRT83" s="338"/>
      <c r="GRU83" s="338"/>
      <c r="GRV83" s="338"/>
      <c r="GRW83" s="338"/>
      <c r="GRX83" s="338"/>
      <c r="GRY83" s="338"/>
      <c r="GRZ83" s="338"/>
      <c r="GSA83" s="338"/>
      <c r="GSB83" s="338"/>
      <c r="GSC83" s="338"/>
      <c r="GSD83" s="338"/>
      <c r="GSE83" s="338"/>
      <c r="GSF83" s="338"/>
      <c r="GSG83" s="338"/>
      <c r="GSH83" s="338"/>
      <c r="GSI83" s="338"/>
      <c r="GSJ83" s="338"/>
      <c r="GSK83" s="338"/>
      <c r="GSL83" s="338"/>
      <c r="GSM83" s="338"/>
      <c r="GSN83" s="338"/>
      <c r="GSO83" s="338"/>
      <c r="GSP83" s="338"/>
      <c r="GSQ83" s="338"/>
      <c r="GSR83" s="338"/>
      <c r="GSS83" s="338"/>
      <c r="GST83" s="338"/>
      <c r="GSU83" s="338"/>
      <c r="GSV83" s="338"/>
      <c r="GSW83" s="338"/>
      <c r="GSX83" s="338"/>
      <c r="GSY83" s="338"/>
      <c r="GSZ83" s="338"/>
      <c r="GTA83" s="338"/>
      <c r="GTB83" s="338"/>
      <c r="GTC83" s="338"/>
      <c r="GTD83" s="338"/>
      <c r="GTE83" s="338"/>
      <c r="GTF83" s="338"/>
      <c r="GTG83" s="338"/>
      <c r="GTH83" s="338"/>
      <c r="GTI83" s="338"/>
      <c r="GTJ83" s="338"/>
      <c r="GTK83" s="338"/>
      <c r="GTL83" s="338"/>
      <c r="GTM83" s="338"/>
      <c r="GTN83" s="338"/>
      <c r="GTO83" s="338"/>
      <c r="GTP83" s="338"/>
      <c r="GTQ83" s="338"/>
      <c r="GTR83" s="338"/>
      <c r="GTS83" s="338"/>
      <c r="GTT83" s="338"/>
      <c r="GTU83" s="338"/>
      <c r="GTV83" s="338"/>
      <c r="GTW83" s="338"/>
      <c r="GTX83" s="338"/>
      <c r="GTY83" s="338"/>
      <c r="GTZ83" s="338"/>
      <c r="GUA83" s="338"/>
      <c r="GUB83" s="338"/>
      <c r="GUC83" s="338"/>
      <c r="GUD83" s="338"/>
      <c r="GUE83" s="338"/>
      <c r="GUF83" s="338"/>
      <c r="GUG83" s="338"/>
      <c r="GUH83" s="338"/>
      <c r="GUI83" s="338"/>
      <c r="GUJ83" s="338"/>
      <c r="GUK83" s="338"/>
      <c r="GUL83" s="338"/>
      <c r="GUM83" s="338"/>
      <c r="GUN83" s="338"/>
      <c r="GUO83" s="338"/>
      <c r="GUP83" s="338"/>
      <c r="GUQ83" s="338"/>
      <c r="GUR83" s="338"/>
      <c r="GUS83" s="338"/>
      <c r="GUT83" s="338"/>
      <c r="GUU83" s="338"/>
      <c r="GUV83" s="338"/>
      <c r="GUW83" s="338"/>
      <c r="GUX83" s="338"/>
      <c r="GUY83" s="338"/>
      <c r="GUZ83" s="338"/>
      <c r="GVA83" s="338"/>
      <c r="GVB83" s="338"/>
      <c r="GVC83" s="338"/>
      <c r="GVD83" s="338"/>
      <c r="GVE83" s="338"/>
      <c r="GVF83" s="338"/>
      <c r="GVG83" s="338"/>
      <c r="GVH83" s="338"/>
      <c r="GVI83" s="338"/>
      <c r="GVJ83" s="338"/>
      <c r="GVK83" s="338"/>
      <c r="GVL83" s="338"/>
      <c r="GVM83" s="338"/>
      <c r="GVN83" s="338"/>
      <c r="GVO83" s="338"/>
      <c r="GVP83" s="338"/>
      <c r="GVQ83" s="338"/>
      <c r="GVR83" s="338"/>
      <c r="GVS83" s="338"/>
      <c r="GVT83" s="338"/>
      <c r="GVU83" s="338"/>
      <c r="GVV83" s="338"/>
      <c r="GVW83" s="338"/>
      <c r="GVX83" s="338"/>
      <c r="GVY83" s="338"/>
      <c r="GVZ83" s="338"/>
      <c r="GWA83" s="338"/>
      <c r="GWB83" s="338"/>
      <c r="GWC83" s="338"/>
      <c r="GWD83" s="338"/>
      <c r="GWE83" s="338"/>
      <c r="GWF83" s="338"/>
      <c r="GWG83" s="338"/>
      <c r="GWH83" s="338"/>
      <c r="GWI83" s="338"/>
      <c r="GWJ83" s="338"/>
      <c r="GWK83" s="338"/>
      <c r="GWL83" s="338"/>
      <c r="GWM83" s="338"/>
      <c r="GWN83" s="338"/>
      <c r="GWO83" s="338"/>
      <c r="GWP83" s="338"/>
      <c r="GWQ83" s="338"/>
      <c r="GWR83" s="338"/>
      <c r="GWS83" s="338"/>
      <c r="GWT83" s="338"/>
      <c r="GWU83" s="338"/>
      <c r="GWV83" s="338"/>
      <c r="GWW83" s="338"/>
      <c r="GWX83" s="338"/>
      <c r="GWY83" s="338"/>
      <c r="GWZ83" s="338"/>
      <c r="GXA83" s="338"/>
      <c r="GXB83" s="338"/>
      <c r="GXC83" s="338"/>
      <c r="GXD83" s="338"/>
      <c r="GXE83" s="338"/>
      <c r="GXF83" s="338"/>
      <c r="GXG83" s="338"/>
      <c r="GXH83" s="338"/>
      <c r="GXI83" s="338"/>
      <c r="GXJ83" s="338"/>
      <c r="GXK83" s="338"/>
      <c r="GXL83" s="338"/>
      <c r="GXM83" s="338"/>
      <c r="GXN83" s="338"/>
      <c r="GXO83" s="338"/>
      <c r="GXP83" s="338"/>
      <c r="GXQ83" s="338"/>
      <c r="GXR83" s="338"/>
      <c r="GXS83" s="338"/>
      <c r="GXT83" s="338"/>
      <c r="GXU83" s="338"/>
      <c r="GXV83" s="338"/>
      <c r="GXW83" s="338"/>
      <c r="GXX83" s="338"/>
      <c r="GXY83" s="338"/>
      <c r="GXZ83" s="338"/>
      <c r="GYA83" s="338"/>
      <c r="GYB83" s="338"/>
      <c r="GYC83" s="338"/>
      <c r="GYD83" s="338"/>
      <c r="GYE83" s="338"/>
      <c r="GYF83" s="338"/>
      <c r="GYG83" s="338"/>
      <c r="GYH83" s="338"/>
      <c r="GYI83" s="338"/>
      <c r="GYJ83" s="338"/>
      <c r="GYK83" s="338"/>
      <c r="GYL83" s="338"/>
      <c r="GYM83" s="338"/>
      <c r="GYN83" s="338"/>
      <c r="GYO83" s="338"/>
      <c r="GYP83" s="338"/>
      <c r="GYQ83" s="338"/>
      <c r="GYR83" s="338"/>
      <c r="GYS83" s="338"/>
      <c r="GYT83" s="338"/>
      <c r="GYU83" s="338"/>
      <c r="GYV83" s="338"/>
      <c r="GYW83" s="338"/>
      <c r="GYX83" s="338"/>
      <c r="GYY83" s="338"/>
      <c r="GYZ83" s="338"/>
      <c r="GZA83" s="338"/>
      <c r="GZB83" s="338"/>
      <c r="GZC83" s="338"/>
      <c r="GZD83" s="338"/>
      <c r="GZE83" s="338"/>
      <c r="GZF83" s="338"/>
      <c r="GZG83" s="338"/>
      <c r="GZH83" s="338"/>
      <c r="GZI83" s="338"/>
      <c r="GZJ83" s="338"/>
      <c r="GZK83" s="338"/>
      <c r="GZL83" s="338"/>
      <c r="GZM83" s="338"/>
      <c r="GZN83" s="338"/>
      <c r="GZO83" s="338"/>
      <c r="GZP83" s="338"/>
      <c r="GZQ83" s="338"/>
      <c r="GZR83" s="338"/>
      <c r="GZS83" s="338"/>
      <c r="GZT83" s="338"/>
      <c r="GZU83" s="338"/>
      <c r="GZV83" s="338"/>
      <c r="GZW83" s="338"/>
      <c r="GZX83" s="338"/>
      <c r="GZY83" s="338"/>
      <c r="GZZ83" s="338"/>
      <c r="HAA83" s="338"/>
      <c r="HAB83" s="338"/>
      <c r="HAC83" s="338"/>
      <c r="HAD83" s="338"/>
      <c r="HAE83" s="338"/>
      <c r="HAF83" s="338"/>
      <c r="HAG83" s="338"/>
      <c r="HAH83" s="338"/>
      <c r="HAI83" s="338"/>
      <c r="HAJ83" s="338"/>
      <c r="HAK83" s="338"/>
      <c r="HAL83" s="338"/>
      <c r="HAM83" s="338"/>
      <c r="HAN83" s="338"/>
      <c r="HAO83" s="338"/>
      <c r="HAP83" s="338"/>
      <c r="HAQ83" s="338"/>
      <c r="HAR83" s="338"/>
      <c r="HAS83" s="338"/>
      <c r="HAT83" s="338"/>
      <c r="HAU83" s="338"/>
      <c r="HAV83" s="338"/>
      <c r="HAW83" s="338"/>
      <c r="HAX83" s="338"/>
      <c r="HAY83" s="338"/>
      <c r="HAZ83" s="338"/>
      <c r="HBA83" s="338"/>
      <c r="HBB83" s="338"/>
      <c r="HBC83" s="338"/>
      <c r="HBD83" s="338"/>
      <c r="HBE83" s="338"/>
      <c r="HBF83" s="338"/>
      <c r="HBG83" s="338"/>
      <c r="HBH83" s="338"/>
      <c r="HBI83" s="338"/>
      <c r="HBJ83" s="338"/>
      <c r="HBK83" s="338"/>
      <c r="HBL83" s="338"/>
      <c r="HBM83" s="338"/>
      <c r="HBN83" s="338"/>
      <c r="HBO83" s="338"/>
      <c r="HBP83" s="338"/>
      <c r="HBQ83" s="338"/>
      <c r="HBR83" s="338"/>
      <c r="HBS83" s="338"/>
      <c r="HBT83" s="338"/>
      <c r="HBU83" s="338"/>
      <c r="HBV83" s="338"/>
      <c r="HBW83" s="338"/>
      <c r="HBX83" s="338"/>
      <c r="HBY83" s="338"/>
      <c r="HBZ83" s="338"/>
      <c r="HCA83" s="338"/>
      <c r="HCB83" s="338"/>
      <c r="HCC83" s="338"/>
      <c r="HCD83" s="338"/>
      <c r="HCE83" s="338"/>
      <c r="HCF83" s="338"/>
      <c r="HCG83" s="338"/>
      <c r="HCH83" s="338"/>
      <c r="HCI83" s="338"/>
      <c r="HCJ83" s="338"/>
      <c r="HCK83" s="338"/>
      <c r="HCL83" s="338"/>
      <c r="HCM83" s="338"/>
      <c r="HCN83" s="338"/>
      <c r="HCO83" s="338"/>
      <c r="HCP83" s="338"/>
      <c r="HCQ83" s="338"/>
      <c r="HCR83" s="338"/>
      <c r="HCS83" s="338"/>
      <c r="HCT83" s="338"/>
      <c r="HCU83" s="338"/>
      <c r="HCV83" s="338"/>
      <c r="HCW83" s="338"/>
      <c r="HCX83" s="338"/>
      <c r="HCY83" s="338"/>
      <c r="HCZ83" s="338"/>
      <c r="HDA83" s="338"/>
      <c r="HDB83" s="338"/>
      <c r="HDC83" s="338"/>
      <c r="HDD83" s="338"/>
      <c r="HDE83" s="338"/>
      <c r="HDF83" s="338"/>
      <c r="HDG83" s="338"/>
      <c r="HDH83" s="338"/>
      <c r="HDI83" s="338"/>
      <c r="HDJ83" s="338"/>
      <c r="HDK83" s="338"/>
      <c r="HDL83" s="338"/>
      <c r="HDM83" s="338"/>
      <c r="HDN83" s="338"/>
      <c r="HDO83" s="338"/>
      <c r="HDP83" s="338"/>
      <c r="HDQ83" s="338"/>
      <c r="HDR83" s="338"/>
      <c r="HDS83" s="338"/>
      <c r="HDT83" s="338"/>
      <c r="HDU83" s="338"/>
      <c r="HDV83" s="338"/>
      <c r="HDW83" s="338"/>
      <c r="HDX83" s="338"/>
      <c r="HDY83" s="338"/>
      <c r="HDZ83" s="338"/>
      <c r="HEA83" s="338"/>
      <c r="HEB83" s="338"/>
      <c r="HEC83" s="338"/>
      <c r="HED83" s="338"/>
      <c r="HEE83" s="338"/>
      <c r="HEF83" s="338"/>
      <c r="HEG83" s="338"/>
      <c r="HEH83" s="338"/>
      <c r="HEI83" s="338"/>
      <c r="HEJ83" s="338"/>
      <c r="HEK83" s="338"/>
      <c r="HEL83" s="338"/>
      <c r="HEM83" s="338"/>
      <c r="HEN83" s="338"/>
      <c r="HEO83" s="338"/>
      <c r="HEP83" s="338"/>
      <c r="HEQ83" s="338"/>
      <c r="HER83" s="338"/>
      <c r="HES83" s="338"/>
      <c r="HET83" s="338"/>
      <c r="HEU83" s="338"/>
      <c r="HEV83" s="338"/>
      <c r="HEW83" s="338"/>
      <c r="HEX83" s="338"/>
      <c r="HEY83" s="338"/>
      <c r="HEZ83" s="338"/>
      <c r="HFA83" s="338"/>
      <c r="HFB83" s="338"/>
      <c r="HFC83" s="338"/>
      <c r="HFD83" s="338"/>
      <c r="HFE83" s="338"/>
      <c r="HFF83" s="338"/>
      <c r="HFG83" s="338"/>
      <c r="HFH83" s="338"/>
      <c r="HFI83" s="338"/>
      <c r="HFJ83" s="338"/>
      <c r="HFK83" s="338"/>
      <c r="HFL83" s="338"/>
      <c r="HFM83" s="338"/>
      <c r="HFN83" s="338"/>
      <c r="HFO83" s="338"/>
      <c r="HFP83" s="338"/>
      <c r="HFQ83" s="338"/>
      <c r="HFR83" s="338"/>
      <c r="HFS83" s="338"/>
      <c r="HFT83" s="338"/>
      <c r="HFU83" s="338"/>
      <c r="HFV83" s="338"/>
      <c r="HFW83" s="338"/>
      <c r="HFX83" s="338"/>
      <c r="HFY83" s="338"/>
      <c r="HFZ83" s="338"/>
      <c r="HGA83" s="338"/>
      <c r="HGB83" s="338"/>
      <c r="HGC83" s="338"/>
      <c r="HGD83" s="338"/>
      <c r="HGE83" s="338"/>
      <c r="HGF83" s="338"/>
      <c r="HGG83" s="338"/>
      <c r="HGH83" s="338"/>
      <c r="HGI83" s="338"/>
      <c r="HGJ83" s="338"/>
      <c r="HGK83" s="338"/>
      <c r="HGL83" s="338"/>
      <c r="HGM83" s="338"/>
      <c r="HGN83" s="338"/>
      <c r="HGO83" s="338"/>
      <c r="HGP83" s="338"/>
      <c r="HGQ83" s="338"/>
      <c r="HGR83" s="338"/>
      <c r="HGS83" s="338"/>
      <c r="HGT83" s="338"/>
      <c r="HGU83" s="338"/>
      <c r="HGV83" s="338"/>
      <c r="HGW83" s="338"/>
      <c r="HGX83" s="338"/>
      <c r="HGY83" s="338"/>
      <c r="HGZ83" s="338"/>
      <c r="HHA83" s="338"/>
      <c r="HHB83" s="338"/>
      <c r="HHC83" s="338"/>
      <c r="HHD83" s="338"/>
      <c r="HHE83" s="338"/>
      <c r="HHF83" s="338"/>
      <c r="HHG83" s="338"/>
      <c r="HHH83" s="338"/>
      <c r="HHI83" s="338"/>
      <c r="HHJ83" s="338"/>
      <c r="HHK83" s="338"/>
      <c r="HHL83" s="338"/>
      <c r="HHM83" s="338"/>
      <c r="HHN83" s="338"/>
      <c r="HHO83" s="338"/>
      <c r="HHP83" s="338"/>
      <c r="HHQ83" s="338"/>
      <c r="HHR83" s="338"/>
      <c r="HHS83" s="338"/>
      <c r="HHT83" s="338"/>
      <c r="HHU83" s="338"/>
      <c r="HHV83" s="338"/>
      <c r="HHW83" s="338"/>
      <c r="HHX83" s="338"/>
      <c r="HHY83" s="338"/>
      <c r="HHZ83" s="338"/>
      <c r="HIA83" s="338"/>
      <c r="HIB83" s="338"/>
      <c r="HIC83" s="338"/>
      <c r="HID83" s="338"/>
      <c r="HIE83" s="338"/>
      <c r="HIF83" s="338"/>
      <c r="HIG83" s="338"/>
      <c r="HIH83" s="338"/>
      <c r="HII83" s="338"/>
      <c r="HIJ83" s="338"/>
      <c r="HIK83" s="338"/>
      <c r="HIL83" s="338"/>
      <c r="HIM83" s="338"/>
      <c r="HIN83" s="338"/>
      <c r="HIO83" s="338"/>
      <c r="HIP83" s="338"/>
      <c r="HIQ83" s="338"/>
      <c r="HIR83" s="338"/>
      <c r="HIS83" s="338"/>
      <c r="HIT83" s="338"/>
      <c r="HIU83" s="338"/>
      <c r="HIV83" s="338"/>
      <c r="HIW83" s="338"/>
      <c r="HIX83" s="338"/>
      <c r="HIY83" s="338"/>
      <c r="HIZ83" s="338"/>
      <c r="HJA83" s="338"/>
      <c r="HJB83" s="338"/>
      <c r="HJC83" s="338"/>
      <c r="HJD83" s="338"/>
      <c r="HJE83" s="338"/>
      <c r="HJF83" s="338"/>
      <c r="HJG83" s="338"/>
      <c r="HJH83" s="338"/>
      <c r="HJI83" s="338"/>
      <c r="HJJ83" s="338"/>
      <c r="HJK83" s="338"/>
      <c r="HJL83" s="338"/>
      <c r="HJM83" s="338"/>
      <c r="HJN83" s="338"/>
      <c r="HJO83" s="338"/>
      <c r="HJP83" s="338"/>
      <c r="HJQ83" s="338"/>
      <c r="HJR83" s="338"/>
      <c r="HJS83" s="338"/>
      <c r="HJT83" s="338"/>
      <c r="HJU83" s="338"/>
      <c r="HJV83" s="338"/>
      <c r="HJW83" s="338"/>
      <c r="HJX83" s="338"/>
      <c r="HJY83" s="338"/>
      <c r="HJZ83" s="338"/>
      <c r="HKA83" s="338"/>
      <c r="HKB83" s="338"/>
      <c r="HKC83" s="338"/>
      <c r="HKD83" s="338"/>
      <c r="HKE83" s="338"/>
      <c r="HKF83" s="338"/>
      <c r="HKG83" s="338"/>
      <c r="HKH83" s="338"/>
      <c r="HKI83" s="338"/>
      <c r="HKJ83" s="338"/>
      <c r="HKK83" s="338"/>
      <c r="HKL83" s="338"/>
      <c r="HKM83" s="338"/>
      <c r="HKN83" s="338"/>
      <c r="HKO83" s="338"/>
      <c r="HKP83" s="338"/>
      <c r="HKQ83" s="338"/>
      <c r="HKR83" s="338"/>
      <c r="HKS83" s="338"/>
      <c r="HKT83" s="338"/>
      <c r="HKU83" s="338"/>
      <c r="HKV83" s="338"/>
      <c r="HKW83" s="338"/>
      <c r="HKX83" s="338"/>
      <c r="HKY83" s="338"/>
      <c r="HKZ83" s="338"/>
      <c r="HLA83" s="338"/>
      <c r="HLB83" s="338"/>
      <c r="HLC83" s="338"/>
      <c r="HLD83" s="338"/>
      <c r="HLE83" s="338"/>
      <c r="HLF83" s="338"/>
      <c r="HLG83" s="338"/>
      <c r="HLH83" s="338"/>
      <c r="HLI83" s="338"/>
      <c r="HLJ83" s="338"/>
      <c r="HLK83" s="338"/>
      <c r="HLL83" s="338"/>
      <c r="HLM83" s="338"/>
      <c r="HLN83" s="338"/>
      <c r="HLO83" s="338"/>
      <c r="HLP83" s="338"/>
      <c r="HLQ83" s="338"/>
      <c r="HLR83" s="338"/>
      <c r="HLS83" s="338"/>
      <c r="HLT83" s="338"/>
      <c r="HLU83" s="338"/>
      <c r="HLV83" s="338"/>
      <c r="HLW83" s="338"/>
      <c r="HLX83" s="338"/>
      <c r="HLY83" s="338"/>
      <c r="HLZ83" s="338"/>
      <c r="HMA83" s="338"/>
      <c r="HMB83" s="338"/>
      <c r="HMC83" s="338"/>
      <c r="HMD83" s="338"/>
      <c r="HME83" s="338"/>
      <c r="HMF83" s="338"/>
      <c r="HMG83" s="338"/>
      <c r="HMH83" s="338"/>
      <c r="HMI83" s="338"/>
      <c r="HMJ83" s="338"/>
      <c r="HMK83" s="338"/>
      <c r="HML83" s="338"/>
      <c r="HMM83" s="338"/>
      <c r="HMN83" s="338"/>
      <c r="HMO83" s="338"/>
      <c r="HMP83" s="338"/>
      <c r="HMQ83" s="338"/>
      <c r="HMR83" s="338"/>
      <c r="HMS83" s="338"/>
      <c r="HMT83" s="338"/>
      <c r="HMU83" s="338"/>
      <c r="HMV83" s="338"/>
      <c r="HMW83" s="338"/>
      <c r="HMX83" s="338"/>
      <c r="HMY83" s="338"/>
      <c r="HMZ83" s="338"/>
      <c r="HNA83" s="338"/>
      <c r="HNB83" s="338"/>
      <c r="HNC83" s="338"/>
      <c r="HND83" s="338"/>
      <c r="HNE83" s="338"/>
      <c r="HNF83" s="338"/>
      <c r="HNG83" s="338"/>
      <c r="HNH83" s="338"/>
      <c r="HNI83" s="338"/>
      <c r="HNJ83" s="338"/>
      <c r="HNK83" s="338"/>
      <c r="HNL83" s="338"/>
      <c r="HNM83" s="338"/>
      <c r="HNN83" s="338"/>
      <c r="HNO83" s="338"/>
      <c r="HNP83" s="338"/>
      <c r="HNQ83" s="338"/>
      <c r="HNR83" s="338"/>
      <c r="HNS83" s="338"/>
      <c r="HNT83" s="338"/>
      <c r="HNU83" s="338"/>
      <c r="HNV83" s="338"/>
      <c r="HNW83" s="338"/>
      <c r="HNX83" s="338"/>
      <c r="HNY83" s="338"/>
      <c r="HNZ83" s="338"/>
      <c r="HOA83" s="338"/>
      <c r="HOB83" s="338"/>
      <c r="HOC83" s="338"/>
      <c r="HOD83" s="338"/>
      <c r="HOE83" s="338"/>
      <c r="HOF83" s="338"/>
      <c r="HOG83" s="338"/>
      <c r="HOH83" s="338"/>
      <c r="HOI83" s="338"/>
      <c r="HOJ83" s="338"/>
      <c r="HOK83" s="338"/>
      <c r="HOL83" s="338"/>
      <c r="HOM83" s="338"/>
      <c r="HON83" s="338"/>
      <c r="HOO83" s="338"/>
      <c r="HOP83" s="338"/>
      <c r="HOQ83" s="338"/>
      <c r="HOR83" s="338"/>
      <c r="HOS83" s="338"/>
      <c r="HOT83" s="338"/>
      <c r="HOU83" s="338"/>
      <c r="HOV83" s="338"/>
      <c r="HOW83" s="338"/>
      <c r="HOX83" s="338"/>
      <c r="HOY83" s="338"/>
      <c r="HOZ83" s="338"/>
      <c r="HPA83" s="338"/>
      <c r="HPB83" s="338"/>
      <c r="HPC83" s="338"/>
      <c r="HPD83" s="338"/>
      <c r="HPE83" s="338"/>
      <c r="HPF83" s="338"/>
      <c r="HPG83" s="338"/>
      <c r="HPH83" s="338"/>
      <c r="HPI83" s="338"/>
      <c r="HPJ83" s="338"/>
      <c r="HPK83" s="338"/>
      <c r="HPL83" s="338"/>
      <c r="HPM83" s="338"/>
      <c r="HPN83" s="338"/>
      <c r="HPO83" s="338"/>
      <c r="HPP83" s="338"/>
      <c r="HPQ83" s="338"/>
      <c r="HPR83" s="338"/>
      <c r="HPS83" s="338"/>
      <c r="HPT83" s="338"/>
      <c r="HPU83" s="338"/>
      <c r="HPV83" s="338"/>
      <c r="HPW83" s="338"/>
      <c r="HPX83" s="338"/>
      <c r="HPY83" s="338"/>
      <c r="HPZ83" s="338"/>
      <c r="HQA83" s="338"/>
      <c r="HQB83" s="338"/>
      <c r="HQC83" s="338"/>
      <c r="HQD83" s="338"/>
      <c r="HQE83" s="338"/>
      <c r="HQF83" s="338"/>
      <c r="HQG83" s="338"/>
      <c r="HQH83" s="338"/>
      <c r="HQI83" s="338"/>
      <c r="HQJ83" s="338"/>
      <c r="HQK83" s="338"/>
      <c r="HQL83" s="338"/>
      <c r="HQM83" s="338"/>
      <c r="HQN83" s="338"/>
      <c r="HQO83" s="338"/>
      <c r="HQP83" s="338"/>
      <c r="HQQ83" s="338"/>
      <c r="HQR83" s="338"/>
      <c r="HQS83" s="338"/>
      <c r="HQT83" s="338"/>
      <c r="HQU83" s="338"/>
      <c r="HQV83" s="338"/>
      <c r="HQW83" s="338"/>
      <c r="HQX83" s="338"/>
      <c r="HQY83" s="338"/>
      <c r="HQZ83" s="338"/>
      <c r="HRA83" s="338"/>
      <c r="HRB83" s="338"/>
      <c r="HRC83" s="338"/>
      <c r="HRD83" s="338"/>
      <c r="HRE83" s="338"/>
      <c r="HRF83" s="338"/>
      <c r="HRG83" s="338"/>
      <c r="HRH83" s="338"/>
      <c r="HRI83" s="338"/>
      <c r="HRJ83" s="338"/>
      <c r="HRK83" s="338"/>
      <c r="HRL83" s="338"/>
      <c r="HRM83" s="338"/>
      <c r="HRN83" s="338"/>
      <c r="HRO83" s="338"/>
      <c r="HRP83" s="338"/>
      <c r="HRQ83" s="338"/>
      <c r="HRR83" s="338"/>
      <c r="HRS83" s="338"/>
      <c r="HRT83" s="338"/>
      <c r="HRU83" s="338"/>
      <c r="HRV83" s="338"/>
      <c r="HRW83" s="338"/>
      <c r="HRX83" s="338"/>
      <c r="HRY83" s="338"/>
      <c r="HRZ83" s="338"/>
      <c r="HSA83" s="338"/>
      <c r="HSB83" s="338"/>
      <c r="HSC83" s="338"/>
      <c r="HSD83" s="338"/>
      <c r="HSE83" s="338"/>
      <c r="HSF83" s="338"/>
      <c r="HSG83" s="338"/>
      <c r="HSH83" s="338"/>
      <c r="HSI83" s="338"/>
      <c r="HSJ83" s="338"/>
      <c r="HSK83" s="338"/>
      <c r="HSL83" s="338"/>
      <c r="HSM83" s="338"/>
      <c r="HSN83" s="338"/>
      <c r="HSO83" s="338"/>
      <c r="HSP83" s="338"/>
      <c r="HSQ83" s="338"/>
      <c r="HSR83" s="338"/>
      <c r="HSS83" s="338"/>
      <c r="HST83" s="338"/>
      <c r="HSU83" s="338"/>
      <c r="HSV83" s="338"/>
      <c r="HSW83" s="338"/>
      <c r="HSX83" s="338"/>
      <c r="HSY83" s="338"/>
      <c r="HSZ83" s="338"/>
      <c r="HTA83" s="338"/>
      <c r="HTB83" s="338"/>
      <c r="HTC83" s="338"/>
      <c r="HTD83" s="338"/>
      <c r="HTE83" s="338"/>
      <c r="HTF83" s="338"/>
      <c r="HTG83" s="338"/>
      <c r="HTH83" s="338"/>
      <c r="HTI83" s="338"/>
      <c r="HTJ83" s="338"/>
      <c r="HTK83" s="338"/>
      <c r="HTL83" s="338"/>
      <c r="HTM83" s="338"/>
      <c r="HTN83" s="338"/>
      <c r="HTO83" s="338"/>
      <c r="HTP83" s="338"/>
      <c r="HTQ83" s="338"/>
      <c r="HTR83" s="338"/>
      <c r="HTS83" s="338"/>
      <c r="HTT83" s="338"/>
      <c r="HTU83" s="338"/>
      <c r="HTV83" s="338"/>
      <c r="HTW83" s="338"/>
      <c r="HTX83" s="338"/>
      <c r="HTY83" s="338"/>
      <c r="HTZ83" s="338"/>
      <c r="HUA83" s="338"/>
      <c r="HUB83" s="338"/>
      <c r="HUC83" s="338"/>
      <c r="HUD83" s="338"/>
      <c r="HUE83" s="338"/>
      <c r="HUF83" s="338"/>
      <c r="HUG83" s="338"/>
      <c r="HUH83" s="338"/>
      <c r="HUI83" s="338"/>
      <c r="HUJ83" s="338"/>
      <c r="HUK83" s="338"/>
      <c r="HUL83" s="338"/>
      <c r="HUM83" s="338"/>
      <c r="HUN83" s="338"/>
      <c r="HUO83" s="338"/>
      <c r="HUP83" s="338"/>
      <c r="HUQ83" s="338"/>
      <c r="HUR83" s="338"/>
      <c r="HUS83" s="338"/>
      <c r="HUT83" s="338"/>
      <c r="HUU83" s="338"/>
      <c r="HUV83" s="338"/>
      <c r="HUW83" s="338"/>
      <c r="HUX83" s="338"/>
      <c r="HUY83" s="338"/>
      <c r="HUZ83" s="338"/>
      <c r="HVA83" s="338"/>
      <c r="HVB83" s="338"/>
      <c r="HVC83" s="338"/>
      <c r="HVD83" s="338"/>
      <c r="HVE83" s="338"/>
      <c r="HVF83" s="338"/>
      <c r="HVG83" s="338"/>
      <c r="HVH83" s="338"/>
      <c r="HVI83" s="338"/>
      <c r="HVJ83" s="338"/>
      <c r="HVK83" s="338"/>
      <c r="HVL83" s="338"/>
      <c r="HVM83" s="338"/>
      <c r="HVN83" s="338"/>
      <c r="HVO83" s="338"/>
      <c r="HVP83" s="338"/>
      <c r="HVQ83" s="338"/>
      <c r="HVR83" s="338"/>
      <c r="HVS83" s="338"/>
      <c r="HVT83" s="338"/>
      <c r="HVU83" s="338"/>
      <c r="HVV83" s="338"/>
      <c r="HVW83" s="338"/>
      <c r="HVX83" s="338"/>
      <c r="HVY83" s="338"/>
      <c r="HVZ83" s="338"/>
      <c r="HWA83" s="338"/>
      <c r="HWB83" s="338"/>
      <c r="HWC83" s="338"/>
      <c r="HWD83" s="338"/>
      <c r="HWE83" s="338"/>
      <c r="HWF83" s="338"/>
      <c r="HWG83" s="338"/>
      <c r="HWH83" s="338"/>
      <c r="HWI83" s="338"/>
      <c r="HWJ83" s="338"/>
      <c r="HWK83" s="338"/>
      <c r="HWL83" s="338"/>
      <c r="HWM83" s="338"/>
      <c r="HWN83" s="338"/>
      <c r="HWO83" s="338"/>
      <c r="HWP83" s="338"/>
      <c r="HWQ83" s="338"/>
      <c r="HWR83" s="338"/>
      <c r="HWS83" s="338"/>
      <c r="HWT83" s="338"/>
      <c r="HWU83" s="338"/>
      <c r="HWV83" s="338"/>
      <c r="HWW83" s="338"/>
      <c r="HWX83" s="338"/>
      <c r="HWY83" s="338"/>
      <c r="HWZ83" s="338"/>
      <c r="HXA83" s="338"/>
      <c r="HXB83" s="338"/>
      <c r="HXC83" s="338"/>
      <c r="HXD83" s="338"/>
      <c r="HXE83" s="338"/>
      <c r="HXF83" s="338"/>
      <c r="HXG83" s="338"/>
      <c r="HXH83" s="338"/>
      <c r="HXI83" s="338"/>
      <c r="HXJ83" s="338"/>
      <c r="HXK83" s="338"/>
      <c r="HXL83" s="338"/>
      <c r="HXM83" s="338"/>
      <c r="HXN83" s="338"/>
      <c r="HXO83" s="338"/>
      <c r="HXP83" s="338"/>
      <c r="HXQ83" s="338"/>
      <c r="HXR83" s="338"/>
      <c r="HXS83" s="338"/>
      <c r="HXT83" s="338"/>
      <c r="HXU83" s="338"/>
      <c r="HXV83" s="338"/>
      <c r="HXW83" s="338"/>
      <c r="HXX83" s="338"/>
      <c r="HXY83" s="338"/>
      <c r="HXZ83" s="338"/>
      <c r="HYA83" s="338"/>
      <c r="HYB83" s="338"/>
      <c r="HYC83" s="338"/>
      <c r="HYD83" s="338"/>
      <c r="HYE83" s="338"/>
      <c r="HYF83" s="338"/>
      <c r="HYG83" s="338"/>
      <c r="HYH83" s="338"/>
      <c r="HYI83" s="338"/>
      <c r="HYJ83" s="338"/>
      <c r="HYK83" s="338"/>
      <c r="HYL83" s="338"/>
      <c r="HYM83" s="338"/>
      <c r="HYN83" s="338"/>
      <c r="HYO83" s="338"/>
      <c r="HYP83" s="338"/>
      <c r="HYQ83" s="338"/>
      <c r="HYR83" s="338"/>
      <c r="HYS83" s="338"/>
      <c r="HYT83" s="338"/>
      <c r="HYU83" s="338"/>
      <c r="HYV83" s="338"/>
      <c r="HYW83" s="338"/>
      <c r="HYX83" s="338"/>
      <c r="HYY83" s="338"/>
      <c r="HYZ83" s="338"/>
      <c r="HZA83" s="338"/>
      <c r="HZB83" s="338"/>
      <c r="HZC83" s="338"/>
      <c r="HZD83" s="338"/>
      <c r="HZE83" s="338"/>
      <c r="HZF83" s="338"/>
      <c r="HZG83" s="338"/>
      <c r="HZH83" s="338"/>
      <c r="HZI83" s="338"/>
      <c r="HZJ83" s="338"/>
      <c r="HZK83" s="338"/>
      <c r="HZL83" s="338"/>
      <c r="HZM83" s="338"/>
      <c r="HZN83" s="338"/>
      <c r="HZO83" s="338"/>
      <c r="HZP83" s="338"/>
      <c r="HZQ83" s="338"/>
      <c r="HZR83" s="338"/>
      <c r="HZS83" s="338"/>
      <c r="HZT83" s="338"/>
      <c r="HZU83" s="338"/>
      <c r="HZV83" s="338"/>
      <c r="HZW83" s="338"/>
      <c r="HZX83" s="338"/>
      <c r="HZY83" s="338"/>
      <c r="HZZ83" s="338"/>
      <c r="IAA83" s="338"/>
      <c r="IAB83" s="338"/>
      <c r="IAC83" s="338"/>
      <c r="IAD83" s="338"/>
      <c r="IAE83" s="338"/>
      <c r="IAF83" s="338"/>
      <c r="IAG83" s="338"/>
      <c r="IAH83" s="338"/>
      <c r="IAI83" s="338"/>
      <c r="IAJ83" s="338"/>
      <c r="IAK83" s="338"/>
      <c r="IAL83" s="338"/>
      <c r="IAM83" s="338"/>
      <c r="IAN83" s="338"/>
      <c r="IAO83" s="338"/>
      <c r="IAP83" s="338"/>
      <c r="IAQ83" s="338"/>
      <c r="IAR83" s="338"/>
      <c r="IAS83" s="338"/>
      <c r="IAT83" s="338"/>
      <c r="IAU83" s="338"/>
      <c r="IAV83" s="338"/>
      <c r="IAW83" s="338"/>
      <c r="IAX83" s="338"/>
      <c r="IAY83" s="338"/>
      <c r="IAZ83" s="338"/>
      <c r="IBA83" s="338"/>
      <c r="IBB83" s="338"/>
      <c r="IBC83" s="338"/>
      <c r="IBD83" s="338"/>
      <c r="IBE83" s="338"/>
      <c r="IBF83" s="338"/>
      <c r="IBG83" s="338"/>
      <c r="IBH83" s="338"/>
      <c r="IBI83" s="338"/>
      <c r="IBJ83" s="338"/>
      <c r="IBK83" s="338"/>
      <c r="IBL83" s="338"/>
      <c r="IBM83" s="338"/>
      <c r="IBN83" s="338"/>
      <c r="IBO83" s="338"/>
      <c r="IBP83" s="338"/>
      <c r="IBQ83" s="338"/>
      <c r="IBR83" s="338"/>
      <c r="IBS83" s="338"/>
      <c r="IBT83" s="338"/>
      <c r="IBU83" s="338"/>
      <c r="IBV83" s="338"/>
      <c r="IBW83" s="338"/>
      <c r="IBX83" s="338"/>
      <c r="IBY83" s="338"/>
      <c r="IBZ83" s="338"/>
      <c r="ICA83" s="338"/>
      <c r="ICB83" s="338"/>
      <c r="ICC83" s="338"/>
      <c r="ICD83" s="338"/>
      <c r="ICE83" s="338"/>
      <c r="ICF83" s="338"/>
      <c r="ICG83" s="338"/>
      <c r="ICH83" s="338"/>
      <c r="ICI83" s="338"/>
      <c r="ICJ83" s="338"/>
      <c r="ICK83" s="338"/>
      <c r="ICL83" s="338"/>
      <c r="ICM83" s="338"/>
      <c r="ICN83" s="338"/>
      <c r="ICO83" s="338"/>
      <c r="ICP83" s="338"/>
      <c r="ICQ83" s="338"/>
      <c r="ICR83" s="338"/>
      <c r="ICS83" s="338"/>
      <c r="ICT83" s="338"/>
      <c r="ICU83" s="338"/>
      <c r="ICV83" s="338"/>
      <c r="ICW83" s="338"/>
      <c r="ICX83" s="338"/>
      <c r="ICY83" s="338"/>
      <c r="ICZ83" s="338"/>
      <c r="IDA83" s="338"/>
      <c r="IDB83" s="338"/>
      <c r="IDC83" s="338"/>
      <c r="IDD83" s="338"/>
      <c r="IDE83" s="338"/>
      <c r="IDF83" s="338"/>
      <c r="IDG83" s="338"/>
      <c r="IDH83" s="338"/>
      <c r="IDI83" s="338"/>
      <c r="IDJ83" s="338"/>
      <c r="IDK83" s="338"/>
      <c r="IDL83" s="338"/>
      <c r="IDM83" s="338"/>
      <c r="IDN83" s="338"/>
      <c r="IDO83" s="338"/>
      <c r="IDP83" s="338"/>
      <c r="IDQ83" s="338"/>
      <c r="IDR83" s="338"/>
      <c r="IDS83" s="338"/>
      <c r="IDT83" s="338"/>
      <c r="IDU83" s="338"/>
      <c r="IDV83" s="338"/>
      <c r="IDW83" s="338"/>
      <c r="IDX83" s="338"/>
      <c r="IDY83" s="338"/>
      <c r="IDZ83" s="338"/>
      <c r="IEA83" s="338"/>
      <c r="IEB83" s="338"/>
      <c r="IEC83" s="338"/>
      <c r="IED83" s="338"/>
      <c r="IEE83" s="338"/>
      <c r="IEF83" s="338"/>
      <c r="IEG83" s="338"/>
      <c r="IEH83" s="338"/>
      <c r="IEI83" s="338"/>
      <c r="IEJ83" s="338"/>
      <c r="IEK83" s="338"/>
      <c r="IEL83" s="338"/>
      <c r="IEM83" s="338"/>
      <c r="IEN83" s="338"/>
      <c r="IEO83" s="338"/>
      <c r="IEP83" s="338"/>
      <c r="IEQ83" s="338"/>
      <c r="IER83" s="338"/>
      <c r="IES83" s="338"/>
      <c r="IET83" s="338"/>
      <c r="IEU83" s="338"/>
      <c r="IEV83" s="338"/>
      <c r="IEW83" s="338"/>
      <c r="IEX83" s="338"/>
      <c r="IEY83" s="338"/>
      <c r="IEZ83" s="338"/>
      <c r="IFA83" s="338"/>
      <c r="IFB83" s="338"/>
      <c r="IFC83" s="338"/>
      <c r="IFD83" s="338"/>
      <c r="IFE83" s="338"/>
      <c r="IFF83" s="338"/>
      <c r="IFG83" s="338"/>
      <c r="IFH83" s="338"/>
      <c r="IFI83" s="338"/>
      <c r="IFJ83" s="338"/>
      <c r="IFK83" s="338"/>
      <c r="IFL83" s="338"/>
      <c r="IFM83" s="338"/>
      <c r="IFN83" s="338"/>
      <c r="IFO83" s="338"/>
      <c r="IFP83" s="338"/>
      <c r="IFQ83" s="338"/>
      <c r="IFR83" s="338"/>
      <c r="IFS83" s="338"/>
      <c r="IFT83" s="338"/>
      <c r="IFU83" s="338"/>
      <c r="IFV83" s="338"/>
      <c r="IFW83" s="338"/>
      <c r="IFX83" s="338"/>
      <c r="IFY83" s="338"/>
      <c r="IFZ83" s="338"/>
      <c r="IGA83" s="338"/>
      <c r="IGB83" s="338"/>
      <c r="IGC83" s="338"/>
      <c r="IGD83" s="338"/>
      <c r="IGE83" s="338"/>
      <c r="IGF83" s="338"/>
      <c r="IGG83" s="338"/>
      <c r="IGH83" s="338"/>
      <c r="IGI83" s="338"/>
      <c r="IGJ83" s="338"/>
      <c r="IGK83" s="338"/>
      <c r="IGL83" s="338"/>
      <c r="IGM83" s="338"/>
      <c r="IGN83" s="338"/>
      <c r="IGO83" s="338"/>
      <c r="IGP83" s="338"/>
      <c r="IGQ83" s="338"/>
      <c r="IGR83" s="338"/>
      <c r="IGS83" s="338"/>
      <c r="IGT83" s="338"/>
      <c r="IGU83" s="338"/>
      <c r="IGV83" s="338"/>
      <c r="IGW83" s="338"/>
      <c r="IGX83" s="338"/>
      <c r="IGY83" s="338"/>
      <c r="IGZ83" s="338"/>
      <c r="IHA83" s="338"/>
      <c r="IHB83" s="338"/>
      <c r="IHC83" s="338"/>
      <c r="IHD83" s="338"/>
      <c r="IHE83" s="338"/>
      <c r="IHF83" s="338"/>
      <c r="IHG83" s="338"/>
      <c r="IHH83" s="338"/>
      <c r="IHI83" s="338"/>
      <c r="IHJ83" s="338"/>
      <c r="IHK83" s="338"/>
      <c r="IHL83" s="338"/>
      <c r="IHM83" s="338"/>
      <c r="IHN83" s="338"/>
      <c r="IHO83" s="338"/>
      <c r="IHP83" s="338"/>
      <c r="IHQ83" s="338"/>
      <c r="IHR83" s="338"/>
      <c r="IHS83" s="338"/>
      <c r="IHT83" s="338"/>
      <c r="IHU83" s="338"/>
      <c r="IHV83" s="338"/>
      <c r="IHW83" s="338"/>
      <c r="IHX83" s="338"/>
      <c r="IHY83" s="338"/>
      <c r="IHZ83" s="338"/>
      <c r="IIA83" s="338"/>
      <c r="IIB83" s="338"/>
      <c r="IIC83" s="338"/>
      <c r="IID83" s="338"/>
      <c r="IIE83" s="338"/>
      <c r="IIF83" s="338"/>
      <c r="IIG83" s="338"/>
      <c r="IIH83" s="338"/>
      <c r="III83" s="338"/>
      <c r="IIJ83" s="338"/>
      <c r="IIK83" s="338"/>
      <c r="IIL83" s="338"/>
      <c r="IIM83" s="338"/>
      <c r="IIN83" s="338"/>
      <c r="IIO83" s="338"/>
      <c r="IIP83" s="338"/>
      <c r="IIQ83" s="338"/>
      <c r="IIR83" s="338"/>
      <c r="IIS83" s="338"/>
      <c r="IIT83" s="338"/>
      <c r="IIU83" s="338"/>
      <c r="IIV83" s="338"/>
      <c r="IIW83" s="338"/>
      <c r="IIX83" s="338"/>
      <c r="IIY83" s="338"/>
      <c r="IIZ83" s="338"/>
      <c r="IJA83" s="338"/>
      <c r="IJB83" s="338"/>
      <c r="IJC83" s="338"/>
      <c r="IJD83" s="338"/>
      <c r="IJE83" s="338"/>
      <c r="IJF83" s="338"/>
      <c r="IJG83" s="338"/>
      <c r="IJH83" s="338"/>
      <c r="IJI83" s="338"/>
      <c r="IJJ83" s="338"/>
      <c r="IJK83" s="338"/>
      <c r="IJL83" s="338"/>
      <c r="IJM83" s="338"/>
      <c r="IJN83" s="338"/>
      <c r="IJO83" s="338"/>
      <c r="IJP83" s="338"/>
      <c r="IJQ83" s="338"/>
      <c r="IJR83" s="338"/>
      <c r="IJS83" s="338"/>
      <c r="IJT83" s="338"/>
      <c r="IJU83" s="338"/>
      <c r="IJV83" s="338"/>
      <c r="IJW83" s="338"/>
      <c r="IJX83" s="338"/>
      <c r="IJY83" s="338"/>
      <c r="IJZ83" s="338"/>
      <c r="IKA83" s="338"/>
      <c r="IKB83" s="338"/>
      <c r="IKC83" s="338"/>
      <c r="IKD83" s="338"/>
      <c r="IKE83" s="338"/>
      <c r="IKF83" s="338"/>
      <c r="IKG83" s="338"/>
      <c r="IKH83" s="338"/>
      <c r="IKI83" s="338"/>
      <c r="IKJ83" s="338"/>
      <c r="IKK83" s="338"/>
      <c r="IKL83" s="338"/>
      <c r="IKM83" s="338"/>
      <c r="IKN83" s="338"/>
      <c r="IKO83" s="338"/>
      <c r="IKP83" s="338"/>
      <c r="IKQ83" s="338"/>
      <c r="IKR83" s="338"/>
      <c r="IKS83" s="338"/>
      <c r="IKT83" s="338"/>
      <c r="IKU83" s="338"/>
      <c r="IKV83" s="338"/>
      <c r="IKW83" s="338"/>
      <c r="IKX83" s="338"/>
      <c r="IKY83" s="338"/>
      <c r="IKZ83" s="338"/>
      <c r="ILA83" s="338"/>
      <c r="ILB83" s="338"/>
      <c r="ILC83" s="338"/>
      <c r="ILD83" s="338"/>
      <c r="ILE83" s="338"/>
      <c r="ILF83" s="338"/>
      <c r="ILG83" s="338"/>
      <c r="ILH83" s="338"/>
      <c r="ILI83" s="338"/>
      <c r="ILJ83" s="338"/>
      <c r="ILK83" s="338"/>
      <c r="ILL83" s="338"/>
      <c r="ILM83" s="338"/>
      <c r="ILN83" s="338"/>
      <c r="ILO83" s="338"/>
      <c r="ILP83" s="338"/>
      <c r="ILQ83" s="338"/>
      <c r="ILR83" s="338"/>
      <c r="ILS83" s="338"/>
      <c r="ILT83" s="338"/>
      <c r="ILU83" s="338"/>
      <c r="ILV83" s="338"/>
      <c r="ILW83" s="338"/>
      <c r="ILX83" s="338"/>
      <c r="ILY83" s="338"/>
      <c r="ILZ83" s="338"/>
      <c r="IMA83" s="338"/>
      <c r="IMB83" s="338"/>
      <c r="IMC83" s="338"/>
      <c r="IMD83" s="338"/>
      <c r="IME83" s="338"/>
      <c r="IMF83" s="338"/>
      <c r="IMG83" s="338"/>
      <c r="IMH83" s="338"/>
      <c r="IMI83" s="338"/>
      <c r="IMJ83" s="338"/>
      <c r="IMK83" s="338"/>
      <c r="IML83" s="338"/>
      <c r="IMM83" s="338"/>
      <c r="IMN83" s="338"/>
      <c r="IMO83" s="338"/>
      <c r="IMP83" s="338"/>
      <c r="IMQ83" s="338"/>
      <c r="IMR83" s="338"/>
      <c r="IMS83" s="338"/>
      <c r="IMT83" s="338"/>
      <c r="IMU83" s="338"/>
      <c r="IMV83" s="338"/>
      <c r="IMW83" s="338"/>
      <c r="IMX83" s="338"/>
      <c r="IMY83" s="338"/>
      <c r="IMZ83" s="338"/>
      <c r="INA83" s="338"/>
      <c r="INB83" s="338"/>
      <c r="INC83" s="338"/>
      <c r="IND83" s="338"/>
      <c r="INE83" s="338"/>
      <c r="INF83" s="338"/>
      <c r="ING83" s="338"/>
      <c r="INH83" s="338"/>
      <c r="INI83" s="338"/>
      <c r="INJ83" s="338"/>
      <c r="INK83" s="338"/>
      <c r="INL83" s="338"/>
      <c r="INM83" s="338"/>
      <c r="INN83" s="338"/>
      <c r="INO83" s="338"/>
      <c r="INP83" s="338"/>
      <c r="INQ83" s="338"/>
      <c r="INR83" s="338"/>
      <c r="INS83" s="338"/>
      <c r="INT83" s="338"/>
      <c r="INU83" s="338"/>
      <c r="INV83" s="338"/>
      <c r="INW83" s="338"/>
      <c r="INX83" s="338"/>
      <c r="INY83" s="338"/>
      <c r="INZ83" s="338"/>
      <c r="IOA83" s="338"/>
      <c r="IOB83" s="338"/>
      <c r="IOC83" s="338"/>
      <c r="IOD83" s="338"/>
      <c r="IOE83" s="338"/>
      <c r="IOF83" s="338"/>
      <c r="IOG83" s="338"/>
      <c r="IOH83" s="338"/>
      <c r="IOI83" s="338"/>
      <c r="IOJ83" s="338"/>
      <c r="IOK83" s="338"/>
      <c r="IOL83" s="338"/>
      <c r="IOM83" s="338"/>
      <c r="ION83" s="338"/>
      <c r="IOO83" s="338"/>
      <c r="IOP83" s="338"/>
      <c r="IOQ83" s="338"/>
      <c r="IOR83" s="338"/>
      <c r="IOS83" s="338"/>
      <c r="IOT83" s="338"/>
      <c r="IOU83" s="338"/>
      <c r="IOV83" s="338"/>
      <c r="IOW83" s="338"/>
      <c r="IOX83" s="338"/>
      <c r="IOY83" s="338"/>
      <c r="IOZ83" s="338"/>
      <c r="IPA83" s="338"/>
      <c r="IPB83" s="338"/>
      <c r="IPC83" s="338"/>
      <c r="IPD83" s="338"/>
      <c r="IPE83" s="338"/>
      <c r="IPF83" s="338"/>
      <c r="IPG83" s="338"/>
      <c r="IPH83" s="338"/>
      <c r="IPI83" s="338"/>
      <c r="IPJ83" s="338"/>
      <c r="IPK83" s="338"/>
      <c r="IPL83" s="338"/>
      <c r="IPM83" s="338"/>
      <c r="IPN83" s="338"/>
      <c r="IPO83" s="338"/>
      <c r="IPP83" s="338"/>
      <c r="IPQ83" s="338"/>
      <c r="IPR83" s="338"/>
      <c r="IPS83" s="338"/>
      <c r="IPT83" s="338"/>
      <c r="IPU83" s="338"/>
      <c r="IPV83" s="338"/>
      <c r="IPW83" s="338"/>
      <c r="IPX83" s="338"/>
      <c r="IPY83" s="338"/>
      <c r="IPZ83" s="338"/>
      <c r="IQA83" s="338"/>
      <c r="IQB83" s="338"/>
      <c r="IQC83" s="338"/>
      <c r="IQD83" s="338"/>
      <c r="IQE83" s="338"/>
      <c r="IQF83" s="338"/>
      <c r="IQG83" s="338"/>
      <c r="IQH83" s="338"/>
      <c r="IQI83" s="338"/>
      <c r="IQJ83" s="338"/>
      <c r="IQK83" s="338"/>
      <c r="IQL83" s="338"/>
      <c r="IQM83" s="338"/>
      <c r="IQN83" s="338"/>
      <c r="IQO83" s="338"/>
      <c r="IQP83" s="338"/>
      <c r="IQQ83" s="338"/>
      <c r="IQR83" s="338"/>
      <c r="IQS83" s="338"/>
      <c r="IQT83" s="338"/>
      <c r="IQU83" s="338"/>
      <c r="IQV83" s="338"/>
      <c r="IQW83" s="338"/>
      <c r="IQX83" s="338"/>
      <c r="IQY83" s="338"/>
      <c r="IQZ83" s="338"/>
      <c r="IRA83" s="338"/>
      <c r="IRB83" s="338"/>
      <c r="IRC83" s="338"/>
      <c r="IRD83" s="338"/>
      <c r="IRE83" s="338"/>
      <c r="IRF83" s="338"/>
      <c r="IRG83" s="338"/>
      <c r="IRH83" s="338"/>
      <c r="IRI83" s="338"/>
      <c r="IRJ83" s="338"/>
      <c r="IRK83" s="338"/>
      <c r="IRL83" s="338"/>
      <c r="IRM83" s="338"/>
      <c r="IRN83" s="338"/>
      <c r="IRO83" s="338"/>
      <c r="IRP83" s="338"/>
      <c r="IRQ83" s="338"/>
      <c r="IRR83" s="338"/>
      <c r="IRS83" s="338"/>
      <c r="IRT83" s="338"/>
      <c r="IRU83" s="338"/>
      <c r="IRV83" s="338"/>
      <c r="IRW83" s="338"/>
      <c r="IRX83" s="338"/>
      <c r="IRY83" s="338"/>
      <c r="IRZ83" s="338"/>
      <c r="ISA83" s="338"/>
      <c r="ISB83" s="338"/>
      <c r="ISC83" s="338"/>
      <c r="ISD83" s="338"/>
      <c r="ISE83" s="338"/>
      <c r="ISF83" s="338"/>
      <c r="ISG83" s="338"/>
      <c r="ISH83" s="338"/>
      <c r="ISI83" s="338"/>
      <c r="ISJ83" s="338"/>
      <c r="ISK83" s="338"/>
      <c r="ISL83" s="338"/>
      <c r="ISM83" s="338"/>
      <c r="ISN83" s="338"/>
      <c r="ISO83" s="338"/>
      <c r="ISP83" s="338"/>
      <c r="ISQ83" s="338"/>
      <c r="ISR83" s="338"/>
      <c r="ISS83" s="338"/>
      <c r="IST83" s="338"/>
      <c r="ISU83" s="338"/>
      <c r="ISV83" s="338"/>
      <c r="ISW83" s="338"/>
      <c r="ISX83" s="338"/>
      <c r="ISY83" s="338"/>
      <c r="ISZ83" s="338"/>
      <c r="ITA83" s="338"/>
      <c r="ITB83" s="338"/>
      <c r="ITC83" s="338"/>
      <c r="ITD83" s="338"/>
      <c r="ITE83" s="338"/>
      <c r="ITF83" s="338"/>
      <c r="ITG83" s="338"/>
      <c r="ITH83" s="338"/>
      <c r="ITI83" s="338"/>
      <c r="ITJ83" s="338"/>
      <c r="ITK83" s="338"/>
      <c r="ITL83" s="338"/>
      <c r="ITM83" s="338"/>
      <c r="ITN83" s="338"/>
      <c r="ITO83" s="338"/>
      <c r="ITP83" s="338"/>
      <c r="ITQ83" s="338"/>
      <c r="ITR83" s="338"/>
      <c r="ITS83" s="338"/>
      <c r="ITT83" s="338"/>
      <c r="ITU83" s="338"/>
      <c r="ITV83" s="338"/>
      <c r="ITW83" s="338"/>
      <c r="ITX83" s="338"/>
      <c r="ITY83" s="338"/>
      <c r="ITZ83" s="338"/>
      <c r="IUA83" s="338"/>
      <c r="IUB83" s="338"/>
      <c r="IUC83" s="338"/>
      <c r="IUD83" s="338"/>
      <c r="IUE83" s="338"/>
      <c r="IUF83" s="338"/>
      <c r="IUG83" s="338"/>
      <c r="IUH83" s="338"/>
      <c r="IUI83" s="338"/>
      <c r="IUJ83" s="338"/>
      <c r="IUK83" s="338"/>
      <c r="IUL83" s="338"/>
      <c r="IUM83" s="338"/>
      <c r="IUN83" s="338"/>
      <c r="IUO83" s="338"/>
      <c r="IUP83" s="338"/>
      <c r="IUQ83" s="338"/>
      <c r="IUR83" s="338"/>
      <c r="IUS83" s="338"/>
      <c r="IUT83" s="338"/>
      <c r="IUU83" s="338"/>
      <c r="IUV83" s="338"/>
      <c r="IUW83" s="338"/>
      <c r="IUX83" s="338"/>
      <c r="IUY83" s="338"/>
      <c r="IUZ83" s="338"/>
      <c r="IVA83" s="338"/>
      <c r="IVB83" s="338"/>
      <c r="IVC83" s="338"/>
      <c r="IVD83" s="338"/>
      <c r="IVE83" s="338"/>
      <c r="IVF83" s="338"/>
      <c r="IVG83" s="338"/>
      <c r="IVH83" s="338"/>
      <c r="IVI83" s="338"/>
      <c r="IVJ83" s="338"/>
      <c r="IVK83" s="338"/>
      <c r="IVL83" s="338"/>
      <c r="IVM83" s="338"/>
      <c r="IVN83" s="338"/>
      <c r="IVO83" s="338"/>
      <c r="IVP83" s="338"/>
      <c r="IVQ83" s="338"/>
      <c r="IVR83" s="338"/>
      <c r="IVS83" s="338"/>
      <c r="IVT83" s="338"/>
      <c r="IVU83" s="338"/>
      <c r="IVV83" s="338"/>
      <c r="IVW83" s="338"/>
      <c r="IVX83" s="338"/>
      <c r="IVY83" s="338"/>
      <c r="IVZ83" s="338"/>
      <c r="IWA83" s="338"/>
      <c r="IWB83" s="338"/>
      <c r="IWC83" s="338"/>
      <c r="IWD83" s="338"/>
      <c r="IWE83" s="338"/>
      <c r="IWF83" s="338"/>
      <c r="IWG83" s="338"/>
      <c r="IWH83" s="338"/>
      <c r="IWI83" s="338"/>
      <c r="IWJ83" s="338"/>
      <c r="IWK83" s="338"/>
      <c r="IWL83" s="338"/>
      <c r="IWM83" s="338"/>
      <c r="IWN83" s="338"/>
      <c r="IWO83" s="338"/>
      <c r="IWP83" s="338"/>
      <c r="IWQ83" s="338"/>
      <c r="IWR83" s="338"/>
      <c r="IWS83" s="338"/>
      <c r="IWT83" s="338"/>
      <c r="IWU83" s="338"/>
      <c r="IWV83" s="338"/>
      <c r="IWW83" s="338"/>
      <c r="IWX83" s="338"/>
      <c r="IWY83" s="338"/>
      <c r="IWZ83" s="338"/>
      <c r="IXA83" s="338"/>
      <c r="IXB83" s="338"/>
      <c r="IXC83" s="338"/>
      <c r="IXD83" s="338"/>
      <c r="IXE83" s="338"/>
      <c r="IXF83" s="338"/>
      <c r="IXG83" s="338"/>
      <c r="IXH83" s="338"/>
      <c r="IXI83" s="338"/>
      <c r="IXJ83" s="338"/>
      <c r="IXK83" s="338"/>
      <c r="IXL83" s="338"/>
      <c r="IXM83" s="338"/>
      <c r="IXN83" s="338"/>
      <c r="IXO83" s="338"/>
      <c r="IXP83" s="338"/>
      <c r="IXQ83" s="338"/>
      <c r="IXR83" s="338"/>
      <c r="IXS83" s="338"/>
      <c r="IXT83" s="338"/>
      <c r="IXU83" s="338"/>
      <c r="IXV83" s="338"/>
      <c r="IXW83" s="338"/>
      <c r="IXX83" s="338"/>
      <c r="IXY83" s="338"/>
      <c r="IXZ83" s="338"/>
      <c r="IYA83" s="338"/>
      <c r="IYB83" s="338"/>
      <c r="IYC83" s="338"/>
      <c r="IYD83" s="338"/>
      <c r="IYE83" s="338"/>
      <c r="IYF83" s="338"/>
      <c r="IYG83" s="338"/>
      <c r="IYH83" s="338"/>
      <c r="IYI83" s="338"/>
      <c r="IYJ83" s="338"/>
      <c r="IYK83" s="338"/>
      <c r="IYL83" s="338"/>
      <c r="IYM83" s="338"/>
      <c r="IYN83" s="338"/>
      <c r="IYO83" s="338"/>
      <c r="IYP83" s="338"/>
      <c r="IYQ83" s="338"/>
      <c r="IYR83" s="338"/>
      <c r="IYS83" s="338"/>
      <c r="IYT83" s="338"/>
      <c r="IYU83" s="338"/>
      <c r="IYV83" s="338"/>
      <c r="IYW83" s="338"/>
      <c r="IYX83" s="338"/>
      <c r="IYY83" s="338"/>
      <c r="IYZ83" s="338"/>
      <c r="IZA83" s="338"/>
      <c r="IZB83" s="338"/>
      <c r="IZC83" s="338"/>
      <c r="IZD83" s="338"/>
      <c r="IZE83" s="338"/>
      <c r="IZF83" s="338"/>
      <c r="IZG83" s="338"/>
      <c r="IZH83" s="338"/>
      <c r="IZI83" s="338"/>
      <c r="IZJ83" s="338"/>
      <c r="IZK83" s="338"/>
      <c r="IZL83" s="338"/>
      <c r="IZM83" s="338"/>
      <c r="IZN83" s="338"/>
      <c r="IZO83" s="338"/>
      <c r="IZP83" s="338"/>
      <c r="IZQ83" s="338"/>
      <c r="IZR83" s="338"/>
      <c r="IZS83" s="338"/>
      <c r="IZT83" s="338"/>
      <c r="IZU83" s="338"/>
      <c r="IZV83" s="338"/>
      <c r="IZW83" s="338"/>
      <c r="IZX83" s="338"/>
      <c r="IZY83" s="338"/>
      <c r="IZZ83" s="338"/>
      <c r="JAA83" s="338"/>
      <c r="JAB83" s="338"/>
      <c r="JAC83" s="338"/>
      <c r="JAD83" s="338"/>
      <c r="JAE83" s="338"/>
      <c r="JAF83" s="338"/>
      <c r="JAG83" s="338"/>
      <c r="JAH83" s="338"/>
      <c r="JAI83" s="338"/>
      <c r="JAJ83" s="338"/>
      <c r="JAK83" s="338"/>
      <c r="JAL83" s="338"/>
      <c r="JAM83" s="338"/>
      <c r="JAN83" s="338"/>
      <c r="JAO83" s="338"/>
      <c r="JAP83" s="338"/>
      <c r="JAQ83" s="338"/>
      <c r="JAR83" s="338"/>
      <c r="JAS83" s="338"/>
      <c r="JAT83" s="338"/>
      <c r="JAU83" s="338"/>
      <c r="JAV83" s="338"/>
      <c r="JAW83" s="338"/>
      <c r="JAX83" s="338"/>
      <c r="JAY83" s="338"/>
      <c r="JAZ83" s="338"/>
      <c r="JBA83" s="338"/>
      <c r="JBB83" s="338"/>
      <c r="JBC83" s="338"/>
      <c r="JBD83" s="338"/>
      <c r="JBE83" s="338"/>
      <c r="JBF83" s="338"/>
      <c r="JBG83" s="338"/>
      <c r="JBH83" s="338"/>
      <c r="JBI83" s="338"/>
      <c r="JBJ83" s="338"/>
      <c r="JBK83" s="338"/>
      <c r="JBL83" s="338"/>
      <c r="JBM83" s="338"/>
      <c r="JBN83" s="338"/>
      <c r="JBO83" s="338"/>
      <c r="JBP83" s="338"/>
      <c r="JBQ83" s="338"/>
      <c r="JBR83" s="338"/>
      <c r="JBS83" s="338"/>
      <c r="JBT83" s="338"/>
      <c r="JBU83" s="338"/>
      <c r="JBV83" s="338"/>
      <c r="JBW83" s="338"/>
      <c r="JBX83" s="338"/>
      <c r="JBY83" s="338"/>
      <c r="JBZ83" s="338"/>
      <c r="JCA83" s="338"/>
      <c r="JCB83" s="338"/>
      <c r="JCC83" s="338"/>
      <c r="JCD83" s="338"/>
      <c r="JCE83" s="338"/>
      <c r="JCF83" s="338"/>
      <c r="JCG83" s="338"/>
      <c r="JCH83" s="338"/>
      <c r="JCI83" s="338"/>
      <c r="JCJ83" s="338"/>
      <c r="JCK83" s="338"/>
      <c r="JCL83" s="338"/>
      <c r="JCM83" s="338"/>
      <c r="JCN83" s="338"/>
      <c r="JCO83" s="338"/>
      <c r="JCP83" s="338"/>
      <c r="JCQ83" s="338"/>
      <c r="JCR83" s="338"/>
      <c r="JCS83" s="338"/>
      <c r="JCT83" s="338"/>
      <c r="JCU83" s="338"/>
      <c r="JCV83" s="338"/>
      <c r="JCW83" s="338"/>
      <c r="JCX83" s="338"/>
      <c r="JCY83" s="338"/>
      <c r="JCZ83" s="338"/>
      <c r="JDA83" s="338"/>
      <c r="JDB83" s="338"/>
      <c r="JDC83" s="338"/>
      <c r="JDD83" s="338"/>
      <c r="JDE83" s="338"/>
      <c r="JDF83" s="338"/>
      <c r="JDG83" s="338"/>
      <c r="JDH83" s="338"/>
      <c r="JDI83" s="338"/>
      <c r="JDJ83" s="338"/>
      <c r="JDK83" s="338"/>
      <c r="JDL83" s="338"/>
      <c r="JDM83" s="338"/>
      <c r="JDN83" s="338"/>
      <c r="JDO83" s="338"/>
      <c r="JDP83" s="338"/>
      <c r="JDQ83" s="338"/>
      <c r="JDR83" s="338"/>
      <c r="JDS83" s="338"/>
      <c r="JDT83" s="338"/>
      <c r="JDU83" s="338"/>
      <c r="JDV83" s="338"/>
      <c r="JDW83" s="338"/>
      <c r="JDX83" s="338"/>
      <c r="JDY83" s="338"/>
      <c r="JDZ83" s="338"/>
      <c r="JEA83" s="338"/>
      <c r="JEB83" s="338"/>
      <c r="JEC83" s="338"/>
      <c r="JED83" s="338"/>
      <c r="JEE83" s="338"/>
      <c r="JEF83" s="338"/>
      <c r="JEG83" s="338"/>
      <c r="JEH83" s="338"/>
      <c r="JEI83" s="338"/>
      <c r="JEJ83" s="338"/>
      <c r="JEK83" s="338"/>
      <c r="JEL83" s="338"/>
      <c r="JEM83" s="338"/>
      <c r="JEN83" s="338"/>
      <c r="JEO83" s="338"/>
      <c r="JEP83" s="338"/>
      <c r="JEQ83" s="338"/>
      <c r="JER83" s="338"/>
      <c r="JES83" s="338"/>
      <c r="JET83" s="338"/>
      <c r="JEU83" s="338"/>
      <c r="JEV83" s="338"/>
      <c r="JEW83" s="338"/>
      <c r="JEX83" s="338"/>
      <c r="JEY83" s="338"/>
      <c r="JEZ83" s="338"/>
      <c r="JFA83" s="338"/>
      <c r="JFB83" s="338"/>
      <c r="JFC83" s="338"/>
      <c r="JFD83" s="338"/>
      <c r="JFE83" s="338"/>
      <c r="JFF83" s="338"/>
      <c r="JFG83" s="338"/>
      <c r="JFH83" s="338"/>
      <c r="JFI83" s="338"/>
      <c r="JFJ83" s="338"/>
      <c r="JFK83" s="338"/>
      <c r="JFL83" s="338"/>
      <c r="JFM83" s="338"/>
      <c r="JFN83" s="338"/>
      <c r="JFO83" s="338"/>
      <c r="JFP83" s="338"/>
      <c r="JFQ83" s="338"/>
      <c r="JFR83" s="338"/>
      <c r="JFS83" s="338"/>
      <c r="JFT83" s="338"/>
      <c r="JFU83" s="338"/>
      <c r="JFV83" s="338"/>
      <c r="JFW83" s="338"/>
      <c r="JFX83" s="338"/>
      <c r="JFY83" s="338"/>
      <c r="JFZ83" s="338"/>
      <c r="JGA83" s="338"/>
      <c r="JGB83" s="338"/>
      <c r="JGC83" s="338"/>
      <c r="JGD83" s="338"/>
      <c r="JGE83" s="338"/>
      <c r="JGF83" s="338"/>
      <c r="JGG83" s="338"/>
      <c r="JGH83" s="338"/>
      <c r="JGI83" s="338"/>
      <c r="JGJ83" s="338"/>
      <c r="JGK83" s="338"/>
      <c r="JGL83" s="338"/>
      <c r="JGM83" s="338"/>
      <c r="JGN83" s="338"/>
      <c r="JGO83" s="338"/>
      <c r="JGP83" s="338"/>
      <c r="JGQ83" s="338"/>
      <c r="JGR83" s="338"/>
      <c r="JGS83" s="338"/>
      <c r="JGT83" s="338"/>
      <c r="JGU83" s="338"/>
      <c r="JGV83" s="338"/>
      <c r="JGW83" s="338"/>
      <c r="JGX83" s="338"/>
      <c r="JGY83" s="338"/>
      <c r="JGZ83" s="338"/>
      <c r="JHA83" s="338"/>
      <c r="JHB83" s="338"/>
      <c r="JHC83" s="338"/>
      <c r="JHD83" s="338"/>
      <c r="JHE83" s="338"/>
      <c r="JHF83" s="338"/>
      <c r="JHG83" s="338"/>
      <c r="JHH83" s="338"/>
      <c r="JHI83" s="338"/>
      <c r="JHJ83" s="338"/>
      <c r="JHK83" s="338"/>
      <c r="JHL83" s="338"/>
      <c r="JHM83" s="338"/>
      <c r="JHN83" s="338"/>
      <c r="JHO83" s="338"/>
      <c r="JHP83" s="338"/>
      <c r="JHQ83" s="338"/>
      <c r="JHR83" s="338"/>
      <c r="JHS83" s="338"/>
      <c r="JHT83" s="338"/>
      <c r="JHU83" s="338"/>
      <c r="JHV83" s="338"/>
      <c r="JHW83" s="338"/>
      <c r="JHX83" s="338"/>
      <c r="JHY83" s="338"/>
      <c r="JHZ83" s="338"/>
      <c r="JIA83" s="338"/>
      <c r="JIB83" s="338"/>
      <c r="JIC83" s="338"/>
      <c r="JID83" s="338"/>
      <c r="JIE83" s="338"/>
      <c r="JIF83" s="338"/>
      <c r="JIG83" s="338"/>
      <c r="JIH83" s="338"/>
      <c r="JII83" s="338"/>
      <c r="JIJ83" s="338"/>
      <c r="JIK83" s="338"/>
      <c r="JIL83" s="338"/>
      <c r="JIM83" s="338"/>
      <c r="JIN83" s="338"/>
      <c r="JIO83" s="338"/>
      <c r="JIP83" s="338"/>
      <c r="JIQ83" s="338"/>
      <c r="JIR83" s="338"/>
      <c r="JIS83" s="338"/>
      <c r="JIT83" s="338"/>
      <c r="JIU83" s="338"/>
      <c r="JIV83" s="338"/>
      <c r="JIW83" s="338"/>
      <c r="JIX83" s="338"/>
      <c r="JIY83" s="338"/>
      <c r="JIZ83" s="338"/>
      <c r="JJA83" s="338"/>
      <c r="JJB83" s="338"/>
      <c r="JJC83" s="338"/>
      <c r="JJD83" s="338"/>
      <c r="JJE83" s="338"/>
      <c r="JJF83" s="338"/>
      <c r="JJG83" s="338"/>
      <c r="JJH83" s="338"/>
      <c r="JJI83" s="338"/>
      <c r="JJJ83" s="338"/>
      <c r="JJK83" s="338"/>
      <c r="JJL83" s="338"/>
      <c r="JJM83" s="338"/>
      <c r="JJN83" s="338"/>
      <c r="JJO83" s="338"/>
      <c r="JJP83" s="338"/>
      <c r="JJQ83" s="338"/>
      <c r="JJR83" s="338"/>
      <c r="JJS83" s="338"/>
      <c r="JJT83" s="338"/>
      <c r="JJU83" s="338"/>
      <c r="JJV83" s="338"/>
      <c r="JJW83" s="338"/>
      <c r="JJX83" s="338"/>
      <c r="JJY83" s="338"/>
      <c r="JJZ83" s="338"/>
      <c r="JKA83" s="338"/>
      <c r="JKB83" s="338"/>
      <c r="JKC83" s="338"/>
      <c r="JKD83" s="338"/>
      <c r="JKE83" s="338"/>
      <c r="JKF83" s="338"/>
      <c r="JKG83" s="338"/>
      <c r="JKH83" s="338"/>
      <c r="JKI83" s="338"/>
      <c r="JKJ83" s="338"/>
      <c r="JKK83" s="338"/>
      <c r="JKL83" s="338"/>
      <c r="JKM83" s="338"/>
      <c r="JKN83" s="338"/>
      <c r="JKO83" s="338"/>
      <c r="JKP83" s="338"/>
      <c r="JKQ83" s="338"/>
      <c r="JKR83" s="338"/>
      <c r="JKS83" s="338"/>
      <c r="JKT83" s="338"/>
      <c r="JKU83" s="338"/>
      <c r="JKV83" s="338"/>
      <c r="JKW83" s="338"/>
      <c r="JKX83" s="338"/>
      <c r="JKY83" s="338"/>
      <c r="JKZ83" s="338"/>
      <c r="JLA83" s="338"/>
      <c r="JLB83" s="338"/>
      <c r="JLC83" s="338"/>
      <c r="JLD83" s="338"/>
      <c r="JLE83" s="338"/>
      <c r="JLF83" s="338"/>
      <c r="JLG83" s="338"/>
      <c r="JLH83" s="338"/>
      <c r="JLI83" s="338"/>
      <c r="JLJ83" s="338"/>
      <c r="JLK83" s="338"/>
      <c r="JLL83" s="338"/>
      <c r="JLM83" s="338"/>
      <c r="JLN83" s="338"/>
      <c r="JLO83" s="338"/>
      <c r="JLP83" s="338"/>
      <c r="JLQ83" s="338"/>
      <c r="JLR83" s="338"/>
      <c r="JLS83" s="338"/>
      <c r="JLT83" s="338"/>
      <c r="JLU83" s="338"/>
      <c r="JLV83" s="338"/>
      <c r="JLW83" s="338"/>
      <c r="JLX83" s="338"/>
      <c r="JLY83" s="338"/>
      <c r="JLZ83" s="338"/>
      <c r="JMA83" s="338"/>
      <c r="JMB83" s="338"/>
      <c r="JMC83" s="338"/>
      <c r="JMD83" s="338"/>
      <c r="JME83" s="338"/>
      <c r="JMF83" s="338"/>
      <c r="JMG83" s="338"/>
      <c r="JMH83" s="338"/>
      <c r="JMI83" s="338"/>
      <c r="JMJ83" s="338"/>
      <c r="JMK83" s="338"/>
      <c r="JML83" s="338"/>
      <c r="JMM83" s="338"/>
      <c r="JMN83" s="338"/>
      <c r="JMO83" s="338"/>
      <c r="JMP83" s="338"/>
      <c r="JMQ83" s="338"/>
      <c r="JMR83" s="338"/>
      <c r="JMS83" s="338"/>
      <c r="JMT83" s="338"/>
      <c r="JMU83" s="338"/>
      <c r="JMV83" s="338"/>
      <c r="JMW83" s="338"/>
      <c r="JMX83" s="338"/>
      <c r="JMY83" s="338"/>
      <c r="JMZ83" s="338"/>
      <c r="JNA83" s="338"/>
      <c r="JNB83" s="338"/>
      <c r="JNC83" s="338"/>
      <c r="JND83" s="338"/>
      <c r="JNE83" s="338"/>
      <c r="JNF83" s="338"/>
      <c r="JNG83" s="338"/>
      <c r="JNH83" s="338"/>
      <c r="JNI83" s="338"/>
      <c r="JNJ83" s="338"/>
      <c r="JNK83" s="338"/>
      <c r="JNL83" s="338"/>
      <c r="JNM83" s="338"/>
      <c r="JNN83" s="338"/>
      <c r="JNO83" s="338"/>
      <c r="JNP83" s="338"/>
      <c r="JNQ83" s="338"/>
      <c r="JNR83" s="338"/>
      <c r="JNS83" s="338"/>
      <c r="JNT83" s="338"/>
      <c r="JNU83" s="338"/>
      <c r="JNV83" s="338"/>
      <c r="JNW83" s="338"/>
      <c r="JNX83" s="338"/>
      <c r="JNY83" s="338"/>
      <c r="JNZ83" s="338"/>
      <c r="JOA83" s="338"/>
      <c r="JOB83" s="338"/>
      <c r="JOC83" s="338"/>
      <c r="JOD83" s="338"/>
      <c r="JOE83" s="338"/>
      <c r="JOF83" s="338"/>
      <c r="JOG83" s="338"/>
      <c r="JOH83" s="338"/>
      <c r="JOI83" s="338"/>
      <c r="JOJ83" s="338"/>
      <c r="JOK83" s="338"/>
      <c r="JOL83" s="338"/>
      <c r="JOM83" s="338"/>
      <c r="JON83" s="338"/>
      <c r="JOO83" s="338"/>
      <c r="JOP83" s="338"/>
      <c r="JOQ83" s="338"/>
      <c r="JOR83" s="338"/>
      <c r="JOS83" s="338"/>
      <c r="JOT83" s="338"/>
      <c r="JOU83" s="338"/>
      <c r="JOV83" s="338"/>
      <c r="JOW83" s="338"/>
      <c r="JOX83" s="338"/>
      <c r="JOY83" s="338"/>
      <c r="JOZ83" s="338"/>
      <c r="JPA83" s="338"/>
      <c r="JPB83" s="338"/>
      <c r="JPC83" s="338"/>
      <c r="JPD83" s="338"/>
      <c r="JPE83" s="338"/>
      <c r="JPF83" s="338"/>
      <c r="JPG83" s="338"/>
      <c r="JPH83" s="338"/>
      <c r="JPI83" s="338"/>
      <c r="JPJ83" s="338"/>
      <c r="JPK83" s="338"/>
      <c r="JPL83" s="338"/>
      <c r="JPM83" s="338"/>
      <c r="JPN83" s="338"/>
      <c r="JPO83" s="338"/>
      <c r="JPP83" s="338"/>
      <c r="JPQ83" s="338"/>
      <c r="JPR83" s="338"/>
      <c r="JPS83" s="338"/>
      <c r="JPT83" s="338"/>
      <c r="JPU83" s="338"/>
      <c r="JPV83" s="338"/>
      <c r="JPW83" s="338"/>
      <c r="JPX83" s="338"/>
      <c r="JPY83" s="338"/>
      <c r="JPZ83" s="338"/>
      <c r="JQA83" s="338"/>
      <c r="JQB83" s="338"/>
      <c r="JQC83" s="338"/>
      <c r="JQD83" s="338"/>
      <c r="JQE83" s="338"/>
      <c r="JQF83" s="338"/>
      <c r="JQG83" s="338"/>
      <c r="JQH83" s="338"/>
      <c r="JQI83" s="338"/>
      <c r="JQJ83" s="338"/>
      <c r="JQK83" s="338"/>
      <c r="JQL83" s="338"/>
      <c r="JQM83" s="338"/>
      <c r="JQN83" s="338"/>
      <c r="JQO83" s="338"/>
      <c r="JQP83" s="338"/>
      <c r="JQQ83" s="338"/>
      <c r="JQR83" s="338"/>
      <c r="JQS83" s="338"/>
      <c r="JQT83" s="338"/>
      <c r="JQU83" s="338"/>
      <c r="JQV83" s="338"/>
      <c r="JQW83" s="338"/>
      <c r="JQX83" s="338"/>
      <c r="JQY83" s="338"/>
      <c r="JQZ83" s="338"/>
      <c r="JRA83" s="338"/>
      <c r="JRB83" s="338"/>
      <c r="JRC83" s="338"/>
      <c r="JRD83" s="338"/>
      <c r="JRE83" s="338"/>
      <c r="JRF83" s="338"/>
      <c r="JRG83" s="338"/>
      <c r="JRH83" s="338"/>
      <c r="JRI83" s="338"/>
      <c r="JRJ83" s="338"/>
      <c r="JRK83" s="338"/>
      <c r="JRL83" s="338"/>
      <c r="JRM83" s="338"/>
      <c r="JRN83" s="338"/>
      <c r="JRO83" s="338"/>
      <c r="JRP83" s="338"/>
      <c r="JRQ83" s="338"/>
      <c r="JRR83" s="338"/>
      <c r="JRS83" s="338"/>
      <c r="JRT83" s="338"/>
      <c r="JRU83" s="338"/>
      <c r="JRV83" s="338"/>
      <c r="JRW83" s="338"/>
      <c r="JRX83" s="338"/>
      <c r="JRY83" s="338"/>
      <c r="JRZ83" s="338"/>
      <c r="JSA83" s="338"/>
      <c r="JSB83" s="338"/>
      <c r="JSC83" s="338"/>
      <c r="JSD83" s="338"/>
      <c r="JSE83" s="338"/>
      <c r="JSF83" s="338"/>
      <c r="JSG83" s="338"/>
      <c r="JSH83" s="338"/>
      <c r="JSI83" s="338"/>
      <c r="JSJ83" s="338"/>
      <c r="JSK83" s="338"/>
      <c r="JSL83" s="338"/>
      <c r="JSM83" s="338"/>
      <c r="JSN83" s="338"/>
      <c r="JSO83" s="338"/>
      <c r="JSP83" s="338"/>
      <c r="JSQ83" s="338"/>
      <c r="JSR83" s="338"/>
      <c r="JSS83" s="338"/>
      <c r="JST83" s="338"/>
      <c r="JSU83" s="338"/>
      <c r="JSV83" s="338"/>
      <c r="JSW83" s="338"/>
      <c r="JSX83" s="338"/>
      <c r="JSY83" s="338"/>
      <c r="JSZ83" s="338"/>
      <c r="JTA83" s="338"/>
      <c r="JTB83" s="338"/>
      <c r="JTC83" s="338"/>
      <c r="JTD83" s="338"/>
      <c r="JTE83" s="338"/>
      <c r="JTF83" s="338"/>
      <c r="JTG83" s="338"/>
      <c r="JTH83" s="338"/>
      <c r="JTI83" s="338"/>
      <c r="JTJ83" s="338"/>
      <c r="JTK83" s="338"/>
      <c r="JTL83" s="338"/>
      <c r="JTM83" s="338"/>
      <c r="JTN83" s="338"/>
      <c r="JTO83" s="338"/>
      <c r="JTP83" s="338"/>
      <c r="JTQ83" s="338"/>
      <c r="JTR83" s="338"/>
      <c r="JTS83" s="338"/>
      <c r="JTT83" s="338"/>
      <c r="JTU83" s="338"/>
      <c r="JTV83" s="338"/>
      <c r="JTW83" s="338"/>
      <c r="JTX83" s="338"/>
      <c r="JTY83" s="338"/>
      <c r="JTZ83" s="338"/>
      <c r="JUA83" s="338"/>
      <c r="JUB83" s="338"/>
      <c r="JUC83" s="338"/>
      <c r="JUD83" s="338"/>
      <c r="JUE83" s="338"/>
      <c r="JUF83" s="338"/>
      <c r="JUG83" s="338"/>
      <c r="JUH83" s="338"/>
      <c r="JUI83" s="338"/>
      <c r="JUJ83" s="338"/>
      <c r="JUK83" s="338"/>
      <c r="JUL83" s="338"/>
      <c r="JUM83" s="338"/>
      <c r="JUN83" s="338"/>
      <c r="JUO83" s="338"/>
      <c r="JUP83" s="338"/>
      <c r="JUQ83" s="338"/>
      <c r="JUR83" s="338"/>
      <c r="JUS83" s="338"/>
      <c r="JUT83" s="338"/>
      <c r="JUU83" s="338"/>
      <c r="JUV83" s="338"/>
      <c r="JUW83" s="338"/>
      <c r="JUX83" s="338"/>
      <c r="JUY83" s="338"/>
      <c r="JUZ83" s="338"/>
      <c r="JVA83" s="338"/>
      <c r="JVB83" s="338"/>
      <c r="JVC83" s="338"/>
      <c r="JVD83" s="338"/>
      <c r="JVE83" s="338"/>
      <c r="JVF83" s="338"/>
      <c r="JVG83" s="338"/>
      <c r="JVH83" s="338"/>
      <c r="JVI83" s="338"/>
      <c r="JVJ83" s="338"/>
      <c r="JVK83" s="338"/>
      <c r="JVL83" s="338"/>
      <c r="JVM83" s="338"/>
      <c r="JVN83" s="338"/>
      <c r="JVO83" s="338"/>
      <c r="JVP83" s="338"/>
      <c r="JVQ83" s="338"/>
      <c r="JVR83" s="338"/>
      <c r="JVS83" s="338"/>
      <c r="JVT83" s="338"/>
      <c r="JVU83" s="338"/>
      <c r="JVV83" s="338"/>
      <c r="JVW83" s="338"/>
      <c r="JVX83" s="338"/>
      <c r="JVY83" s="338"/>
      <c r="JVZ83" s="338"/>
      <c r="JWA83" s="338"/>
      <c r="JWB83" s="338"/>
      <c r="JWC83" s="338"/>
      <c r="JWD83" s="338"/>
      <c r="JWE83" s="338"/>
      <c r="JWF83" s="338"/>
      <c r="JWG83" s="338"/>
      <c r="JWH83" s="338"/>
      <c r="JWI83" s="338"/>
      <c r="JWJ83" s="338"/>
      <c r="JWK83" s="338"/>
      <c r="JWL83" s="338"/>
      <c r="JWM83" s="338"/>
      <c r="JWN83" s="338"/>
      <c r="JWO83" s="338"/>
      <c r="JWP83" s="338"/>
      <c r="JWQ83" s="338"/>
      <c r="JWR83" s="338"/>
      <c r="JWS83" s="338"/>
      <c r="JWT83" s="338"/>
      <c r="JWU83" s="338"/>
      <c r="JWV83" s="338"/>
      <c r="JWW83" s="338"/>
      <c r="JWX83" s="338"/>
      <c r="JWY83" s="338"/>
      <c r="JWZ83" s="338"/>
      <c r="JXA83" s="338"/>
      <c r="JXB83" s="338"/>
      <c r="JXC83" s="338"/>
      <c r="JXD83" s="338"/>
      <c r="JXE83" s="338"/>
      <c r="JXF83" s="338"/>
      <c r="JXG83" s="338"/>
      <c r="JXH83" s="338"/>
      <c r="JXI83" s="338"/>
      <c r="JXJ83" s="338"/>
      <c r="JXK83" s="338"/>
      <c r="JXL83" s="338"/>
      <c r="JXM83" s="338"/>
      <c r="JXN83" s="338"/>
      <c r="JXO83" s="338"/>
      <c r="JXP83" s="338"/>
      <c r="JXQ83" s="338"/>
      <c r="JXR83" s="338"/>
      <c r="JXS83" s="338"/>
      <c r="JXT83" s="338"/>
      <c r="JXU83" s="338"/>
      <c r="JXV83" s="338"/>
      <c r="JXW83" s="338"/>
      <c r="JXX83" s="338"/>
      <c r="JXY83" s="338"/>
      <c r="JXZ83" s="338"/>
      <c r="JYA83" s="338"/>
      <c r="JYB83" s="338"/>
      <c r="JYC83" s="338"/>
      <c r="JYD83" s="338"/>
      <c r="JYE83" s="338"/>
      <c r="JYF83" s="338"/>
      <c r="JYG83" s="338"/>
      <c r="JYH83" s="338"/>
      <c r="JYI83" s="338"/>
      <c r="JYJ83" s="338"/>
      <c r="JYK83" s="338"/>
      <c r="JYL83" s="338"/>
      <c r="JYM83" s="338"/>
      <c r="JYN83" s="338"/>
      <c r="JYO83" s="338"/>
      <c r="JYP83" s="338"/>
      <c r="JYQ83" s="338"/>
      <c r="JYR83" s="338"/>
      <c r="JYS83" s="338"/>
      <c r="JYT83" s="338"/>
      <c r="JYU83" s="338"/>
      <c r="JYV83" s="338"/>
      <c r="JYW83" s="338"/>
      <c r="JYX83" s="338"/>
      <c r="JYY83" s="338"/>
      <c r="JYZ83" s="338"/>
      <c r="JZA83" s="338"/>
      <c r="JZB83" s="338"/>
      <c r="JZC83" s="338"/>
      <c r="JZD83" s="338"/>
      <c r="JZE83" s="338"/>
      <c r="JZF83" s="338"/>
      <c r="JZG83" s="338"/>
      <c r="JZH83" s="338"/>
      <c r="JZI83" s="338"/>
      <c r="JZJ83" s="338"/>
      <c r="JZK83" s="338"/>
      <c r="JZL83" s="338"/>
      <c r="JZM83" s="338"/>
      <c r="JZN83" s="338"/>
      <c r="JZO83" s="338"/>
      <c r="JZP83" s="338"/>
      <c r="JZQ83" s="338"/>
      <c r="JZR83" s="338"/>
      <c r="JZS83" s="338"/>
      <c r="JZT83" s="338"/>
      <c r="JZU83" s="338"/>
      <c r="JZV83" s="338"/>
      <c r="JZW83" s="338"/>
      <c r="JZX83" s="338"/>
      <c r="JZY83" s="338"/>
      <c r="JZZ83" s="338"/>
      <c r="KAA83" s="338"/>
      <c r="KAB83" s="338"/>
      <c r="KAC83" s="338"/>
      <c r="KAD83" s="338"/>
      <c r="KAE83" s="338"/>
      <c r="KAF83" s="338"/>
      <c r="KAG83" s="338"/>
      <c r="KAH83" s="338"/>
      <c r="KAI83" s="338"/>
      <c r="KAJ83" s="338"/>
      <c r="KAK83" s="338"/>
      <c r="KAL83" s="338"/>
      <c r="KAM83" s="338"/>
      <c r="KAN83" s="338"/>
      <c r="KAO83" s="338"/>
      <c r="KAP83" s="338"/>
      <c r="KAQ83" s="338"/>
      <c r="KAR83" s="338"/>
      <c r="KAS83" s="338"/>
      <c r="KAT83" s="338"/>
      <c r="KAU83" s="338"/>
      <c r="KAV83" s="338"/>
      <c r="KAW83" s="338"/>
      <c r="KAX83" s="338"/>
      <c r="KAY83" s="338"/>
      <c r="KAZ83" s="338"/>
      <c r="KBA83" s="338"/>
      <c r="KBB83" s="338"/>
      <c r="KBC83" s="338"/>
      <c r="KBD83" s="338"/>
      <c r="KBE83" s="338"/>
      <c r="KBF83" s="338"/>
      <c r="KBG83" s="338"/>
      <c r="KBH83" s="338"/>
      <c r="KBI83" s="338"/>
      <c r="KBJ83" s="338"/>
      <c r="KBK83" s="338"/>
      <c r="KBL83" s="338"/>
      <c r="KBM83" s="338"/>
      <c r="KBN83" s="338"/>
      <c r="KBO83" s="338"/>
      <c r="KBP83" s="338"/>
      <c r="KBQ83" s="338"/>
      <c r="KBR83" s="338"/>
      <c r="KBS83" s="338"/>
      <c r="KBT83" s="338"/>
      <c r="KBU83" s="338"/>
      <c r="KBV83" s="338"/>
      <c r="KBW83" s="338"/>
      <c r="KBX83" s="338"/>
      <c r="KBY83" s="338"/>
      <c r="KBZ83" s="338"/>
      <c r="KCA83" s="338"/>
      <c r="KCB83" s="338"/>
      <c r="KCC83" s="338"/>
      <c r="KCD83" s="338"/>
      <c r="KCE83" s="338"/>
      <c r="KCF83" s="338"/>
      <c r="KCG83" s="338"/>
      <c r="KCH83" s="338"/>
      <c r="KCI83" s="338"/>
      <c r="KCJ83" s="338"/>
      <c r="KCK83" s="338"/>
      <c r="KCL83" s="338"/>
      <c r="KCM83" s="338"/>
      <c r="KCN83" s="338"/>
      <c r="KCO83" s="338"/>
      <c r="KCP83" s="338"/>
      <c r="KCQ83" s="338"/>
      <c r="KCR83" s="338"/>
      <c r="KCS83" s="338"/>
      <c r="KCT83" s="338"/>
      <c r="KCU83" s="338"/>
      <c r="KCV83" s="338"/>
      <c r="KCW83" s="338"/>
      <c r="KCX83" s="338"/>
      <c r="KCY83" s="338"/>
      <c r="KCZ83" s="338"/>
      <c r="KDA83" s="338"/>
      <c r="KDB83" s="338"/>
      <c r="KDC83" s="338"/>
      <c r="KDD83" s="338"/>
      <c r="KDE83" s="338"/>
      <c r="KDF83" s="338"/>
      <c r="KDG83" s="338"/>
      <c r="KDH83" s="338"/>
      <c r="KDI83" s="338"/>
      <c r="KDJ83" s="338"/>
      <c r="KDK83" s="338"/>
      <c r="KDL83" s="338"/>
      <c r="KDM83" s="338"/>
      <c r="KDN83" s="338"/>
      <c r="KDO83" s="338"/>
      <c r="KDP83" s="338"/>
      <c r="KDQ83" s="338"/>
      <c r="KDR83" s="338"/>
      <c r="KDS83" s="338"/>
      <c r="KDT83" s="338"/>
      <c r="KDU83" s="338"/>
      <c r="KDV83" s="338"/>
      <c r="KDW83" s="338"/>
      <c r="KDX83" s="338"/>
      <c r="KDY83" s="338"/>
      <c r="KDZ83" s="338"/>
      <c r="KEA83" s="338"/>
      <c r="KEB83" s="338"/>
      <c r="KEC83" s="338"/>
      <c r="KED83" s="338"/>
      <c r="KEE83" s="338"/>
      <c r="KEF83" s="338"/>
      <c r="KEG83" s="338"/>
      <c r="KEH83" s="338"/>
      <c r="KEI83" s="338"/>
      <c r="KEJ83" s="338"/>
      <c r="KEK83" s="338"/>
      <c r="KEL83" s="338"/>
      <c r="KEM83" s="338"/>
      <c r="KEN83" s="338"/>
      <c r="KEO83" s="338"/>
      <c r="KEP83" s="338"/>
      <c r="KEQ83" s="338"/>
      <c r="KER83" s="338"/>
      <c r="KES83" s="338"/>
      <c r="KET83" s="338"/>
      <c r="KEU83" s="338"/>
      <c r="KEV83" s="338"/>
      <c r="KEW83" s="338"/>
      <c r="KEX83" s="338"/>
      <c r="KEY83" s="338"/>
      <c r="KEZ83" s="338"/>
      <c r="KFA83" s="338"/>
      <c r="KFB83" s="338"/>
      <c r="KFC83" s="338"/>
      <c r="KFD83" s="338"/>
      <c r="KFE83" s="338"/>
      <c r="KFF83" s="338"/>
      <c r="KFG83" s="338"/>
      <c r="KFH83" s="338"/>
      <c r="KFI83" s="338"/>
      <c r="KFJ83" s="338"/>
      <c r="KFK83" s="338"/>
      <c r="KFL83" s="338"/>
      <c r="KFM83" s="338"/>
      <c r="KFN83" s="338"/>
      <c r="KFO83" s="338"/>
      <c r="KFP83" s="338"/>
      <c r="KFQ83" s="338"/>
      <c r="KFR83" s="338"/>
      <c r="KFS83" s="338"/>
      <c r="KFT83" s="338"/>
      <c r="KFU83" s="338"/>
      <c r="KFV83" s="338"/>
      <c r="KFW83" s="338"/>
      <c r="KFX83" s="338"/>
      <c r="KFY83" s="338"/>
      <c r="KFZ83" s="338"/>
      <c r="KGA83" s="338"/>
      <c r="KGB83" s="338"/>
      <c r="KGC83" s="338"/>
      <c r="KGD83" s="338"/>
      <c r="KGE83" s="338"/>
      <c r="KGF83" s="338"/>
      <c r="KGG83" s="338"/>
      <c r="KGH83" s="338"/>
      <c r="KGI83" s="338"/>
      <c r="KGJ83" s="338"/>
      <c r="KGK83" s="338"/>
      <c r="KGL83" s="338"/>
      <c r="KGM83" s="338"/>
      <c r="KGN83" s="338"/>
      <c r="KGO83" s="338"/>
      <c r="KGP83" s="338"/>
      <c r="KGQ83" s="338"/>
      <c r="KGR83" s="338"/>
      <c r="KGS83" s="338"/>
      <c r="KGT83" s="338"/>
      <c r="KGU83" s="338"/>
      <c r="KGV83" s="338"/>
      <c r="KGW83" s="338"/>
      <c r="KGX83" s="338"/>
      <c r="KGY83" s="338"/>
      <c r="KGZ83" s="338"/>
      <c r="KHA83" s="338"/>
      <c r="KHB83" s="338"/>
      <c r="KHC83" s="338"/>
      <c r="KHD83" s="338"/>
      <c r="KHE83" s="338"/>
      <c r="KHF83" s="338"/>
      <c r="KHG83" s="338"/>
      <c r="KHH83" s="338"/>
      <c r="KHI83" s="338"/>
      <c r="KHJ83" s="338"/>
      <c r="KHK83" s="338"/>
      <c r="KHL83" s="338"/>
      <c r="KHM83" s="338"/>
      <c r="KHN83" s="338"/>
      <c r="KHO83" s="338"/>
      <c r="KHP83" s="338"/>
      <c r="KHQ83" s="338"/>
      <c r="KHR83" s="338"/>
      <c r="KHS83" s="338"/>
      <c r="KHT83" s="338"/>
      <c r="KHU83" s="338"/>
      <c r="KHV83" s="338"/>
      <c r="KHW83" s="338"/>
      <c r="KHX83" s="338"/>
      <c r="KHY83" s="338"/>
      <c r="KHZ83" s="338"/>
      <c r="KIA83" s="338"/>
      <c r="KIB83" s="338"/>
      <c r="KIC83" s="338"/>
      <c r="KID83" s="338"/>
      <c r="KIE83" s="338"/>
      <c r="KIF83" s="338"/>
      <c r="KIG83" s="338"/>
      <c r="KIH83" s="338"/>
      <c r="KII83" s="338"/>
      <c r="KIJ83" s="338"/>
      <c r="KIK83" s="338"/>
      <c r="KIL83" s="338"/>
      <c r="KIM83" s="338"/>
      <c r="KIN83" s="338"/>
      <c r="KIO83" s="338"/>
      <c r="KIP83" s="338"/>
      <c r="KIQ83" s="338"/>
      <c r="KIR83" s="338"/>
      <c r="KIS83" s="338"/>
      <c r="KIT83" s="338"/>
      <c r="KIU83" s="338"/>
      <c r="KIV83" s="338"/>
      <c r="KIW83" s="338"/>
      <c r="KIX83" s="338"/>
      <c r="KIY83" s="338"/>
      <c r="KIZ83" s="338"/>
      <c r="KJA83" s="338"/>
      <c r="KJB83" s="338"/>
      <c r="KJC83" s="338"/>
      <c r="KJD83" s="338"/>
      <c r="KJE83" s="338"/>
      <c r="KJF83" s="338"/>
      <c r="KJG83" s="338"/>
      <c r="KJH83" s="338"/>
      <c r="KJI83" s="338"/>
      <c r="KJJ83" s="338"/>
      <c r="KJK83" s="338"/>
      <c r="KJL83" s="338"/>
      <c r="KJM83" s="338"/>
      <c r="KJN83" s="338"/>
      <c r="KJO83" s="338"/>
      <c r="KJP83" s="338"/>
      <c r="KJQ83" s="338"/>
      <c r="KJR83" s="338"/>
      <c r="KJS83" s="338"/>
      <c r="KJT83" s="338"/>
      <c r="KJU83" s="338"/>
      <c r="KJV83" s="338"/>
      <c r="KJW83" s="338"/>
      <c r="KJX83" s="338"/>
      <c r="KJY83" s="338"/>
      <c r="KJZ83" s="338"/>
      <c r="KKA83" s="338"/>
      <c r="KKB83" s="338"/>
      <c r="KKC83" s="338"/>
      <c r="KKD83" s="338"/>
      <c r="KKE83" s="338"/>
      <c r="KKF83" s="338"/>
      <c r="KKG83" s="338"/>
      <c r="KKH83" s="338"/>
      <c r="KKI83" s="338"/>
      <c r="KKJ83" s="338"/>
      <c r="KKK83" s="338"/>
      <c r="KKL83" s="338"/>
      <c r="KKM83" s="338"/>
      <c r="KKN83" s="338"/>
      <c r="KKO83" s="338"/>
      <c r="KKP83" s="338"/>
      <c r="KKQ83" s="338"/>
      <c r="KKR83" s="338"/>
      <c r="KKS83" s="338"/>
      <c r="KKT83" s="338"/>
      <c r="KKU83" s="338"/>
      <c r="KKV83" s="338"/>
      <c r="KKW83" s="338"/>
      <c r="KKX83" s="338"/>
      <c r="KKY83" s="338"/>
      <c r="KKZ83" s="338"/>
      <c r="KLA83" s="338"/>
      <c r="KLB83" s="338"/>
      <c r="KLC83" s="338"/>
      <c r="KLD83" s="338"/>
      <c r="KLE83" s="338"/>
      <c r="KLF83" s="338"/>
      <c r="KLG83" s="338"/>
      <c r="KLH83" s="338"/>
      <c r="KLI83" s="338"/>
      <c r="KLJ83" s="338"/>
      <c r="KLK83" s="338"/>
      <c r="KLL83" s="338"/>
      <c r="KLM83" s="338"/>
      <c r="KLN83" s="338"/>
      <c r="KLO83" s="338"/>
      <c r="KLP83" s="338"/>
      <c r="KLQ83" s="338"/>
      <c r="KLR83" s="338"/>
      <c r="KLS83" s="338"/>
      <c r="KLT83" s="338"/>
      <c r="KLU83" s="338"/>
      <c r="KLV83" s="338"/>
      <c r="KLW83" s="338"/>
      <c r="KLX83" s="338"/>
      <c r="KLY83" s="338"/>
      <c r="KLZ83" s="338"/>
      <c r="KMA83" s="338"/>
      <c r="KMB83" s="338"/>
      <c r="KMC83" s="338"/>
      <c r="KMD83" s="338"/>
      <c r="KME83" s="338"/>
      <c r="KMF83" s="338"/>
      <c r="KMG83" s="338"/>
      <c r="KMH83" s="338"/>
      <c r="KMI83" s="338"/>
      <c r="KMJ83" s="338"/>
      <c r="KMK83" s="338"/>
      <c r="KML83" s="338"/>
      <c r="KMM83" s="338"/>
      <c r="KMN83" s="338"/>
      <c r="KMO83" s="338"/>
      <c r="KMP83" s="338"/>
      <c r="KMQ83" s="338"/>
      <c r="KMR83" s="338"/>
      <c r="KMS83" s="338"/>
      <c r="KMT83" s="338"/>
      <c r="KMU83" s="338"/>
      <c r="KMV83" s="338"/>
      <c r="KMW83" s="338"/>
      <c r="KMX83" s="338"/>
      <c r="KMY83" s="338"/>
      <c r="KMZ83" s="338"/>
      <c r="KNA83" s="338"/>
      <c r="KNB83" s="338"/>
      <c r="KNC83" s="338"/>
      <c r="KND83" s="338"/>
      <c r="KNE83" s="338"/>
      <c r="KNF83" s="338"/>
      <c r="KNG83" s="338"/>
      <c r="KNH83" s="338"/>
      <c r="KNI83" s="338"/>
      <c r="KNJ83" s="338"/>
      <c r="KNK83" s="338"/>
      <c r="KNL83" s="338"/>
      <c r="KNM83" s="338"/>
      <c r="KNN83" s="338"/>
      <c r="KNO83" s="338"/>
      <c r="KNP83" s="338"/>
      <c r="KNQ83" s="338"/>
      <c r="KNR83" s="338"/>
      <c r="KNS83" s="338"/>
      <c r="KNT83" s="338"/>
      <c r="KNU83" s="338"/>
      <c r="KNV83" s="338"/>
      <c r="KNW83" s="338"/>
      <c r="KNX83" s="338"/>
      <c r="KNY83" s="338"/>
      <c r="KNZ83" s="338"/>
      <c r="KOA83" s="338"/>
      <c r="KOB83" s="338"/>
      <c r="KOC83" s="338"/>
      <c r="KOD83" s="338"/>
      <c r="KOE83" s="338"/>
      <c r="KOF83" s="338"/>
      <c r="KOG83" s="338"/>
      <c r="KOH83" s="338"/>
      <c r="KOI83" s="338"/>
      <c r="KOJ83" s="338"/>
      <c r="KOK83" s="338"/>
      <c r="KOL83" s="338"/>
      <c r="KOM83" s="338"/>
      <c r="KON83" s="338"/>
      <c r="KOO83" s="338"/>
      <c r="KOP83" s="338"/>
      <c r="KOQ83" s="338"/>
      <c r="KOR83" s="338"/>
      <c r="KOS83" s="338"/>
      <c r="KOT83" s="338"/>
      <c r="KOU83" s="338"/>
      <c r="KOV83" s="338"/>
      <c r="KOW83" s="338"/>
      <c r="KOX83" s="338"/>
      <c r="KOY83" s="338"/>
      <c r="KOZ83" s="338"/>
      <c r="KPA83" s="338"/>
      <c r="KPB83" s="338"/>
      <c r="KPC83" s="338"/>
      <c r="KPD83" s="338"/>
      <c r="KPE83" s="338"/>
      <c r="KPF83" s="338"/>
      <c r="KPG83" s="338"/>
      <c r="KPH83" s="338"/>
      <c r="KPI83" s="338"/>
      <c r="KPJ83" s="338"/>
      <c r="KPK83" s="338"/>
      <c r="KPL83" s="338"/>
      <c r="KPM83" s="338"/>
      <c r="KPN83" s="338"/>
      <c r="KPO83" s="338"/>
      <c r="KPP83" s="338"/>
      <c r="KPQ83" s="338"/>
      <c r="KPR83" s="338"/>
      <c r="KPS83" s="338"/>
      <c r="KPT83" s="338"/>
      <c r="KPU83" s="338"/>
      <c r="KPV83" s="338"/>
      <c r="KPW83" s="338"/>
      <c r="KPX83" s="338"/>
      <c r="KPY83" s="338"/>
      <c r="KPZ83" s="338"/>
      <c r="KQA83" s="338"/>
      <c r="KQB83" s="338"/>
      <c r="KQC83" s="338"/>
      <c r="KQD83" s="338"/>
      <c r="KQE83" s="338"/>
      <c r="KQF83" s="338"/>
      <c r="KQG83" s="338"/>
      <c r="KQH83" s="338"/>
      <c r="KQI83" s="338"/>
      <c r="KQJ83" s="338"/>
      <c r="KQK83" s="338"/>
      <c r="KQL83" s="338"/>
      <c r="KQM83" s="338"/>
      <c r="KQN83" s="338"/>
      <c r="KQO83" s="338"/>
      <c r="KQP83" s="338"/>
      <c r="KQQ83" s="338"/>
      <c r="KQR83" s="338"/>
      <c r="KQS83" s="338"/>
      <c r="KQT83" s="338"/>
      <c r="KQU83" s="338"/>
      <c r="KQV83" s="338"/>
      <c r="KQW83" s="338"/>
      <c r="KQX83" s="338"/>
      <c r="KQY83" s="338"/>
      <c r="KQZ83" s="338"/>
      <c r="KRA83" s="338"/>
      <c r="KRB83" s="338"/>
      <c r="KRC83" s="338"/>
      <c r="KRD83" s="338"/>
      <c r="KRE83" s="338"/>
      <c r="KRF83" s="338"/>
      <c r="KRG83" s="338"/>
      <c r="KRH83" s="338"/>
      <c r="KRI83" s="338"/>
      <c r="KRJ83" s="338"/>
      <c r="KRK83" s="338"/>
      <c r="KRL83" s="338"/>
      <c r="KRM83" s="338"/>
      <c r="KRN83" s="338"/>
      <c r="KRO83" s="338"/>
      <c r="KRP83" s="338"/>
      <c r="KRQ83" s="338"/>
      <c r="KRR83" s="338"/>
      <c r="KRS83" s="338"/>
      <c r="KRT83" s="338"/>
      <c r="KRU83" s="338"/>
      <c r="KRV83" s="338"/>
      <c r="KRW83" s="338"/>
      <c r="KRX83" s="338"/>
      <c r="KRY83" s="338"/>
      <c r="KRZ83" s="338"/>
      <c r="KSA83" s="338"/>
      <c r="KSB83" s="338"/>
      <c r="KSC83" s="338"/>
      <c r="KSD83" s="338"/>
      <c r="KSE83" s="338"/>
      <c r="KSF83" s="338"/>
      <c r="KSG83" s="338"/>
      <c r="KSH83" s="338"/>
      <c r="KSI83" s="338"/>
      <c r="KSJ83" s="338"/>
      <c r="KSK83" s="338"/>
      <c r="KSL83" s="338"/>
      <c r="KSM83" s="338"/>
      <c r="KSN83" s="338"/>
      <c r="KSO83" s="338"/>
      <c r="KSP83" s="338"/>
      <c r="KSQ83" s="338"/>
      <c r="KSR83" s="338"/>
      <c r="KSS83" s="338"/>
      <c r="KST83" s="338"/>
      <c r="KSU83" s="338"/>
      <c r="KSV83" s="338"/>
      <c r="KSW83" s="338"/>
      <c r="KSX83" s="338"/>
      <c r="KSY83" s="338"/>
      <c r="KSZ83" s="338"/>
      <c r="KTA83" s="338"/>
      <c r="KTB83" s="338"/>
      <c r="KTC83" s="338"/>
      <c r="KTD83" s="338"/>
      <c r="KTE83" s="338"/>
      <c r="KTF83" s="338"/>
      <c r="KTG83" s="338"/>
      <c r="KTH83" s="338"/>
      <c r="KTI83" s="338"/>
      <c r="KTJ83" s="338"/>
      <c r="KTK83" s="338"/>
      <c r="KTL83" s="338"/>
      <c r="KTM83" s="338"/>
      <c r="KTN83" s="338"/>
      <c r="KTO83" s="338"/>
      <c r="KTP83" s="338"/>
      <c r="KTQ83" s="338"/>
      <c r="KTR83" s="338"/>
      <c r="KTS83" s="338"/>
      <c r="KTT83" s="338"/>
      <c r="KTU83" s="338"/>
      <c r="KTV83" s="338"/>
      <c r="KTW83" s="338"/>
      <c r="KTX83" s="338"/>
      <c r="KTY83" s="338"/>
      <c r="KTZ83" s="338"/>
      <c r="KUA83" s="338"/>
      <c r="KUB83" s="338"/>
      <c r="KUC83" s="338"/>
      <c r="KUD83" s="338"/>
      <c r="KUE83" s="338"/>
      <c r="KUF83" s="338"/>
      <c r="KUG83" s="338"/>
      <c r="KUH83" s="338"/>
      <c r="KUI83" s="338"/>
      <c r="KUJ83" s="338"/>
      <c r="KUK83" s="338"/>
      <c r="KUL83" s="338"/>
      <c r="KUM83" s="338"/>
      <c r="KUN83" s="338"/>
      <c r="KUO83" s="338"/>
      <c r="KUP83" s="338"/>
      <c r="KUQ83" s="338"/>
      <c r="KUR83" s="338"/>
      <c r="KUS83" s="338"/>
      <c r="KUT83" s="338"/>
      <c r="KUU83" s="338"/>
      <c r="KUV83" s="338"/>
      <c r="KUW83" s="338"/>
      <c r="KUX83" s="338"/>
      <c r="KUY83" s="338"/>
      <c r="KUZ83" s="338"/>
      <c r="KVA83" s="338"/>
      <c r="KVB83" s="338"/>
      <c r="KVC83" s="338"/>
      <c r="KVD83" s="338"/>
      <c r="KVE83" s="338"/>
      <c r="KVF83" s="338"/>
      <c r="KVG83" s="338"/>
      <c r="KVH83" s="338"/>
      <c r="KVI83" s="338"/>
      <c r="KVJ83" s="338"/>
      <c r="KVK83" s="338"/>
      <c r="KVL83" s="338"/>
      <c r="KVM83" s="338"/>
      <c r="KVN83" s="338"/>
      <c r="KVO83" s="338"/>
      <c r="KVP83" s="338"/>
      <c r="KVQ83" s="338"/>
      <c r="KVR83" s="338"/>
      <c r="KVS83" s="338"/>
      <c r="KVT83" s="338"/>
      <c r="KVU83" s="338"/>
      <c r="KVV83" s="338"/>
      <c r="KVW83" s="338"/>
      <c r="KVX83" s="338"/>
      <c r="KVY83" s="338"/>
      <c r="KVZ83" s="338"/>
      <c r="KWA83" s="338"/>
      <c r="KWB83" s="338"/>
      <c r="KWC83" s="338"/>
      <c r="KWD83" s="338"/>
      <c r="KWE83" s="338"/>
      <c r="KWF83" s="338"/>
      <c r="KWG83" s="338"/>
      <c r="KWH83" s="338"/>
      <c r="KWI83" s="338"/>
      <c r="KWJ83" s="338"/>
      <c r="KWK83" s="338"/>
      <c r="KWL83" s="338"/>
      <c r="KWM83" s="338"/>
      <c r="KWN83" s="338"/>
      <c r="KWO83" s="338"/>
      <c r="KWP83" s="338"/>
      <c r="KWQ83" s="338"/>
      <c r="KWR83" s="338"/>
      <c r="KWS83" s="338"/>
      <c r="KWT83" s="338"/>
      <c r="KWU83" s="338"/>
      <c r="KWV83" s="338"/>
      <c r="KWW83" s="338"/>
      <c r="KWX83" s="338"/>
      <c r="KWY83" s="338"/>
      <c r="KWZ83" s="338"/>
      <c r="KXA83" s="338"/>
      <c r="KXB83" s="338"/>
      <c r="KXC83" s="338"/>
      <c r="KXD83" s="338"/>
      <c r="KXE83" s="338"/>
      <c r="KXF83" s="338"/>
      <c r="KXG83" s="338"/>
      <c r="KXH83" s="338"/>
      <c r="KXI83" s="338"/>
      <c r="KXJ83" s="338"/>
      <c r="KXK83" s="338"/>
      <c r="KXL83" s="338"/>
      <c r="KXM83" s="338"/>
      <c r="KXN83" s="338"/>
      <c r="KXO83" s="338"/>
      <c r="KXP83" s="338"/>
      <c r="KXQ83" s="338"/>
      <c r="KXR83" s="338"/>
      <c r="KXS83" s="338"/>
      <c r="KXT83" s="338"/>
      <c r="KXU83" s="338"/>
      <c r="KXV83" s="338"/>
      <c r="KXW83" s="338"/>
      <c r="KXX83" s="338"/>
      <c r="KXY83" s="338"/>
      <c r="KXZ83" s="338"/>
      <c r="KYA83" s="338"/>
      <c r="KYB83" s="338"/>
      <c r="KYC83" s="338"/>
      <c r="KYD83" s="338"/>
      <c r="KYE83" s="338"/>
      <c r="KYF83" s="338"/>
      <c r="KYG83" s="338"/>
      <c r="KYH83" s="338"/>
      <c r="KYI83" s="338"/>
      <c r="KYJ83" s="338"/>
      <c r="KYK83" s="338"/>
      <c r="KYL83" s="338"/>
      <c r="KYM83" s="338"/>
      <c r="KYN83" s="338"/>
      <c r="KYO83" s="338"/>
      <c r="KYP83" s="338"/>
      <c r="KYQ83" s="338"/>
      <c r="KYR83" s="338"/>
      <c r="KYS83" s="338"/>
      <c r="KYT83" s="338"/>
      <c r="KYU83" s="338"/>
      <c r="KYV83" s="338"/>
      <c r="KYW83" s="338"/>
      <c r="KYX83" s="338"/>
      <c r="KYY83" s="338"/>
      <c r="KYZ83" s="338"/>
      <c r="KZA83" s="338"/>
      <c r="KZB83" s="338"/>
      <c r="KZC83" s="338"/>
      <c r="KZD83" s="338"/>
      <c r="KZE83" s="338"/>
      <c r="KZF83" s="338"/>
      <c r="KZG83" s="338"/>
      <c r="KZH83" s="338"/>
      <c r="KZI83" s="338"/>
      <c r="KZJ83" s="338"/>
      <c r="KZK83" s="338"/>
      <c r="KZL83" s="338"/>
      <c r="KZM83" s="338"/>
      <c r="KZN83" s="338"/>
      <c r="KZO83" s="338"/>
      <c r="KZP83" s="338"/>
      <c r="KZQ83" s="338"/>
      <c r="KZR83" s="338"/>
      <c r="KZS83" s="338"/>
      <c r="KZT83" s="338"/>
      <c r="KZU83" s="338"/>
      <c r="KZV83" s="338"/>
      <c r="KZW83" s="338"/>
      <c r="KZX83" s="338"/>
      <c r="KZY83" s="338"/>
      <c r="KZZ83" s="338"/>
      <c r="LAA83" s="338"/>
      <c r="LAB83" s="338"/>
      <c r="LAC83" s="338"/>
      <c r="LAD83" s="338"/>
      <c r="LAE83" s="338"/>
      <c r="LAF83" s="338"/>
      <c r="LAG83" s="338"/>
      <c r="LAH83" s="338"/>
      <c r="LAI83" s="338"/>
      <c r="LAJ83" s="338"/>
      <c r="LAK83" s="338"/>
      <c r="LAL83" s="338"/>
      <c r="LAM83" s="338"/>
      <c r="LAN83" s="338"/>
      <c r="LAO83" s="338"/>
      <c r="LAP83" s="338"/>
      <c r="LAQ83" s="338"/>
      <c r="LAR83" s="338"/>
      <c r="LAS83" s="338"/>
      <c r="LAT83" s="338"/>
      <c r="LAU83" s="338"/>
      <c r="LAV83" s="338"/>
      <c r="LAW83" s="338"/>
      <c r="LAX83" s="338"/>
      <c r="LAY83" s="338"/>
      <c r="LAZ83" s="338"/>
      <c r="LBA83" s="338"/>
      <c r="LBB83" s="338"/>
      <c r="LBC83" s="338"/>
      <c r="LBD83" s="338"/>
      <c r="LBE83" s="338"/>
      <c r="LBF83" s="338"/>
      <c r="LBG83" s="338"/>
      <c r="LBH83" s="338"/>
      <c r="LBI83" s="338"/>
      <c r="LBJ83" s="338"/>
      <c r="LBK83" s="338"/>
      <c r="LBL83" s="338"/>
      <c r="LBM83" s="338"/>
      <c r="LBN83" s="338"/>
      <c r="LBO83" s="338"/>
      <c r="LBP83" s="338"/>
      <c r="LBQ83" s="338"/>
      <c r="LBR83" s="338"/>
      <c r="LBS83" s="338"/>
      <c r="LBT83" s="338"/>
      <c r="LBU83" s="338"/>
      <c r="LBV83" s="338"/>
      <c r="LBW83" s="338"/>
      <c r="LBX83" s="338"/>
      <c r="LBY83" s="338"/>
      <c r="LBZ83" s="338"/>
      <c r="LCA83" s="338"/>
      <c r="LCB83" s="338"/>
      <c r="LCC83" s="338"/>
      <c r="LCD83" s="338"/>
      <c r="LCE83" s="338"/>
      <c r="LCF83" s="338"/>
      <c r="LCG83" s="338"/>
      <c r="LCH83" s="338"/>
      <c r="LCI83" s="338"/>
      <c r="LCJ83" s="338"/>
      <c r="LCK83" s="338"/>
      <c r="LCL83" s="338"/>
      <c r="LCM83" s="338"/>
      <c r="LCN83" s="338"/>
      <c r="LCO83" s="338"/>
      <c r="LCP83" s="338"/>
      <c r="LCQ83" s="338"/>
      <c r="LCR83" s="338"/>
      <c r="LCS83" s="338"/>
      <c r="LCT83" s="338"/>
      <c r="LCU83" s="338"/>
      <c r="LCV83" s="338"/>
      <c r="LCW83" s="338"/>
      <c r="LCX83" s="338"/>
      <c r="LCY83" s="338"/>
      <c r="LCZ83" s="338"/>
      <c r="LDA83" s="338"/>
      <c r="LDB83" s="338"/>
      <c r="LDC83" s="338"/>
      <c r="LDD83" s="338"/>
      <c r="LDE83" s="338"/>
      <c r="LDF83" s="338"/>
      <c r="LDG83" s="338"/>
      <c r="LDH83" s="338"/>
      <c r="LDI83" s="338"/>
      <c r="LDJ83" s="338"/>
      <c r="LDK83" s="338"/>
      <c r="LDL83" s="338"/>
      <c r="LDM83" s="338"/>
      <c r="LDN83" s="338"/>
      <c r="LDO83" s="338"/>
      <c r="LDP83" s="338"/>
      <c r="LDQ83" s="338"/>
      <c r="LDR83" s="338"/>
      <c r="LDS83" s="338"/>
      <c r="LDT83" s="338"/>
      <c r="LDU83" s="338"/>
      <c r="LDV83" s="338"/>
      <c r="LDW83" s="338"/>
      <c r="LDX83" s="338"/>
      <c r="LDY83" s="338"/>
      <c r="LDZ83" s="338"/>
      <c r="LEA83" s="338"/>
      <c r="LEB83" s="338"/>
      <c r="LEC83" s="338"/>
      <c r="LED83" s="338"/>
      <c r="LEE83" s="338"/>
      <c r="LEF83" s="338"/>
      <c r="LEG83" s="338"/>
      <c r="LEH83" s="338"/>
      <c r="LEI83" s="338"/>
      <c r="LEJ83" s="338"/>
      <c r="LEK83" s="338"/>
      <c r="LEL83" s="338"/>
      <c r="LEM83" s="338"/>
      <c r="LEN83" s="338"/>
      <c r="LEO83" s="338"/>
      <c r="LEP83" s="338"/>
      <c r="LEQ83" s="338"/>
      <c r="LER83" s="338"/>
      <c r="LES83" s="338"/>
      <c r="LET83" s="338"/>
      <c r="LEU83" s="338"/>
      <c r="LEV83" s="338"/>
      <c r="LEW83" s="338"/>
      <c r="LEX83" s="338"/>
      <c r="LEY83" s="338"/>
      <c r="LEZ83" s="338"/>
      <c r="LFA83" s="338"/>
      <c r="LFB83" s="338"/>
      <c r="LFC83" s="338"/>
      <c r="LFD83" s="338"/>
      <c r="LFE83" s="338"/>
      <c r="LFF83" s="338"/>
      <c r="LFG83" s="338"/>
      <c r="LFH83" s="338"/>
      <c r="LFI83" s="338"/>
      <c r="LFJ83" s="338"/>
      <c r="LFK83" s="338"/>
      <c r="LFL83" s="338"/>
      <c r="LFM83" s="338"/>
      <c r="LFN83" s="338"/>
      <c r="LFO83" s="338"/>
      <c r="LFP83" s="338"/>
      <c r="LFQ83" s="338"/>
      <c r="LFR83" s="338"/>
      <c r="LFS83" s="338"/>
      <c r="LFT83" s="338"/>
      <c r="LFU83" s="338"/>
      <c r="LFV83" s="338"/>
      <c r="LFW83" s="338"/>
      <c r="LFX83" s="338"/>
      <c r="LFY83" s="338"/>
      <c r="LFZ83" s="338"/>
      <c r="LGA83" s="338"/>
      <c r="LGB83" s="338"/>
      <c r="LGC83" s="338"/>
      <c r="LGD83" s="338"/>
      <c r="LGE83" s="338"/>
      <c r="LGF83" s="338"/>
      <c r="LGG83" s="338"/>
      <c r="LGH83" s="338"/>
      <c r="LGI83" s="338"/>
      <c r="LGJ83" s="338"/>
      <c r="LGK83" s="338"/>
      <c r="LGL83" s="338"/>
      <c r="LGM83" s="338"/>
      <c r="LGN83" s="338"/>
      <c r="LGO83" s="338"/>
      <c r="LGP83" s="338"/>
      <c r="LGQ83" s="338"/>
      <c r="LGR83" s="338"/>
      <c r="LGS83" s="338"/>
      <c r="LGT83" s="338"/>
      <c r="LGU83" s="338"/>
      <c r="LGV83" s="338"/>
      <c r="LGW83" s="338"/>
      <c r="LGX83" s="338"/>
      <c r="LGY83" s="338"/>
      <c r="LGZ83" s="338"/>
      <c r="LHA83" s="338"/>
      <c r="LHB83" s="338"/>
      <c r="LHC83" s="338"/>
      <c r="LHD83" s="338"/>
      <c r="LHE83" s="338"/>
      <c r="LHF83" s="338"/>
      <c r="LHG83" s="338"/>
      <c r="LHH83" s="338"/>
      <c r="LHI83" s="338"/>
      <c r="LHJ83" s="338"/>
      <c r="LHK83" s="338"/>
      <c r="LHL83" s="338"/>
      <c r="LHM83" s="338"/>
      <c r="LHN83" s="338"/>
      <c r="LHO83" s="338"/>
      <c r="LHP83" s="338"/>
      <c r="LHQ83" s="338"/>
      <c r="LHR83" s="338"/>
      <c r="LHS83" s="338"/>
      <c r="LHT83" s="338"/>
      <c r="LHU83" s="338"/>
      <c r="LHV83" s="338"/>
      <c r="LHW83" s="338"/>
      <c r="LHX83" s="338"/>
      <c r="LHY83" s="338"/>
      <c r="LHZ83" s="338"/>
      <c r="LIA83" s="338"/>
      <c r="LIB83" s="338"/>
      <c r="LIC83" s="338"/>
      <c r="LID83" s="338"/>
      <c r="LIE83" s="338"/>
      <c r="LIF83" s="338"/>
      <c r="LIG83" s="338"/>
      <c r="LIH83" s="338"/>
      <c r="LII83" s="338"/>
      <c r="LIJ83" s="338"/>
      <c r="LIK83" s="338"/>
      <c r="LIL83" s="338"/>
      <c r="LIM83" s="338"/>
      <c r="LIN83" s="338"/>
      <c r="LIO83" s="338"/>
      <c r="LIP83" s="338"/>
      <c r="LIQ83" s="338"/>
      <c r="LIR83" s="338"/>
      <c r="LIS83" s="338"/>
      <c r="LIT83" s="338"/>
      <c r="LIU83" s="338"/>
      <c r="LIV83" s="338"/>
      <c r="LIW83" s="338"/>
      <c r="LIX83" s="338"/>
      <c r="LIY83" s="338"/>
      <c r="LIZ83" s="338"/>
      <c r="LJA83" s="338"/>
      <c r="LJB83" s="338"/>
      <c r="LJC83" s="338"/>
      <c r="LJD83" s="338"/>
      <c r="LJE83" s="338"/>
      <c r="LJF83" s="338"/>
      <c r="LJG83" s="338"/>
      <c r="LJH83" s="338"/>
      <c r="LJI83" s="338"/>
      <c r="LJJ83" s="338"/>
      <c r="LJK83" s="338"/>
      <c r="LJL83" s="338"/>
      <c r="LJM83" s="338"/>
      <c r="LJN83" s="338"/>
      <c r="LJO83" s="338"/>
      <c r="LJP83" s="338"/>
      <c r="LJQ83" s="338"/>
      <c r="LJR83" s="338"/>
      <c r="LJS83" s="338"/>
      <c r="LJT83" s="338"/>
      <c r="LJU83" s="338"/>
      <c r="LJV83" s="338"/>
      <c r="LJW83" s="338"/>
      <c r="LJX83" s="338"/>
      <c r="LJY83" s="338"/>
      <c r="LJZ83" s="338"/>
      <c r="LKA83" s="338"/>
      <c r="LKB83" s="338"/>
      <c r="LKC83" s="338"/>
      <c r="LKD83" s="338"/>
      <c r="LKE83" s="338"/>
      <c r="LKF83" s="338"/>
      <c r="LKG83" s="338"/>
      <c r="LKH83" s="338"/>
      <c r="LKI83" s="338"/>
      <c r="LKJ83" s="338"/>
      <c r="LKK83" s="338"/>
      <c r="LKL83" s="338"/>
      <c r="LKM83" s="338"/>
      <c r="LKN83" s="338"/>
      <c r="LKO83" s="338"/>
      <c r="LKP83" s="338"/>
      <c r="LKQ83" s="338"/>
      <c r="LKR83" s="338"/>
      <c r="LKS83" s="338"/>
      <c r="LKT83" s="338"/>
      <c r="LKU83" s="338"/>
      <c r="LKV83" s="338"/>
      <c r="LKW83" s="338"/>
      <c r="LKX83" s="338"/>
      <c r="LKY83" s="338"/>
      <c r="LKZ83" s="338"/>
      <c r="LLA83" s="338"/>
      <c r="LLB83" s="338"/>
      <c r="LLC83" s="338"/>
      <c r="LLD83" s="338"/>
      <c r="LLE83" s="338"/>
      <c r="LLF83" s="338"/>
      <c r="LLG83" s="338"/>
      <c r="LLH83" s="338"/>
      <c r="LLI83" s="338"/>
      <c r="LLJ83" s="338"/>
      <c r="LLK83" s="338"/>
      <c r="LLL83" s="338"/>
      <c r="LLM83" s="338"/>
      <c r="LLN83" s="338"/>
      <c r="LLO83" s="338"/>
      <c r="LLP83" s="338"/>
      <c r="LLQ83" s="338"/>
      <c r="LLR83" s="338"/>
      <c r="LLS83" s="338"/>
      <c r="LLT83" s="338"/>
      <c r="LLU83" s="338"/>
      <c r="LLV83" s="338"/>
      <c r="LLW83" s="338"/>
      <c r="LLX83" s="338"/>
      <c r="LLY83" s="338"/>
      <c r="LLZ83" s="338"/>
      <c r="LMA83" s="338"/>
      <c r="LMB83" s="338"/>
      <c r="LMC83" s="338"/>
      <c r="LMD83" s="338"/>
      <c r="LME83" s="338"/>
      <c r="LMF83" s="338"/>
      <c r="LMG83" s="338"/>
      <c r="LMH83" s="338"/>
      <c r="LMI83" s="338"/>
      <c r="LMJ83" s="338"/>
      <c r="LMK83" s="338"/>
      <c r="LML83" s="338"/>
      <c r="LMM83" s="338"/>
      <c r="LMN83" s="338"/>
      <c r="LMO83" s="338"/>
      <c r="LMP83" s="338"/>
      <c r="LMQ83" s="338"/>
      <c r="LMR83" s="338"/>
      <c r="LMS83" s="338"/>
      <c r="LMT83" s="338"/>
      <c r="LMU83" s="338"/>
      <c r="LMV83" s="338"/>
      <c r="LMW83" s="338"/>
      <c r="LMX83" s="338"/>
      <c r="LMY83" s="338"/>
      <c r="LMZ83" s="338"/>
      <c r="LNA83" s="338"/>
      <c r="LNB83" s="338"/>
      <c r="LNC83" s="338"/>
      <c r="LND83" s="338"/>
      <c r="LNE83" s="338"/>
      <c r="LNF83" s="338"/>
      <c r="LNG83" s="338"/>
      <c r="LNH83" s="338"/>
      <c r="LNI83" s="338"/>
      <c r="LNJ83" s="338"/>
      <c r="LNK83" s="338"/>
      <c r="LNL83" s="338"/>
      <c r="LNM83" s="338"/>
      <c r="LNN83" s="338"/>
      <c r="LNO83" s="338"/>
      <c r="LNP83" s="338"/>
      <c r="LNQ83" s="338"/>
      <c r="LNR83" s="338"/>
      <c r="LNS83" s="338"/>
      <c r="LNT83" s="338"/>
      <c r="LNU83" s="338"/>
      <c r="LNV83" s="338"/>
      <c r="LNW83" s="338"/>
      <c r="LNX83" s="338"/>
      <c r="LNY83" s="338"/>
      <c r="LNZ83" s="338"/>
      <c r="LOA83" s="338"/>
      <c r="LOB83" s="338"/>
      <c r="LOC83" s="338"/>
      <c r="LOD83" s="338"/>
      <c r="LOE83" s="338"/>
      <c r="LOF83" s="338"/>
      <c r="LOG83" s="338"/>
      <c r="LOH83" s="338"/>
      <c r="LOI83" s="338"/>
      <c r="LOJ83" s="338"/>
      <c r="LOK83" s="338"/>
      <c r="LOL83" s="338"/>
      <c r="LOM83" s="338"/>
      <c r="LON83" s="338"/>
      <c r="LOO83" s="338"/>
      <c r="LOP83" s="338"/>
      <c r="LOQ83" s="338"/>
      <c r="LOR83" s="338"/>
      <c r="LOS83" s="338"/>
      <c r="LOT83" s="338"/>
      <c r="LOU83" s="338"/>
      <c r="LOV83" s="338"/>
      <c r="LOW83" s="338"/>
      <c r="LOX83" s="338"/>
      <c r="LOY83" s="338"/>
      <c r="LOZ83" s="338"/>
      <c r="LPA83" s="338"/>
      <c r="LPB83" s="338"/>
      <c r="LPC83" s="338"/>
      <c r="LPD83" s="338"/>
      <c r="LPE83" s="338"/>
      <c r="LPF83" s="338"/>
      <c r="LPG83" s="338"/>
      <c r="LPH83" s="338"/>
      <c r="LPI83" s="338"/>
      <c r="LPJ83" s="338"/>
      <c r="LPK83" s="338"/>
      <c r="LPL83" s="338"/>
      <c r="LPM83" s="338"/>
      <c r="LPN83" s="338"/>
      <c r="LPO83" s="338"/>
      <c r="LPP83" s="338"/>
      <c r="LPQ83" s="338"/>
      <c r="LPR83" s="338"/>
      <c r="LPS83" s="338"/>
      <c r="LPT83" s="338"/>
      <c r="LPU83" s="338"/>
      <c r="LPV83" s="338"/>
      <c r="LPW83" s="338"/>
      <c r="LPX83" s="338"/>
      <c r="LPY83" s="338"/>
      <c r="LPZ83" s="338"/>
      <c r="LQA83" s="338"/>
      <c r="LQB83" s="338"/>
      <c r="LQC83" s="338"/>
      <c r="LQD83" s="338"/>
      <c r="LQE83" s="338"/>
      <c r="LQF83" s="338"/>
      <c r="LQG83" s="338"/>
      <c r="LQH83" s="338"/>
      <c r="LQI83" s="338"/>
      <c r="LQJ83" s="338"/>
      <c r="LQK83" s="338"/>
      <c r="LQL83" s="338"/>
      <c r="LQM83" s="338"/>
      <c r="LQN83" s="338"/>
      <c r="LQO83" s="338"/>
      <c r="LQP83" s="338"/>
      <c r="LQQ83" s="338"/>
      <c r="LQR83" s="338"/>
      <c r="LQS83" s="338"/>
      <c r="LQT83" s="338"/>
      <c r="LQU83" s="338"/>
      <c r="LQV83" s="338"/>
      <c r="LQW83" s="338"/>
      <c r="LQX83" s="338"/>
      <c r="LQY83" s="338"/>
      <c r="LQZ83" s="338"/>
      <c r="LRA83" s="338"/>
      <c r="LRB83" s="338"/>
      <c r="LRC83" s="338"/>
      <c r="LRD83" s="338"/>
      <c r="LRE83" s="338"/>
      <c r="LRF83" s="338"/>
      <c r="LRG83" s="338"/>
      <c r="LRH83" s="338"/>
      <c r="LRI83" s="338"/>
      <c r="LRJ83" s="338"/>
      <c r="LRK83" s="338"/>
      <c r="LRL83" s="338"/>
      <c r="LRM83" s="338"/>
      <c r="LRN83" s="338"/>
      <c r="LRO83" s="338"/>
      <c r="LRP83" s="338"/>
      <c r="LRQ83" s="338"/>
      <c r="LRR83" s="338"/>
      <c r="LRS83" s="338"/>
      <c r="LRT83" s="338"/>
      <c r="LRU83" s="338"/>
      <c r="LRV83" s="338"/>
      <c r="LRW83" s="338"/>
      <c r="LRX83" s="338"/>
      <c r="LRY83" s="338"/>
      <c r="LRZ83" s="338"/>
      <c r="LSA83" s="338"/>
      <c r="LSB83" s="338"/>
      <c r="LSC83" s="338"/>
      <c r="LSD83" s="338"/>
      <c r="LSE83" s="338"/>
      <c r="LSF83" s="338"/>
      <c r="LSG83" s="338"/>
      <c r="LSH83" s="338"/>
      <c r="LSI83" s="338"/>
      <c r="LSJ83" s="338"/>
      <c r="LSK83" s="338"/>
      <c r="LSL83" s="338"/>
      <c r="LSM83" s="338"/>
      <c r="LSN83" s="338"/>
      <c r="LSO83" s="338"/>
      <c r="LSP83" s="338"/>
      <c r="LSQ83" s="338"/>
      <c r="LSR83" s="338"/>
      <c r="LSS83" s="338"/>
      <c r="LST83" s="338"/>
      <c r="LSU83" s="338"/>
      <c r="LSV83" s="338"/>
      <c r="LSW83" s="338"/>
      <c r="LSX83" s="338"/>
      <c r="LSY83" s="338"/>
      <c r="LSZ83" s="338"/>
      <c r="LTA83" s="338"/>
      <c r="LTB83" s="338"/>
      <c r="LTC83" s="338"/>
      <c r="LTD83" s="338"/>
      <c r="LTE83" s="338"/>
      <c r="LTF83" s="338"/>
      <c r="LTG83" s="338"/>
      <c r="LTH83" s="338"/>
      <c r="LTI83" s="338"/>
      <c r="LTJ83" s="338"/>
      <c r="LTK83" s="338"/>
      <c r="LTL83" s="338"/>
      <c r="LTM83" s="338"/>
      <c r="LTN83" s="338"/>
      <c r="LTO83" s="338"/>
      <c r="LTP83" s="338"/>
      <c r="LTQ83" s="338"/>
      <c r="LTR83" s="338"/>
      <c r="LTS83" s="338"/>
      <c r="LTT83" s="338"/>
      <c r="LTU83" s="338"/>
      <c r="LTV83" s="338"/>
      <c r="LTW83" s="338"/>
      <c r="LTX83" s="338"/>
      <c r="LTY83" s="338"/>
      <c r="LTZ83" s="338"/>
      <c r="LUA83" s="338"/>
      <c r="LUB83" s="338"/>
      <c r="LUC83" s="338"/>
      <c r="LUD83" s="338"/>
      <c r="LUE83" s="338"/>
      <c r="LUF83" s="338"/>
      <c r="LUG83" s="338"/>
      <c r="LUH83" s="338"/>
      <c r="LUI83" s="338"/>
      <c r="LUJ83" s="338"/>
      <c r="LUK83" s="338"/>
      <c r="LUL83" s="338"/>
      <c r="LUM83" s="338"/>
      <c r="LUN83" s="338"/>
      <c r="LUO83" s="338"/>
      <c r="LUP83" s="338"/>
      <c r="LUQ83" s="338"/>
      <c r="LUR83" s="338"/>
      <c r="LUS83" s="338"/>
      <c r="LUT83" s="338"/>
      <c r="LUU83" s="338"/>
      <c r="LUV83" s="338"/>
      <c r="LUW83" s="338"/>
      <c r="LUX83" s="338"/>
      <c r="LUY83" s="338"/>
      <c r="LUZ83" s="338"/>
      <c r="LVA83" s="338"/>
      <c r="LVB83" s="338"/>
      <c r="LVC83" s="338"/>
      <c r="LVD83" s="338"/>
      <c r="LVE83" s="338"/>
      <c r="LVF83" s="338"/>
      <c r="LVG83" s="338"/>
      <c r="LVH83" s="338"/>
      <c r="LVI83" s="338"/>
      <c r="LVJ83" s="338"/>
      <c r="LVK83" s="338"/>
      <c r="LVL83" s="338"/>
      <c r="LVM83" s="338"/>
      <c r="LVN83" s="338"/>
      <c r="LVO83" s="338"/>
      <c r="LVP83" s="338"/>
      <c r="LVQ83" s="338"/>
      <c r="LVR83" s="338"/>
      <c r="LVS83" s="338"/>
      <c r="LVT83" s="338"/>
      <c r="LVU83" s="338"/>
      <c r="LVV83" s="338"/>
      <c r="LVW83" s="338"/>
      <c r="LVX83" s="338"/>
      <c r="LVY83" s="338"/>
      <c r="LVZ83" s="338"/>
      <c r="LWA83" s="338"/>
      <c r="LWB83" s="338"/>
      <c r="LWC83" s="338"/>
      <c r="LWD83" s="338"/>
      <c r="LWE83" s="338"/>
      <c r="LWF83" s="338"/>
      <c r="LWG83" s="338"/>
      <c r="LWH83" s="338"/>
      <c r="LWI83" s="338"/>
      <c r="LWJ83" s="338"/>
      <c r="LWK83" s="338"/>
      <c r="LWL83" s="338"/>
      <c r="LWM83" s="338"/>
      <c r="LWN83" s="338"/>
      <c r="LWO83" s="338"/>
      <c r="LWP83" s="338"/>
      <c r="LWQ83" s="338"/>
      <c r="LWR83" s="338"/>
      <c r="LWS83" s="338"/>
      <c r="LWT83" s="338"/>
      <c r="LWU83" s="338"/>
      <c r="LWV83" s="338"/>
      <c r="LWW83" s="338"/>
      <c r="LWX83" s="338"/>
      <c r="LWY83" s="338"/>
      <c r="LWZ83" s="338"/>
      <c r="LXA83" s="338"/>
      <c r="LXB83" s="338"/>
      <c r="LXC83" s="338"/>
      <c r="LXD83" s="338"/>
      <c r="LXE83" s="338"/>
      <c r="LXF83" s="338"/>
      <c r="LXG83" s="338"/>
      <c r="LXH83" s="338"/>
      <c r="LXI83" s="338"/>
      <c r="LXJ83" s="338"/>
      <c r="LXK83" s="338"/>
      <c r="LXL83" s="338"/>
      <c r="LXM83" s="338"/>
      <c r="LXN83" s="338"/>
      <c r="LXO83" s="338"/>
      <c r="LXP83" s="338"/>
      <c r="LXQ83" s="338"/>
      <c r="LXR83" s="338"/>
      <c r="LXS83" s="338"/>
      <c r="LXT83" s="338"/>
      <c r="LXU83" s="338"/>
      <c r="LXV83" s="338"/>
      <c r="LXW83" s="338"/>
      <c r="LXX83" s="338"/>
      <c r="LXY83" s="338"/>
      <c r="LXZ83" s="338"/>
      <c r="LYA83" s="338"/>
      <c r="LYB83" s="338"/>
      <c r="LYC83" s="338"/>
      <c r="LYD83" s="338"/>
      <c r="LYE83" s="338"/>
      <c r="LYF83" s="338"/>
      <c r="LYG83" s="338"/>
      <c r="LYH83" s="338"/>
      <c r="LYI83" s="338"/>
      <c r="LYJ83" s="338"/>
      <c r="LYK83" s="338"/>
      <c r="LYL83" s="338"/>
      <c r="LYM83" s="338"/>
      <c r="LYN83" s="338"/>
      <c r="LYO83" s="338"/>
      <c r="LYP83" s="338"/>
      <c r="LYQ83" s="338"/>
      <c r="LYR83" s="338"/>
      <c r="LYS83" s="338"/>
      <c r="LYT83" s="338"/>
      <c r="LYU83" s="338"/>
      <c r="LYV83" s="338"/>
      <c r="LYW83" s="338"/>
      <c r="LYX83" s="338"/>
      <c r="LYY83" s="338"/>
      <c r="LYZ83" s="338"/>
      <c r="LZA83" s="338"/>
      <c r="LZB83" s="338"/>
      <c r="LZC83" s="338"/>
      <c r="LZD83" s="338"/>
      <c r="LZE83" s="338"/>
      <c r="LZF83" s="338"/>
      <c r="LZG83" s="338"/>
      <c r="LZH83" s="338"/>
      <c r="LZI83" s="338"/>
      <c r="LZJ83" s="338"/>
      <c r="LZK83" s="338"/>
      <c r="LZL83" s="338"/>
      <c r="LZM83" s="338"/>
      <c r="LZN83" s="338"/>
      <c r="LZO83" s="338"/>
      <c r="LZP83" s="338"/>
      <c r="LZQ83" s="338"/>
      <c r="LZR83" s="338"/>
      <c r="LZS83" s="338"/>
      <c r="LZT83" s="338"/>
      <c r="LZU83" s="338"/>
      <c r="LZV83" s="338"/>
      <c r="LZW83" s="338"/>
      <c r="LZX83" s="338"/>
      <c r="LZY83" s="338"/>
      <c r="LZZ83" s="338"/>
      <c r="MAA83" s="338"/>
      <c r="MAB83" s="338"/>
      <c r="MAC83" s="338"/>
      <c r="MAD83" s="338"/>
      <c r="MAE83" s="338"/>
      <c r="MAF83" s="338"/>
      <c r="MAG83" s="338"/>
      <c r="MAH83" s="338"/>
      <c r="MAI83" s="338"/>
      <c r="MAJ83" s="338"/>
      <c r="MAK83" s="338"/>
      <c r="MAL83" s="338"/>
      <c r="MAM83" s="338"/>
      <c r="MAN83" s="338"/>
      <c r="MAO83" s="338"/>
      <c r="MAP83" s="338"/>
      <c r="MAQ83" s="338"/>
      <c r="MAR83" s="338"/>
      <c r="MAS83" s="338"/>
      <c r="MAT83" s="338"/>
      <c r="MAU83" s="338"/>
      <c r="MAV83" s="338"/>
      <c r="MAW83" s="338"/>
      <c r="MAX83" s="338"/>
      <c r="MAY83" s="338"/>
      <c r="MAZ83" s="338"/>
      <c r="MBA83" s="338"/>
      <c r="MBB83" s="338"/>
      <c r="MBC83" s="338"/>
      <c r="MBD83" s="338"/>
      <c r="MBE83" s="338"/>
      <c r="MBF83" s="338"/>
      <c r="MBG83" s="338"/>
      <c r="MBH83" s="338"/>
      <c r="MBI83" s="338"/>
      <c r="MBJ83" s="338"/>
      <c r="MBK83" s="338"/>
      <c r="MBL83" s="338"/>
      <c r="MBM83" s="338"/>
      <c r="MBN83" s="338"/>
      <c r="MBO83" s="338"/>
      <c r="MBP83" s="338"/>
      <c r="MBQ83" s="338"/>
      <c r="MBR83" s="338"/>
      <c r="MBS83" s="338"/>
      <c r="MBT83" s="338"/>
      <c r="MBU83" s="338"/>
      <c r="MBV83" s="338"/>
      <c r="MBW83" s="338"/>
      <c r="MBX83" s="338"/>
      <c r="MBY83" s="338"/>
      <c r="MBZ83" s="338"/>
      <c r="MCA83" s="338"/>
      <c r="MCB83" s="338"/>
      <c r="MCC83" s="338"/>
      <c r="MCD83" s="338"/>
      <c r="MCE83" s="338"/>
      <c r="MCF83" s="338"/>
      <c r="MCG83" s="338"/>
      <c r="MCH83" s="338"/>
      <c r="MCI83" s="338"/>
      <c r="MCJ83" s="338"/>
      <c r="MCK83" s="338"/>
      <c r="MCL83" s="338"/>
      <c r="MCM83" s="338"/>
      <c r="MCN83" s="338"/>
      <c r="MCO83" s="338"/>
      <c r="MCP83" s="338"/>
      <c r="MCQ83" s="338"/>
      <c r="MCR83" s="338"/>
      <c r="MCS83" s="338"/>
      <c r="MCT83" s="338"/>
      <c r="MCU83" s="338"/>
      <c r="MCV83" s="338"/>
      <c r="MCW83" s="338"/>
      <c r="MCX83" s="338"/>
      <c r="MCY83" s="338"/>
      <c r="MCZ83" s="338"/>
      <c r="MDA83" s="338"/>
      <c r="MDB83" s="338"/>
      <c r="MDC83" s="338"/>
      <c r="MDD83" s="338"/>
      <c r="MDE83" s="338"/>
      <c r="MDF83" s="338"/>
      <c r="MDG83" s="338"/>
      <c r="MDH83" s="338"/>
      <c r="MDI83" s="338"/>
      <c r="MDJ83" s="338"/>
      <c r="MDK83" s="338"/>
      <c r="MDL83" s="338"/>
      <c r="MDM83" s="338"/>
      <c r="MDN83" s="338"/>
      <c r="MDO83" s="338"/>
      <c r="MDP83" s="338"/>
      <c r="MDQ83" s="338"/>
      <c r="MDR83" s="338"/>
      <c r="MDS83" s="338"/>
      <c r="MDT83" s="338"/>
      <c r="MDU83" s="338"/>
      <c r="MDV83" s="338"/>
      <c r="MDW83" s="338"/>
      <c r="MDX83" s="338"/>
      <c r="MDY83" s="338"/>
      <c r="MDZ83" s="338"/>
      <c r="MEA83" s="338"/>
      <c r="MEB83" s="338"/>
      <c r="MEC83" s="338"/>
      <c r="MED83" s="338"/>
      <c r="MEE83" s="338"/>
      <c r="MEF83" s="338"/>
      <c r="MEG83" s="338"/>
      <c r="MEH83" s="338"/>
      <c r="MEI83" s="338"/>
      <c r="MEJ83" s="338"/>
      <c r="MEK83" s="338"/>
      <c r="MEL83" s="338"/>
      <c r="MEM83" s="338"/>
      <c r="MEN83" s="338"/>
      <c r="MEO83" s="338"/>
      <c r="MEP83" s="338"/>
      <c r="MEQ83" s="338"/>
      <c r="MER83" s="338"/>
      <c r="MES83" s="338"/>
      <c r="MET83" s="338"/>
      <c r="MEU83" s="338"/>
      <c r="MEV83" s="338"/>
      <c r="MEW83" s="338"/>
      <c r="MEX83" s="338"/>
      <c r="MEY83" s="338"/>
      <c r="MEZ83" s="338"/>
      <c r="MFA83" s="338"/>
      <c r="MFB83" s="338"/>
      <c r="MFC83" s="338"/>
      <c r="MFD83" s="338"/>
      <c r="MFE83" s="338"/>
      <c r="MFF83" s="338"/>
      <c r="MFG83" s="338"/>
      <c r="MFH83" s="338"/>
      <c r="MFI83" s="338"/>
      <c r="MFJ83" s="338"/>
      <c r="MFK83" s="338"/>
      <c r="MFL83" s="338"/>
      <c r="MFM83" s="338"/>
      <c r="MFN83" s="338"/>
      <c r="MFO83" s="338"/>
      <c r="MFP83" s="338"/>
      <c r="MFQ83" s="338"/>
      <c r="MFR83" s="338"/>
      <c r="MFS83" s="338"/>
      <c r="MFT83" s="338"/>
      <c r="MFU83" s="338"/>
      <c r="MFV83" s="338"/>
      <c r="MFW83" s="338"/>
      <c r="MFX83" s="338"/>
      <c r="MFY83" s="338"/>
      <c r="MFZ83" s="338"/>
      <c r="MGA83" s="338"/>
      <c r="MGB83" s="338"/>
      <c r="MGC83" s="338"/>
      <c r="MGD83" s="338"/>
      <c r="MGE83" s="338"/>
      <c r="MGF83" s="338"/>
      <c r="MGG83" s="338"/>
      <c r="MGH83" s="338"/>
      <c r="MGI83" s="338"/>
      <c r="MGJ83" s="338"/>
      <c r="MGK83" s="338"/>
      <c r="MGL83" s="338"/>
      <c r="MGM83" s="338"/>
      <c r="MGN83" s="338"/>
      <c r="MGO83" s="338"/>
      <c r="MGP83" s="338"/>
      <c r="MGQ83" s="338"/>
      <c r="MGR83" s="338"/>
      <c r="MGS83" s="338"/>
      <c r="MGT83" s="338"/>
      <c r="MGU83" s="338"/>
      <c r="MGV83" s="338"/>
      <c r="MGW83" s="338"/>
      <c r="MGX83" s="338"/>
      <c r="MGY83" s="338"/>
      <c r="MGZ83" s="338"/>
      <c r="MHA83" s="338"/>
      <c r="MHB83" s="338"/>
      <c r="MHC83" s="338"/>
      <c r="MHD83" s="338"/>
      <c r="MHE83" s="338"/>
      <c r="MHF83" s="338"/>
      <c r="MHG83" s="338"/>
      <c r="MHH83" s="338"/>
      <c r="MHI83" s="338"/>
      <c r="MHJ83" s="338"/>
      <c r="MHK83" s="338"/>
      <c r="MHL83" s="338"/>
      <c r="MHM83" s="338"/>
      <c r="MHN83" s="338"/>
      <c r="MHO83" s="338"/>
      <c r="MHP83" s="338"/>
      <c r="MHQ83" s="338"/>
      <c r="MHR83" s="338"/>
      <c r="MHS83" s="338"/>
      <c r="MHT83" s="338"/>
      <c r="MHU83" s="338"/>
      <c r="MHV83" s="338"/>
      <c r="MHW83" s="338"/>
      <c r="MHX83" s="338"/>
      <c r="MHY83" s="338"/>
      <c r="MHZ83" s="338"/>
      <c r="MIA83" s="338"/>
      <c r="MIB83" s="338"/>
      <c r="MIC83" s="338"/>
      <c r="MID83" s="338"/>
      <c r="MIE83" s="338"/>
      <c r="MIF83" s="338"/>
      <c r="MIG83" s="338"/>
      <c r="MIH83" s="338"/>
      <c r="MII83" s="338"/>
      <c r="MIJ83" s="338"/>
      <c r="MIK83" s="338"/>
      <c r="MIL83" s="338"/>
      <c r="MIM83" s="338"/>
      <c r="MIN83" s="338"/>
      <c r="MIO83" s="338"/>
      <c r="MIP83" s="338"/>
      <c r="MIQ83" s="338"/>
      <c r="MIR83" s="338"/>
      <c r="MIS83" s="338"/>
      <c r="MIT83" s="338"/>
      <c r="MIU83" s="338"/>
      <c r="MIV83" s="338"/>
      <c r="MIW83" s="338"/>
      <c r="MIX83" s="338"/>
      <c r="MIY83" s="338"/>
      <c r="MIZ83" s="338"/>
      <c r="MJA83" s="338"/>
      <c r="MJB83" s="338"/>
      <c r="MJC83" s="338"/>
      <c r="MJD83" s="338"/>
      <c r="MJE83" s="338"/>
      <c r="MJF83" s="338"/>
      <c r="MJG83" s="338"/>
      <c r="MJH83" s="338"/>
      <c r="MJI83" s="338"/>
      <c r="MJJ83" s="338"/>
      <c r="MJK83" s="338"/>
      <c r="MJL83" s="338"/>
      <c r="MJM83" s="338"/>
      <c r="MJN83" s="338"/>
      <c r="MJO83" s="338"/>
      <c r="MJP83" s="338"/>
      <c r="MJQ83" s="338"/>
      <c r="MJR83" s="338"/>
      <c r="MJS83" s="338"/>
      <c r="MJT83" s="338"/>
      <c r="MJU83" s="338"/>
      <c r="MJV83" s="338"/>
      <c r="MJW83" s="338"/>
      <c r="MJX83" s="338"/>
      <c r="MJY83" s="338"/>
      <c r="MJZ83" s="338"/>
      <c r="MKA83" s="338"/>
      <c r="MKB83" s="338"/>
      <c r="MKC83" s="338"/>
      <c r="MKD83" s="338"/>
      <c r="MKE83" s="338"/>
      <c r="MKF83" s="338"/>
      <c r="MKG83" s="338"/>
      <c r="MKH83" s="338"/>
      <c r="MKI83" s="338"/>
      <c r="MKJ83" s="338"/>
      <c r="MKK83" s="338"/>
      <c r="MKL83" s="338"/>
      <c r="MKM83" s="338"/>
      <c r="MKN83" s="338"/>
      <c r="MKO83" s="338"/>
      <c r="MKP83" s="338"/>
      <c r="MKQ83" s="338"/>
      <c r="MKR83" s="338"/>
      <c r="MKS83" s="338"/>
      <c r="MKT83" s="338"/>
      <c r="MKU83" s="338"/>
      <c r="MKV83" s="338"/>
      <c r="MKW83" s="338"/>
      <c r="MKX83" s="338"/>
      <c r="MKY83" s="338"/>
      <c r="MKZ83" s="338"/>
      <c r="MLA83" s="338"/>
      <c r="MLB83" s="338"/>
      <c r="MLC83" s="338"/>
      <c r="MLD83" s="338"/>
      <c r="MLE83" s="338"/>
      <c r="MLF83" s="338"/>
      <c r="MLG83" s="338"/>
      <c r="MLH83" s="338"/>
      <c r="MLI83" s="338"/>
      <c r="MLJ83" s="338"/>
      <c r="MLK83" s="338"/>
      <c r="MLL83" s="338"/>
      <c r="MLM83" s="338"/>
      <c r="MLN83" s="338"/>
      <c r="MLO83" s="338"/>
      <c r="MLP83" s="338"/>
      <c r="MLQ83" s="338"/>
      <c r="MLR83" s="338"/>
      <c r="MLS83" s="338"/>
      <c r="MLT83" s="338"/>
      <c r="MLU83" s="338"/>
      <c r="MLV83" s="338"/>
      <c r="MLW83" s="338"/>
      <c r="MLX83" s="338"/>
      <c r="MLY83" s="338"/>
      <c r="MLZ83" s="338"/>
      <c r="MMA83" s="338"/>
      <c r="MMB83" s="338"/>
      <c r="MMC83" s="338"/>
      <c r="MMD83" s="338"/>
      <c r="MME83" s="338"/>
      <c r="MMF83" s="338"/>
      <c r="MMG83" s="338"/>
      <c r="MMH83" s="338"/>
      <c r="MMI83" s="338"/>
      <c r="MMJ83" s="338"/>
      <c r="MMK83" s="338"/>
      <c r="MML83" s="338"/>
      <c r="MMM83" s="338"/>
      <c r="MMN83" s="338"/>
      <c r="MMO83" s="338"/>
      <c r="MMP83" s="338"/>
      <c r="MMQ83" s="338"/>
      <c r="MMR83" s="338"/>
      <c r="MMS83" s="338"/>
      <c r="MMT83" s="338"/>
      <c r="MMU83" s="338"/>
      <c r="MMV83" s="338"/>
      <c r="MMW83" s="338"/>
      <c r="MMX83" s="338"/>
      <c r="MMY83" s="338"/>
      <c r="MMZ83" s="338"/>
      <c r="MNA83" s="338"/>
      <c r="MNB83" s="338"/>
      <c r="MNC83" s="338"/>
      <c r="MND83" s="338"/>
      <c r="MNE83" s="338"/>
      <c r="MNF83" s="338"/>
      <c r="MNG83" s="338"/>
      <c r="MNH83" s="338"/>
      <c r="MNI83" s="338"/>
      <c r="MNJ83" s="338"/>
      <c r="MNK83" s="338"/>
      <c r="MNL83" s="338"/>
      <c r="MNM83" s="338"/>
      <c r="MNN83" s="338"/>
      <c r="MNO83" s="338"/>
      <c r="MNP83" s="338"/>
      <c r="MNQ83" s="338"/>
      <c r="MNR83" s="338"/>
      <c r="MNS83" s="338"/>
      <c r="MNT83" s="338"/>
      <c r="MNU83" s="338"/>
      <c r="MNV83" s="338"/>
      <c r="MNW83" s="338"/>
      <c r="MNX83" s="338"/>
      <c r="MNY83" s="338"/>
      <c r="MNZ83" s="338"/>
      <c r="MOA83" s="338"/>
      <c r="MOB83" s="338"/>
      <c r="MOC83" s="338"/>
      <c r="MOD83" s="338"/>
      <c r="MOE83" s="338"/>
      <c r="MOF83" s="338"/>
      <c r="MOG83" s="338"/>
      <c r="MOH83" s="338"/>
      <c r="MOI83" s="338"/>
      <c r="MOJ83" s="338"/>
      <c r="MOK83" s="338"/>
      <c r="MOL83" s="338"/>
      <c r="MOM83" s="338"/>
      <c r="MON83" s="338"/>
      <c r="MOO83" s="338"/>
      <c r="MOP83" s="338"/>
      <c r="MOQ83" s="338"/>
      <c r="MOR83" s="338"/>
      <c r="MOS83" s="338"/>
      <c r="MOT83" s="338"/>
      <c r="MOU83" s="338"/>
      <c r="MOV83" s="338"/>
      <c r="MOW83" s="338"/>
      <c r="MOX83" s="338"/>
      <c r="MOY83" s="338"/>
      <c r="MOZ83" s="338"/>
      <c r="MPA83" s="338"/>
      <c r="MPB83" s="338"/>
      <c r="MPC83" s="338"/>
      <c r="MPD83" s="338"/>
      <c r="MPE83" s="338"/>
      <c r="MPF83" s="338"/>
      <c r="MPG83" s="338"/>
      <c r="MPH83" s="338"/>
      <c r="MPI83" s="338"/>
      <c r="MPJ83" s="338"/>
      <c r="MPK83" s="338"/>
      <c r="MPL83" s="338"/>
      <c r="MPM83" s="338"/>
      <c r="MPN83" s="338"/>
      <c r="MPO83" s="338"/>
      <c r="MPP83" s="338"/>
      <c r="MPQ83" s="338"/>
      <c r="MPR83" s="338"/>
      <c r="MPS83" s="338"/>
      <c r="MPT83" s="338"/>
      <c r="MPU83" s="338"/>
      <c r="MPV83" s="338"/>
      <c r="MPW83" s="338"/>
      <c r="MPX83" s="338"/>
      <c r="MPY83" s="338"/>
      <c r="MPZ83" s="338"/>
      <c r="MQA83" s="338"/>
      <c r="MQB83" s="338"/>
      <c r="MQC83" s="338"/>
      <c r="MQD83" s="338"/>
      <c r="MQE83" s="338"/>
      <c r="MQF83" s="338"/>
      <c r="MQG83" s="338"/>
      <c r="MQH83" s="338"/>
      <c r="MQI83" s="338"/>
      <c r="MQJ83" s="338"/>
      <c r="MQK83" s="338"/>
      <c r="MQL83" s="338"/>
      <c r="MQM83" s="338"/>
      <c r="MQN83" s="338"/>
      <c r="MQO83" s="338"/>
      <c r="MQP83" s="338"/>
      <c r="MQQ83" s="338"/>
      <c r="MQR83" s="338"/>
      <c r="MQS83" s="338"/>
      <c r="MQT83" s="338"/>
      <c r="MQU83" s="338"/>
      <c r="MQV83" s="338"/>
      <c r="MQW83" s="338"/>
      <c r="MQX83" s="338"/>
      <c r="MQY83" s="338"/>
      <c r="MQZ83" s="338"/>
      <c r="MRA83" s="338"/>
      <c r="MRB83" s="338"/>
      <c r="MRC83" s="338"/>
      <c r="MRD83" s="338"/>
      <c r="MRE83" s="338"/>
      <c r="MRF83" s="338"/>
      <c r="MRG83" s="338"/>
      <c r="MRH83" s="338"/>
      <c r="MRI83" s="338"/>
      <c r="MRJ83" s="338"/>
      <c r="MRK83" s="338"/>
      <c r="MRL83" s="338"/>
      <c r="MRM83" s="338"/>
      <c r="MRN83" s="338"/>
      <c r="MRO83" s="338"/>
      <c r="MRP83" s="338"/>
      <c r="MRQ83" s="338"/>
      <c r="MRR83" s="338"/>
      <c r="MRS83" s="338"/>
      <c r="MRT83" s="338"/>
      <c r="MRU83" s="338"/>
      <c r="MRV83" s="338"/>
      <c r="MRW83" s="338"/>
      <c r="MRX83" s="338"/>
      <c r="MRY83" s="338"/>
      <c r="MRZ83" s="338"/>
      <c r="MSA83" s="338"/>
      <c r="MSB83" s="338"/>
      <c r="MSC83" s="338"/>
      <c r="MSD83" s="338"/>
      <c r="MSE83" s="338"/>
      <c r="MSF83" s="338"/>
      <c r="MSG83" s="338"/>
      <c r="MSH83" s="338"/>
      <c r="MSI83" s="338"/>
      <c r="MSJ83" s="338"/>
      <c r="MSK83" s="338"/>
      <c r="MSL83" s="338"/>
      <c r="MSM83" s="338"/>
      <c r="MSN83" s="338"/>
      <c r="MSO83" s="338"/>
      <c r="MSP83" s="338"/>
      <c r="MSQ83" s="338"/>
      <c r="MSR83" s="338"/>
      <c r="MSS83" s="338"/>
      <c r="MST83" s="338"/>
      <c r="MSU83" s="338"/>
      <c r="MSV83" s="338"/>
      <c r="MSW83" s="338"/>
      <c r="MSX83" s="338"/>
      <c r="MSY83" s="338"/>
      <c r="MSZ83" s="338"/>
      <c r="MTA83" s="338"/>
      <c r="MTB83" s="338"/>
      <c r="MTC83" s="338"/>
      <c r="MTD83" s="338"/>
      <c r="MTE83" s="338"/>
      <c r="MTF83" s="338"/>
      <c r="MTG83" s="338"/>
      <c r="MTH83" s="338"/>
      <c r="MTI83" s="338"/>
      <c r="MTJ83" s="338"/>
      <c r="MTK83" s="338"/>
      <c r="MTL83" s="338"/>
      <c r="MTM83" s="338"/>
      <c r="MTN83" s="338"/>
      <c r="MTO83" s="338"/>
      <c r="MTP83" s="338"/>
      <c r="MTQ83" s="338"/>
      <c r="MTR83" s="338"/>
      <c r="MTS83" s="338"/>
      <c r="MTT83" s="338"/>
      <c r="MTU83" s="338"/>
      <c r="MTV83" s="338"/>
      <c r="MTW83" s="338"/>
      <c r="MTX83" s="338"/>
      <c r="MTY83" s="338"/>
      <c r="MTZ83" s="338"/>
      <c r="MUA83" s="338"/>
      <c r="MUB83" s="338"/>
      <c r="MUC83" s="338"/>
      <c r="MUD83" s="338"/>
      <c r="MUE83" s="338"/>
      <c r="MUF83" s="338"/>
      <c r="MUG83" s="338"/>
      <c r="MUH83" s="338"/>
      <c r="MUI83" s="338"/>
      <c r="MUJ83" s="338"/>
      <c r="MUK83" s="338"/>
      <c r="MUL83" s="338"/>
      <c r="MUM83" s="338"/>
      <c r="MUN83" s="338"/>
      <c r="MUO83" s="338"/>
      <c r="MUP83" s="338"/>
      <c r="MUQ83" s="338"/>
      <c r="MUR83" s="338"/>
      <c r="MUS83" s="338"/>
      <c r="MUT83" s="338"/>
      <c r="MUU83" s="338"/>
      <c r="MUV83" s="338"/>
      <c r="MUW83" s="338"/>
      <c r="MUX83" s="338"/>
      <c r="MUY83" s="338"/>
      <c r="MUZ83" s="338"/>
      <c r="MVA83" s="338"/>
      <c r="MVB83" s="338"/>
      <c r="MVC83" s="338"/>
      <c r="MVD83" s="338"/>
      <c r="MVE83" s="338"/>
      <c r="MVF83" s="338"/>
      <c r="MVG83" s="338"/>
      <c r="MVH83" s="338"/>
      <c r="MVI83" s="338"/>
      <c r="MVJ83" s="338"/>
      <c r="MVK83" s="338"/>
      <c r="MVL83" s="338"/>
      <c r="MVM83" s="338"/>
      <c r="MVN83" s="338"/>
      <c r="MVO83" s="338"/>
      <c r="MVP83" s="338"/>
      <c r="MVQ83" s="338"/>
      <c r="MVR83" s="338"/>
      <c r="MVS83" s="338"/>
      <c r="MVT83" s="338"/>
      <c r="MVU83" s="338"/>
      <c r="MVV83" s="338"/>
      <c r="MVW83" s="338"/>
      <c r="MVX83" s="338"/>
      <c r="MVY83" s="338"/>
      <c r="MVZ83" s="338"/>
      <c r="MWA83" s="338"/>
      <c r="MWB83" s="338"/>
      <c r="MWC83" s="338"/>
      <c r="MWD83" s="338"/>
      <c r="MWE83" s="338"/>
      <c r="MWF83" s="338"/>
      <c r="MWG83" s="338"/>
      <c r="MWH83" s="338"/>
      <c r="MWI83" s="338"/>
      <c r="MWJ83" s="338"/>
      <c r="MWK83" s="338"/>
      <c r="MWL83" s="338"/>
      <c r="MWM83" s="338"/>
      <c r="MWN83" s="338"/>
      <c r="MWO83" s="338"/>
      <c r="MWP83" s="338"/>
      <c r="MWQ83" s="338"/>
      <c r="MWR83" s="338"/>
      <c r="MWS83" s="338"/>
      <c r="MWT83" s="338"/>
      <c r="MWU83" s="338"/>
      <c r="MWV83" s="338"/>
      <c r="MWW83" s="338"/>
      <c r="MWX83" s="338"/>
      <c r="MWY83" s="338"/>
      <c r="MWZ83" s="338"/>
      <c r="MXA83" s="338"/>
      <c r="MXB83" s="338"/>
      <c r="MXC83" s="338"/>
      <c r="MXD83" s="338"/>
      <c r="MXE83" s="338"/>
      <c r="MXF83" s="338"/>
      <c r="MXG83" s="338"/>
      <c r="MXH83" s="338"/>
      <c r="MXI83" s="338"/>
      <c r="MXJ83" s="338"/>
      <c r="MXK83" s="338"/>
      <c r="MXL83" s="338"/>
      <c r="MXM83" s="338"/>
      <c r="MXN83" s="338"/>
      <c r="MXO83" s="338"/>
      <c r="MXP83" s="338"/>
      <c r="MXQ83" s="338"/>
      <c r="MXR83" s="338"/>
      <c r="MXS83" s="338"/>
      <c r="MXT83" s="338"/>
      <c r="MXU83" s="338"/>
      <c r="MXV83" s="338"/>
      <c r="MXW83" s="338"/>
      <c r="MXX83" s="338"/>
      <c r="MXY83" s="338"/>
      <c r="MXZ83" s="338"/>
      <c r="MYA83" s="338"/>
      <c r="MYB83" s="338"/>
      <c r="MYC83" s="338"/>
      <c r="MYD83" s="338"/>
      <c r="MYE83" s="338"/>
      <c r="MYF83" s="338"/>
      <c r="MYG83" s="338"/>
      <c r="MYH83" s="338"/>
      <c r="MYI83" s="338"/>
      <c r="MYJ83" s="338"/>
      <c r="MYK83" s="338"/>
      <c r="MYL83" s="338"/>
      <c r="MYM83" s="338"/>
      <c r="MYN83" s="338"/>
      <c r="MYO83" s="338"/>
      <c r="MYP83" s="338"/>
      <c r="MYQ83" s="338"/>
      <c r="MYR83" s="338"/>
      <c r="MYS83" s="338"/>
      <c r="MYT83" s="338"/>
      <c r="MYU83" s="338"/>
      <c r="MYV83" s="338"/>
      <c r="MYW83" s="338"/>
      <c r="MYX83" s="338"/>
      <c r="MYY83" s="338"/>
      <c r="MYZ83" s="338"/>
      <c r="MZA83" s="338"/>
      <c r="MZB83" s="338"/>
      <c r="MZC83" s="338"/>
      <c r="MZD83" s="338"/>
      <c r="MZE83" s="338"/>
      <c r="MZF83" s="338"/>
      <c r="MZG83" s="338"/>
      <c r="MZH83" s="338"/>
      <c r="MZI83" s="338"/>
      <c r="MZJ83" s="338"/>
      <c r="MZK83" s="338"/>
      <c r="MZL83" s="338"/>
      <c r="MZM83" s="338"/>
      <c r="MZN83" s="338"/>
      <c r="MZO83" s="338"/>
      <c r="MZP83" s="338"/>
      <c r="MZQ83" s="338"/>
      <c r="MZR83" s="338"/>
      <c r="MZS83" s="338"/>
      <c r="MZT83" s="338"/>
      <c r="MZU83" s="338"/>
      <c r="MZV83" s="338"/>
      <c r="MZW83" s="338"/>
      <c r="MZX83" s="338"/>
      <c r="MZY83" s="338"/>
      <c r="MZZ83" s="338"/>
      <c r="NAA83" s="338"/>
      <c r="NAB83" s="338"/>
      <c r="NAC83" s="338"/>
      <c r="NAD83" s="338"/>
      <c r="NAE83" s="338"/>
      <c r="NAF83" s="338"/>
      <c r="NAG83" s="338"/>
      <c r="NAH83" s="338"/>
      <c r="NAI83" s="338"/>
      <c r="NAJ83" s="338"/>
      <c r="NAK83" s="338"/>
      <c r="NAL83" s="338"/>
      <c r="NAM83" s="338"/>
      <c r="NAN83" s="338"/>
      <c r="NAO83" s="338"/>
      <c r="NAP83" s="338"/>
      <c r="NAQ83" s="338"/>
      <c r="NAR83" s="338"/>
      <c r="NAS83" s="338"/>
      <c r="NAT83" s="338"/>
      <c r="NAU83" s="338"/>
      <c r="NAV83" s="338"/>
      <c r="NAW83" s="338"/>
      <c r="NAX83" s="338"/>
      <c r="NAY83" s="338"/>
      <c r="NAZ83" s="338"/>
      <c r="NBA83" s="338"/>
      <c r="NBB83" s="338"/>
      <c r="NBC83" s="338"/>
      <c r="NBD83" s="338"/>
      <c r="NBE83" s="338"/>
      <c r="NBF83" s="338"/>
      <c r="NBG83" s="338"/>
      <c r="NBH83" s="338"/>
      <c r="NBI83" s="338"/>
      <c r="NBJ83" s="338"/>
      <c r="NBK83" s="338"/>
      <c r="NBL83" s="338"/>
      <c r="NBM83" s="338"/>
      <c r="NBN83" s="338"/>
      <c r="NBO83" s="338"/>
      <c r="NBP83" s="338"/>
      <c r="NBQ83" s="338"/>
      <c r="NBR83" s="338"/>
      <c r="NBS83" s="338"/>
      <c r="NBT83" s="338"/>
      <c r="NBU83" s="338"/>
      <c r="NBV83" s="338"/>
      <c r="NBW83" s="338"/>
      <c r="NBX83" s="338"/>
      <c r="NBY83" s="338"/>
      <c r="NBZ83" s="338"/>
      <c r="NCA83" s="338"/>
      <c r="NCB83" s="338"/>
      <c r="NCC83" s="338"/>
      <c r="NCD83" s="338"/>
      <c r="NCE83" s="338"/>
      <c r="NCF83" s="338"/>
      <c r="NCG83" s="338"/>
      <c r="NCH83" s="338"/>
      <c r="NCI83" s="338"/>
      <c r="NCJ83" s="338"/>
      <c r="NCK83" s="338"/>
      <c r="NCL83" s="338"/>
      <c r="NCM83" s="338"/>
      <c r="NCN83" s="338"/>
      <c r="NCO83" s="338"/>
      <c r="NCP83" s="338"/>
      <c r="NCQ83" s="338"/>
      <c r="NCR83" s="338"/>
      <c r="NCS83" s="338"/>
      <c r="NCT83" s="338"/>
      <c r="NCU83" s="338"/>
      <c r="NCV83" s="338"/>
      <c r="NCW83" s="338"/>
      <c r="NCX83" s="338"/>
      <c r="NCY83" s="338"/>
      <c r="NCZ83" s="338"/>
      <c r="NDA83" s="338"/>
      <c r="NDB83" s="338"/>
      <c r="NDC83" s="338"/>
      <c r="NDD83" s="338"/>
      <c r="NDE83" s="338"/>
      <c r="NDF83" s="338"/>
      <c r="NDG83" s="338"/>
      <c r="NDH83" s="338"/>
      <c r="NDI83" s="338"/>
      <c r="NDJ83" s="338"/>
      <c r="NDK83" s="338"/>
      <c r="NDL83" s="338"/>
      <c r="NDM83" s="338"/>
      <c r="NDN83" s="338"/>
      <c r="NDO83" s="338"/>
      <c r="NDP83" s="338"/>
      <c r="NDQ83" s="338"/>
      <c r="NDR83" s="338"/>
      <c r="NDS83" s="338"/>
      <c r="NDT83" s="338"/>
      <c r="NDU83" s="338"/>
      <c r="NDV83" s="338"/>
      <c r="NDW83" s="338"/>
      <c r="NDX83" s="338"/>
      <c r="NDY83" s="338"/>
      <c r="NDZ83" s="338"/>
      <c r="NEA83" s="338"/>
      <c r="NEB83" s="338"/>
      <c r="NEC83" s="338"/>
      <c r="NED83" s="338"/>
      <c r="NEE83" s="338"/>
      <c r="NEF83" s="338"/>
      <c r="NEG83" s="338"/>
      <c r="NEH83" s="338"/>
      <c r="NEI83" s="338"/>
      <c r="NEJ83" s="338"/>
      <c r="NEK83" s="338"/>
      <c r="NEL83" s="338"/>
      <c r="NEM83" s="338"/>
      <c r="NEN83" s="338"/>
      <c r="NEO83" s="338"/>
      <c r="NEP83" s="338"/>
      <c r="NEQ83" s="338"/>
      <c r="NER83" s="338"/>
      <c r="NES83" s="338"/>
      <c r="NET83" s="338"/>
      <c r="NEU83" s="338"/>
      <c r="NEV83" s="338"/>
      <c r="NEW83" s="338"/>
      <c r="NEX83" s="338"/>
      <c r="NEY83" s="338"/>
      <c r="NEZ83" s="338"/>
      <c r="NFA83" s="338"/>
      <c r="NFB83" s="338"/>
      <c r="NFC83" s="338"/>
      <c r="NFD83" s="338"/>
      <c r="NFE83" s="338"/>
      <c r="NFF83" s="338"/>
      <c r="NFG83" s="338"/>
      <c r="NFH83" s="338"/>
      <c r="NFI83" s="338"/>
      <c r="NFJ83" s="338"/>
      <c r="NFK83" s="338"/>
      <c r="NFL83" s="338"/>
      <c r="NFM83" s="338"/>
      <c r="NFN83" s="338"/>
      <c r="NFO83" s="338"/>
      <c r="NFP83" s="338"/>
      <c r="NFQ83" s="338"/>
      <c r="NFR83" s="338"/>
      <c r="NFS83" s="338"/>
      <c r="NFT83" s="338"/>
      <c r="NFU83" s="338"/>
      <c r="NFV83" s="338"/>
      <c r="NFW83" s="338"/>
      <c r="NFX83" s="338"/>
      <c r="NFY83" s="338"/>
      <c r="NFZ83" s="338"/>
      <c r="NGA83" s="338"/>
      <c r="NGB83" s="338"/>
      <c r="NGC83" s="338"/>
      <c r="NGD83" s="338"/>
      <c r="NGE83" s="338"/>
      <c r="NGF83" s="338"/>
      <c r="NGG83" s="338"/>
      <c r="NGH83" s="338"/>
      <c r="NGI83" s="338"/>
      <c r="NGJ83" s="338"/>
      <c r="NGK83" s="338"/>
      <c r="NGL83" s="338"/>
      <c r="NGM83" s="338"/>
      <c r="NGN83" s="338"/>
      <c r="NGO83" s="338"/>
      <c r="NGP83" s="338"/>
      <c r="NGQ83" s="338"/>
      <c r="NGR83" s="338"/>
      <c r="NGS83" s="338"/>
      <c r="NGT83" s="338"/>
      <c r="NGU83" s="338"/>
      <c r="NGV83" s="338"/>
      <c r="NGW83" s="338"/>
      <c r="NGX83" s="338"/>
      <c r="NGY83" s="338"/>
      <c r="NGZ83" s="338"/>
      <c r="NHA83" s="338"/>
      <c r="NHB83" s="338"/>
      <c r="NHC83" s="338"/>
      <c r="NHD83" s="338"/>
      <c r="NHE83" s="338"/>
      <c r="NHF83" s="338"/>
      <c r="NHG83" s="338"/>
      <c r="NHH83" s="338"/>
      <c r="NHI83" s="338"/>
      <c r="NHJ83" s="338"/>
      <c r="NHK83" s="338"/>
      <c r="NHL83" s="338"/>
      <c r="NHM83" s="338"/>
      <c r="NHN83" s="338"/>
      <c r="NHO83" s="338"/>
      <c r="NHP83" s="338"/>
      <c r="NHQ83" s="338"/>
      <c r="NHR83" s="338"/>
      <c r="NHS83" s="338"/>
      <c r="NHT83" s="338"/>
      <c r="NHU83" s="338"/>
      <c r="NHV83" s="338"/>
      <c r="NHW83" s="338"/>
      <c r="NHX83" s="338"/>
      <c r="NHY83" s="338"/>
      <c r="NHZ83" s="338"/>
      <c r="NIA83" s="338"/>
      <c r="NIB83" s="338"/>
      <c r="NIC83" s="338"/>
      <c r="NID83" s="338"/>
      <c r="NIE83" s="338"/>
      <c r="NIF83" s="338"/>
      <c r="NIG83" s="338"/>
      <c r="NIH83" s="338"/>
      <c r="NII83" s="338"/>
      <c r="NIJ83" s="338"/>
      <c r="NIK83" s="338"/>
      <c r="NIL83" s="338"/>
      <c r="NIM83" s="338"/>
      <c r="NIN83" s="338"/>
      <c r="NIO83" s="338"/>
      <c r="NIP83" s="338"/>
      <c r="NIQ83" s="338"/>
      <c r="NIR83" s="338"/>
      <c r="NIS83" s="338"/>
      <c r="NIT83" s="338"/>
      <c r="NIU83" s="338"/>
      <c r="NIV83" s="338"/>
      <c r="NIW83" s="338"/>
      <c r="NIX83" s="338"/>
      <c r="NIY83" s="338"/>
      <c r="NIZ83" s="338"/>
      <c r="NJA83" s="338"/>
      <c r="NJB83" s="338"/>
      <c r="NJC83" s="338"/>
      <c r="NJD83" s="338"/>
      <c r="NJE83" s="338"/>
      <c r="NJF83" s="338"/>
      <c r="NJG83" s="338"/>
      <c r="NJH83" s="338"/>
      <c r="NJI83" s="338"/>
      <c r="NJJ83" s="338"/>
      <c r="NJK83" s="338"/>
      <c r="NJL83" s="338"/>
      <c r="NJM83" s="338"/>
      <c r="NJN83" s="338"/>
      <c r="NJO83" s="338"/>
      <c r="NJP83" s="338"/>
      <c r="NJQ83" s="338"/>
      <c r="NJR83" s="338"/>
      <c r="NJS83" s="338"/>
      <c r="NJT83" s="338"/>
      <c r="NJU83" s="338"/>
      <c r="NJV83" s="338"/>
      <c r="NJW83" s="338"/>
      <c r="NJX83" s="338"/>
      <c r="NJY83" s="338"/>
      <c r="NJZ83" s="338"/>
      <c r="NKA83" s="338"/>
      <c r="NKB83" s="338"/>
      <c r="NKC83" s="338"/>
      <c r="NKD83" s="338"/>
      <c r="NKE83" s="338"/>
      <c r="NKF83" s="338"/>
      <c r="NKG83" s="338"/>
      <c r="NKH83" s="338"/>
      <c r="NKI83" s="338"/>
      <c r="NKJ83" s="338"/>
      <c r="NKK83" s="338"/>
      <c r="NKL83" s="338"/>
      <c r="NKM83" s="338"/>
      <c r="NKN83" s="338"/>
      <c r="NKO83" s="338"/>
      <c r="NKP83" s="338"/>
      <c r="NKQ83" s="338"/>
      <c r="NKR83" s="338"/>
      <c r="NKS83" s="338"/>
      <c r="NKT83" s="338"/>
      <c r="NKU83" s="338"/>
      <c r="NKV83" s="338"/>
      <c r="NKW83" s="338"/>
      <c r="NKX83" s="338"/>
      <c r="NKY83" s="338"/>
      <c r="NKZ83" s="338"/>
      <c r="NLA83" s="338"/>
      <c r="NLB83" s="338"/>
      <c r="NLC83" s="338"/>
      <c r="NLD83" s="338"/>
      <c r="NLE83" s="338"/>
      <c r="NLF83" s="338"/>
      <c r="NLG83" s="338"/>
      <c r="NLH83" s="338"/>
      <c r="NLI83" s="338"/>
      <c r="NLJ83" s="338"/>
      <c r="NLK83" s="338"/>
      <c r="NLL83" s="338"/>
      <c r="NLM83" s="338"/>
      <c r="NLN83" s="338"/>
      <c r="NLO83" s="338"/>
      <c r="NLP83" s="338"/>
      <c r="NLQ83" s="338"/>
      <c r="NLR83" s="338"/>
      <c r="NLS83" s="338"/>
      <c r="NLT83" s="338"/>
      <c r="NLU83" s="338"/>
      <c r="NLV83" s="338"/>
      <c r="NLW83" s="338"/>
      <c r="NLX83" s="338"/>
      <c r="NLY83" s="338"/>
      <c r="NLZ83" s="338"/>
      <c r="NMA83" s="338"/>
      <c r="NMB83" s="338"/>
      <c r="NMC83" s="338"/>
      <c r="NMD83" s="338"/>
      <c r="NME83" s="338"/>
      <c r="NMF83" s="338"/>
      <c r="NMG83" s="338"/>
      <c r="NMH83" s="338"/>
      <c r="NMI83" s="338"/>
      <c r="NMJ83" s="338"/>
      <c r="NMK83" s="338"/>
      <c r="NML83" s="338"/>
      <c r="NMM83" s="338"/>
      <c r="NMN83" s="338"/>
      <c r="NMO83" s="338"/>
      <c r="NMP83" s="338"/>
      <c r="NMQ83" s="338"/>
      <c r="NMR83" s="338"/>
      <c r="NMS83" s="338"/>
      <c r="NMT83" s="338"/>
      <c r="NMU83" s="338"/>
      <c r="NMV83" s="338"/>
      <c r="NMW83" s="338"/>
      <c r="NMX83" s="338"/>
      <c r="NMY83" s="338"/>
      <c r="NMZ83" s="338"/>
      <c r="NNA83" s="338"/>
      <c r="NNB83" s="338"/>
      <c r="NNC83" s="338"/>
      <c r="NND83" s="338"/>
      <c r="NNE83" s="338"/>
      <c r="NNF83" s="338"/>
      <c r="NNG83" s="338"/>
      <c r="NNH83" s="338"/>
      <c r="NNI83" s="338"/>
      <c r="NNJ83" s="338"/>
      <c r="NNK83" s="338"/>
      <c r="NNL83" s="338"/>
      <c r="NNM83" s="338"/>
      <c r="NNN83" s="338"/>
      <c r="NNO83" s="338"/>
      <c r="NNP83" s="338"/>
      <c r="NNQ83" s="338"/>
      <c r="NNR83" s="338"/>
      <c r="NNS83" s="338"/>
      <c r="NNT83" s="338"/>
      <c r="NNU83" s="338"/>
      <c r="NNV83" s="338"/>
      <c r="NNW83" s="338"/>
      <c r="NNX83" s="338"/>
      <c r="NNY83" s="338"/>
      <c r="NNZ83" s="338"/>
      <c r="NOA83" s="338"/>
      <c r="NOB83" s="338"/>
      <c r="NOC83" s="338"/>
      <c r="NOD83" s="338"/>
      <c r="NOE83" s="338"/>
      <c r="NOF83" s="338"/>
      <c r="NOG83" s="338"/>
      <c r="NOH83" s="338"/>
      <c r="NOI83" s="338"/>
      <c r="NOJ83" s="338"/>
      <c r="NOK83" s="338"/>
      <c r="NOL83" s="338"/>
      <c r="NOM83" s="338"/>
      <c r="NON83" s="338"/>
      <c r="NOO83" s="338"/>
      <c r="NOP83" s="338"/>
      <c r="NOQ83" s="338"/>
      <c r="NOR83" s="338"/>
      <c r="NOS83" s="338"/>
      <c r="NOT83" s="338"/>
      <c r="NOU83" s="338"/>
      <c r="NOV83" s="338"/>
      <c r="NOW83" s="338"/>
      <c r="NOX83" s="338"/>
      <c r="NOY83" s="338"/>
      <c r="NOZ83" s="338"/>
      <c r="NPA83" s="338"/>
      <c r="NPB83" s="338"/>
      <c r="NPC83" s="338"/>
      <c r="NPD83" s="338"/>
      <c r="NPE83" s="338"/>
      <c r="NPF83" s="338"/>
      <c r="NPG83" s="338"/>
      <c r="NPH83" s="338"/>
      <c r="NPI83" s="338"/>
      <c r="NPJ83" s="338"/>
      <c r="NPK83" s="338"/>
      <c r="NPL83" s="338"/>
      <c r="NPM83" s="338"/>
      <c r="NPN83" s="338"/>
      <c r="NPO83" s="338"/>
      <c r="NPP83" s="338"/>
      <c r="NPQ83" s="338"/>
      <c r="NPR83" s="338"/>
      <c r="NPS83" s="338"/>
      <c r="NPT83" s="338"/>
      <c r="NPU83" s="338"/>
      <c r="NPV83" s="338"/>
      <c r="NPW83" s="338"/>
      <c r="NPX83" s="338"/>
      <c r="NPY83" s="338"/>
      <c r="NPZ83" s="338"/>
      <c r="NQA83" s="338"/>
      <c r="NQB83" s="338"/>
      <c r="NQC83" s="338"/>
      <c r="NQD83" s="338"/>
      <c r="NQE83" s="338"/>
      <c r="NQF83" s="338"/>
      <c r="NQG83" s="338"/>
      <c r="NQH83" s="338"/>
      <c r="NQI83" s="338"/>
      <c r="NQJ83" s="338"/>
      <c r="NQK83" s="338"/>
      <c r="NQL83" s="338"/>
      <c r="NQM83" s="338"/>
      <c r="NQN83" s="338"/>
      <c r="NQO83" s="338"/>
      <c r="NQP83" s="338"/>
      <c r="NQQ83" s="338"/>
      <c r="NQR83" s="338"/>
      <c r="NQS83" s="338"/>
      <c r="NQT83" s="338"/>
      <c r="NQU83" s="338"/>
      <c r="NQV83" s="338"/>
      <c r="NQW83" s="338"/>
      <c r="NQX83" s="338"/>
      <c r="NQY83" s="338"/>
      <c r="NQZ83" s="338"/>
      <c r="NRA83" s="338"/>
      <c r="NRB83" s="338"/>
      <c r="NRC83" s="338"/>
      <c r="NRD83" s="338"/>
      <c r="NRE83" s="338"/>
      <c r="NRF83" s="338"/>
      <c r="NRG83" s="338"/>
      <c r="NRH83" s="338"/>
      <c r="NRI83" s="338"/>
      <c r="NRJ83" s="338"/>
      <c r="NRK83" s="338"/>
      <c r="NRL83" s="338"/>
      <c r="NRM83" s="338"/>
      <c r="NRN83" s="338"/>
      <c r="NRO83" s="338"/>
      <c r="NRP83" s="338"/>
      <c r="NRQ83" s="338"/>
      <c r="NRR83" s="338"/>
      <c r="NRS83" s="338"/>
      <c r="NRT83" s="338"/>
      <c r="NRU83" s="338"/>
      <c r="NRV83" s="338"/>
      <c r="NRW83" s="338"/>
      <c r="NRX83" s="338"/>
      <c r="NRY83" s="338"/>
      <c r="NRZ83" s="338"/>
      <c r="NSA83" s="338"/>
      <c r="NSB83" s="338"/>
      <c r="NSC83" s="338"/>
      <c r="NSD83" s="338"/>
      <c r="NSE83" s="338"/>
      <c r="NSF83" s="338"/>
      <c r="NSG83" s="338"/>
      <c r="NSH83" s="338"/>
      <c r="NSI83" s="338"/>
      <c r="NSJ83" s="338"/>
      <c r="NSK83" s="338"/>
      <c r="NSL83" s="338"/>
      <c r="NSM83" s="338"/>
      <c r="NSN83" s="338"/>
      <c r="NSO83" s="338"/>
      <c r="NSP83" s="338"/>
      <c r="NSQ83" s="338"/>
      <c r="NSR83" s="338"/>
      <c r="NSS83" s="338"/>
      <c r="NST83" s="338"/>
      <c r="NSU83" s="338"/>
      <c r="NSV83" s="338"/>
      <c r="NSW83" s="338"/>
      <c r="NSX83" s="338"/>
      <c r="NSY83" s="338"/>
      <c r="NSZ83" s="338"/>
      <c r="NTA83" s="338"/>
      <c r="NTB83" s="338"/>
      <c r="NTC83" s="338"/>
      <c r="NTD83" s="338"/>
      <c r="NTE83" s="338"/>
      <c r="NTF83" s="338"/>
      <c r="NTG83" s="338"/>
      <c r="NTH83" s="338"/>
      <c r="NTI83" s="338"/>
      <c r="NTJ83" s="338"/>
      <c r="NTK83" s="338"/>
      <c r="NTL83" s="338"/>
      <c r="NTM83" s="338"/>
      <c r="NTN83" s="338"/>
      <c r="NTO83" s="338"/>
      <c r="NTP83" s="338"/>
      <c r="NTQ83" s="338"/>
      <c r="NTR83" s="338"/>
      <c r="NTS83" s="338"/>
      <c r="NTT83" s="338"/>
      <c r="NTU83" s="338"/>
      <c r="NTV83" s="338"/>
      <c r="NTW83" s="338"/>
      <c r="NTX83" s="338"/>
      <c r="NTY83" s="338"/>
      <c r="NTZ83" s="338"/>
      <c r="NUA83" s="338"/>
      <c r="NUB83" s="338"/>
      <c r="NUC83" s="338"/>
      <c r="NUD83" s="338"/>
      <c r="NUE83" s="338"/>
      <c r="NUF83" s="338"/>
      <c r="NUG83" s="338"/>
      <c r="NUH83" s="338"/>
      <c r="NUI83" s="338"/>
      <c r="NUJ83" s="338"/>
      <c r="NUK83" s="338"/>
      <c r="NUL83" s="338"/>
      <c r="NUM83" s="338"/>
      <c r="NUN83" s="338"/>
      <c r="NUO83" s="338"/>
      <c r="NUP83" s="338"/>
      <c r="NUQ83" s="338"/>
      <c r="NUR83" s="338"/>
      <c r="NUS83" s="338"/>
      <c r="NUT83" s="338"/>
      <c r="NUU83" s="338"/>
      <c r="NUV83" s="338"/>
      <c r="NUW83" s="338"/>
      <c r="NUX83" s="338"/>
      <c r="NUY83" s="338"/>
      <c r="NUZ83" s="338"/>
      <c r="NVA83" s="338"/>
      <c r="NVB83" s="338"/>
      <c r="NVC83" s="338"/>
      <c r="NVD83" s="338"/>
      <c r="NVE83" s="338"/>
      <c r="NVF83" s="338"/>
      <c r="NVG83" s="338"/>
      <c r="NVH83" s="338"/>
      <c r="NVI83" s="338"/>
      <c r="NVJ83" s="338"/>
      <c r="NVK83" s="338"/>
      <c r="NVL83" s="338"/>
      <c r="NVM83" s="338"/>
      <c r="NVN83" s="338"/>
      <c r="NVO83" s="338"/>
      <c r="NVP83" s="338"/>
      <c r="NVQ83" s="338"/>
      <c r="NVR83" s="338"/>
      <c r="NVS83" s="338"/>
      <c r="NVT83" s="338"/>
      <c r="NVU83" s="338"/>
      <c r="NVV83" s="338"/>
      <c r="NVW83" s="338"/>
      <c r="NVX83" s="338"/>
      <c r="NVY83" s="338"/>
      <c r="NVZ83" s="338"/>
      <c r="NWA83" s="338"/>
      <c r="NWB83" s="338"/>
      <c r="NWC83" s="338"/>
      <c r="NWD83" s="338"/>
      <c r="NWE83" s="338"/>
      <c r="NWF83" s="338"/>
      <c r="NWG83" s="338"/>
      <c r="NWH83" s="338"/>
      <c r="NWI83" s="338"/>
      <c r="NWJ83" s="338"/>
      <c r="NWK83" s="338"/>
      <c r="NWL83" s="338"/>
      <c r="NWM83" s="338"/>
      <c r="NWN83" s="338"/>
      <c r="NWO83" s="338"/>
      <c r="NWP83" s="338"/>
      <c r="NWQ83" s="338"/>
      <c r="NWR83" s="338"/>
      <c r="NWS83" s="338"/>
      <c r="NWT83" s="338"/>
      <c r="NWU83" s="338"/>
      <c r="NWV83" s="338"/>
      <c r="NWW83" s="338"/>
      <c r="NWX83" s="338"/>
      <c r="NWY83" s="338"/>
      <c r="NWZ83" s="338"/>
      <c r="NXA83" s="338"/>
      <c r="NXB83" s="338"/>
      <c r="NXC83" s="338"/>
      <c r="NXD83" s="338"/>
      <c r="NXE83" s="338"/>
      <c r="NXF83" s="338"/>
      <c r="NXG83" s="338"/>
      <c r="NXH83" s="338"/>
      <c r="NXI83" s="338"/>
      <c r="NXJ83" s="338"/>
      <c r="NXK83" s="338"/>
      <c r="NXL83" s="338"/>
      <c r="NXM83" s="338"/>
      <c r="NXN83" s="338"/>
      <c r="NXO83" s="338"/>
      <c r="NXP83" s="338"/>
      <c r="NXQ83" s="338"/>
      <c r="NXR83" s="338"/>
      <c r="NXS83" s="338"/>
      <c r="NXT83" s="338"/>
      <c r="NXU83" s="338"/>
      <c r="NXV83" s="338"/>
      <c r="NXW83" s="338"/>
      <c r="NXX83" s="338"/>
      <c r="NXY83" s="338"/>
      <c r="NXZ83" s="338"/>
      <c r="NYA83" s="338"/>
      <c r="NYB83" s="338"/>
      <c r="NYC83" s="338"/>
      <c r="NYD83" s="338"/>
      <c r="NYE83" s="338"/>
      <c r="NYF83" s="338"/>
      <c r="NYG83" s="338"/>
      <c r="NYH83" s="338"/>
      <c r="NYI83" s="338"/>
      <c r="NYJ83" s="338"/>
      <c r="NYK83" s="338"/>
      <c r="NYL83" s="338"/>
      <c r="NYM83" s="338"/>
      <c r="NYN83" s="338"/>
      <c r="NYO83" s="338"/>
      <c r="NYP83" s="338"/>
      <c r="NYQ83" s="338"/>
      <c r="NYR83" s="338"/>
      <c r="NYS83" s="338"/>
      <c r="NYT83" s="338"/>
      <c r="NYU83" s="338"/>
      <c r="NYV83" s="338"/>
      <c r="NYW83" s="338"/>
      <c r="NYX83" s="338"/>
      <c r="NYY83" s="338"/>
      <c r="NYZ83" s="338"/>
      <c r="NZA83" s="338"/>
      <c r="NZB83" s="338"/>
      <c r="NZC83" s="338"/>
      <c r="NZD83" s="338"/>
      <c r="NZE83" s="338"/>
      <c r="NZF83" s="338"/>
      <c r="NZG83" s="338"/>
      <c r="NZH83" s="338"/>
      <c r="NZI83" s="338"/>
      <c r="NZJ83" s="338"/>
      <c r="NZK83" s="338"/>
      <c r="NZL83" s="338"/>
      <c r="NZM83" s="338"/>
      <c r="NZN83" s="338"/>
      <c r="NZO83" s="338"/>
      <c r="NZP83" s="338"/>
      <c r="NZQ83" s="338"/>
      <c r="NZR83" s="338"/>
      <c r="NZS83" s="338"/>
      <c r="NZT83" s="338"/>
      <c r="NZU83" s="338"/>
      <c r="NZV83" s="338"/>
      <c r="NZW83" s="338"/>
      <c r="NZX83" s="338"/>
      <c r="NZY83" s="338"/>
      <c r="NZZ83" s="338"/>
      <c r="OAA83" s="338"/>
      <c r="OAB83" s="338"/>
      <c r="OAC83" s="338"/>
      <c r="OAD83" s="338"/>
      <c r="OAE83" s="338"/>
      <c r="OAF83" s="338"/>
      <c r="OAG83" s="338"/>
      <c r="OAH83" s="338"/>
      <c r="OAI83" s="338"/>
      <c r="OAJ83" s="338"/>
      <c r="OAK83" s="338"/>
      <c r="OAL83" s="338"/>
      <c r="OAM83" s="338"/>
      <c r="OAN83" s="338"/>
      <c r="OAO83" s="338"/>
      <c r="OAP83" s="338"/>
      <c r="OAQ83" s="338"/>
      <c r="OAR83" s="338"/>
      <c r="OAS83" s="338"/>
      <c r="OAT83" s="338"/>
      <c r="OAU83" s="338"/>
      <c r="OAV83" s="338"/>
      <c r="OAW83" s="338"/>
      <c r="OAX83" s="338"/>
      <c r="OAY83" s="338"/>
      <c r="OAZ83" s="338"/>
      <c r="OBA83" s="338"/>
      <c r="OBB83" s="338"/>
      <c r="OBC83" s="338"/>
      <c r="OBD83" s="338"/>
      <c r="OBE83" s="338"/>
      <c r="OBF83" s="338"/>
      <c r="OBG83" s="338"/>
      <c r="OBH83" s="338"/>
      <c r="OBI83" s="338"/>
      <c r="OBJ83" s="338"/>
      <c r="OBK83" s="338"/>
      <c r="OBL83" s="338"/>
      <c r="OBM83" s="338"/>
      <c r="OBN83" s="338"/>
      <c r="OBO83" s="338"/>
      <c r="OBP83" s="338"/>
      <c r="OBQ83" s="338"/>
      <c r="OBR83" s="338"/>
      <c r="OBS83" s="338"/>
      <c r="OBT83" s="338"/>
      <c r="OBU83" s="338"/>
      <c r="OBV83" s="338"/>
      <c r="OBW83" s="338"/>
      <c r="OBX83" s="338"/>
      <c r="OBY83" s="338"/>
      <c r="OBZ83" s="338"/>
      <c r="OCA83" s="338"/>
      <c r="OCB83" s="338"/>
      <c r="OCC83" s="338"/>
      <c r="OCD83" s="338"/>
      <c r="OCE83" s="338"/>
      <c r="OCF83" s="338"/>
      <c r="OCG83" s="338"/>
      <c r="OCH83" s="338"/>
      <c r="OCI83" s="338"/>
      <c r="OCJ83" s="338"/>
      <c r="OCK83" s="338"/>
      <c r="OCL83" s="338"/>
      <c r="OCM83" s="338"/>
      <c r="OCN83" s="338"/>
      <c r="OCO83" s="338"/>
      <c r="OCP83" s="338"/>
      <c r="OCQ83" s="338"/>
      <c r="OCR83" s="338"/>
      <c r="OCS83" s="338"/>
      <c r="OCT83" s="338"/>
      <c r="OCU83" s="338"/>
      <c r="OCV83" s="338"/>
      <c r="OCW83" s="338"/>
      <c r="OCX83" s="338"/>
      <c r="OCY83" s="338"/>
      <c r="OCZ83" s="338"/>
      <c r="ODA83" s="338"/>
      <c r="ODB83" s="338"/>
      <c r="ODC83" s="338"/>
      <c r="ODD83" s="338"/>
      <c r="ODE83" s="338"/>
      <c r="ODF83" s="338"/>
      <c r="ODG83" s="338"/>
      <c r="ODH83" s="338"/>
      <c r="ODI83" s="338"/>
      <c r="ODJ83" s="338"/>
      <c r="ODK83" s="338"/>
      <c r="ODL83" s="338"/>
      <c r="ODM83" s="338"/>
      <c r="ODN83" s="338"/>
      <c r="ODO83" s="338"/>
      <c r="ODP83" s="338"/>
      <c r="ODQ83" s="338"/>
      <c r="ODR83" s="338"/>
      <c r="ODS83" s="338"/>
      <c r="ODT83" s="338"/>
      <c r="ODU83" s="338"/>
      <c r="ODV83" s="338"/>
      <c r="ODW83" s="338"/>
      <c r="ODX83" s="338"/>
      <c r="ODY83" s="338"/>
      <c r="ODZ83" s="338"/>
      <c r="OEA83" s="338"/>
      <c r="OEB83" s="338"/>
      <c r="OEC83" s="338"/>
      <c r="OED83" s="338"/>
      <c r="OEE83" s="338"/>
      <c r="OEF83" s="338"/>
      <c r="OEG83" s="338"/>
      <c r="OEH83" s="338"/>
      <c r="OEI83" s="338"/>
      <c r="OEJ83" s="338"/>
      <c r="OEK83" s="338"/>
      <c r="OEL83" s="338"/>
      <c r="OEM83" s="338"/>
      <c r="OEN83" s="338"/>
      <c r="OEO83" s="338"/>
      <c r="OEP83" s="338"/>
      <c r="OEQ83" s="338"/>
      <c r="OER83" s="338"/>
      <c r="OES83" s="338"/>
      <c r="OET83" s="338"/>
      <c r="OEU83" s="338"/>
      <c r="OEV83" s="338"/>
      <c r="OEW83" s="338"/>
      <c r="OEX83" s="338"/>
      <c r="OEY83" s="338"/>
      <c r="OEZ83" s="338"/>
      <c r="OFA83" s="338"/>
      <c r="OFB83" s="338"/>
      <c r="OFC83" s="338"/>
      <c r="OFD83" s="338"/>
      <c r="OFE83" s="338"/>
      <c r="OFF83" s="338"/>
      <c r="OFG83" s="338"/>
      <c r="OFH83" s="338"/>
      <c r="OFI83" s="338"/>
      <c r="OFJ83" s="338"/>
      <c r="OFK83" s="338"/>
      <c r="OFL83" s="338"/>
      <c r="OFM83" s="338"/>
      <c r="OFN83" s="338"/>
      <c r="OFO83" s="338"/>
      <c r="OFP83" s="338"/>
      <c r="OFQ83" s="338"/>
      <c r="OFR83" s="338"/>
      <c r="OFS83" s="338"/>
      <c r="OFT83" s="338"/>
      <c r="OFU83" s="338"/>
      <c r="OFV83" s="338"/>
      <c r="OFW83" s="338"/>
      <c r="OFX83" s="338"/>
      <c r="OFY83" s="338"/>
      <c r="OFZ83" s="338"/>
      <c r="OGA83" s="338"/>
      <c r="OGB83" s="338"/>
      <c r="OGC83" s="338"/>
      <c r="OGD83" s="338"/>
      <c r="OGE83" s="338"/>
      <c r="OGF83" s="338"/>
      <c r="OGG83" s="338"/>
      <c r="OGH83" s="338"/>
      <c r="OGI83" s="338"/>
      <c r="OGJ83" s="338"/>
      <c r="OGK83" s="338"/>
      <c r="OGL83" s="338"/>
      <c r="OGM83" s="338"/>
      <c r="OGN83" s="338"/>
      <c r="OGO83" s="338"/>
      <c r="OGP83" s="338"/>
      <c r="OGQ83" s="338"/>
      <c r="OGR83" s="338"/>
      <c r="OGS83" s="338"/>
      <c r="OGT83" s="338"/>
      <c r="OGU83" s="338"/>
      <c r="OGV83" s="338"/>
      <c r="OGW83" s="338"/>
      <c r="OGX83" s="338"/>
      <c r="OGY83" s="338"/>
      <c r="OGZ83" s="338"/>
      <c r="OHA83" s="338"/>
      <c r="OHB83" s="338"/>
      <c r="OHC83" s="338"/>
      <c r="OHD83" s="338"/>
      <c r="OHE83" s="338"/>
      <c r="OHF83" s="338"/>
      <c r="OHG83" s="338"/>
      <c r="OHH83" s="338"/>
      <c r="OHI83" s="338"/>
      <c r="OHJ83" s="338"/>
      <c r="OHK83" s="338"/>
      <c r="OHL83" s="338"/>
      <c r="OHM83" s="338"/>
      <c r="OHN83" s="338"/>
      <c r="OHO83" s="338"/>
      <c r="OHP83" s="338"/>
      <c r="OHQ83" s="338"/>
      <c r="OHR83" s="338"/>
      <c r="OHS83" s="338"/>
      <c r="OHT83" s="338"/>
      <c r="OHU83" s="338"/>
      <c r="OHV83" s="338"/>
      <c r="OHW83" s="338"/>
      <c r="OHX83" s="338"/>
      <c r="OHY83" s="338"/>
      <c r="OHZ83" s="338"/>
      <c r="OIA83" s="338"/>
      <c r="OIB83" s="338"/>
      <c r="OIC83" s="338"/>
      <c r="OID83" s="338"/>
      <c r="OIE83" s="338"/>
      <c r="OIF83" s="338"/>
      <c r="OIG83" s="338"/>
      <c r="OIH83" s="338"/>
      <c r="OII83" s="338"/>
      <c r="OIJ83" s="338"/>
      <c r="OIK83" s="338"/>
      <c r="OIL83" s="338"/>
      <c r="OIM83" s="338"/>
      <c r="OIN83" s="338"/>
      <c r="OIO83" s="338"/>
      <c r="OIP83" s="338"/>
      <c r="OIQ83" s="338"/>
      <c r="OIR83" s="338"/>
      <c r="OIS83" s="338"/>
      <c r="OIT83" s="338"/>
      <c r="OIU83" s="338"/>
      <c r="OIV83" s="338"/>
      <c r="OIW83" s="338"/>
      <c r="OIX83" s="338"/>
      <c r="OIY83" s="338"/>
      <c r="OIZ83" s="338"/>
      <c r="OJA83" s="338"/>
      <c r="OJB83" s="338"/>
      <c r="OJC83" s="338"/>
      <c r="OJD83" s="338"/>
      <c r="OJE83" s="338"/>
      <c r="OJF83" s="338"/>
      <c r="OJG83" s="338"/>
      <c r="OJH83" s="338"/>
      <c r="OJI83" s="338"/>
      <c r="OJJ83" s="338"/>
      <c r="OJK83" s="338"/>
      <c r="OJL83" s="338"/>
      <c r="OJM83" s="338"/>
      <c r="OJN83" s="338"/>
      <c r="OJO83" s="338"/>
      <c r="OJP83" s="338"/>
      <c r="OJQ83" s="338"/>
      <c r="OJR83" s="338"/>
      <c r="OJS83" s="338"/>
      <c r="OJT83" s="338"/>
      <c r="OJU83" s="338"/>
      <c r="OJV83" s="338"/>
      <c r="OJW83" s="338"/>
      <c r="OJX83" s="338"/>
      <c r="OJY83" s="338"/>
      <c r="OJZ83" s="338"/>
      <c r="OKA83" s="338"/>
      <c r="OKB83" s="338"/>
      <c r="OKC83" s="338"/>
      <c r="OKD83" s="338"/>
      <c r="OKE83" s="338"/>
      <c r="OKF83" s="338"/>
      <c r="OKG83" s="338"/>
      <c r="OKH83" s="338"/>
      <c r="OKI83" s="338"/>
      <c r="OKJ83" s="338"/>
      <c r="OKK83" s="338"/>
      <c r="OKL83" s="338"/>
      <c r="OKM83" s="338"/>
      <c r="OKN83" s="338"/>
      <c r="OKO83" s="338"/>
      <c r="OKP83" s="338"/>
      <c r="OKQ83" s="338"/>
      <c r="OKR83" s="338"/>
      <c r="OKS83" s="338"/>
      <c r="OKT83" s="338"/>
      <c r="OKU83" s="338"/>
      <c r="OKV83" s="338"/>
      <c r="OKW83" s="338"/>
      <c r="OKX83" s="338"/>
      <c r="OKY83" s="338"/>
      <c r="OKZ83" s="338"/>
      <c r="OLA83" s="338"/>
      <c r="OLB83" s="338"/>
      <c r="OLC83" s="338"/>
      <c r="OLD83" s="338"/>
      <c r="OLE83" s="338"/>
      <c r="OLF83" s="338"/>
      <c r="OLG83" s="338"/>
      <c r="OLH83" s="338"/>
      <c r="OLI83" s="338"/>
      <c r="OLJ83" s="338"/>
      <c r="OLK83" s="338"/>
      <c r="OLL83" s="338"/>
      <c r="OLM83" s="338"/>
      <c r="OLN83" s="338"/>
      <c r="OLO83" s="338"/>
      <c r="OLP83" s="338"/>
      <c r="OLQ83" s="338"/>
      <c r="OLR83" s="338"/>
      <c r="OLS83" s="338"/>
      <c r="OLT83" s="338"/>
      <c r="OLU83" s="338"/>
      <c r="OLV83" s="338"/>
      <c r="OLW83" s="338"/>
      <c r="OLX83" s="338"/>
      <c r="OLY83" s="338"/>
      <c r="OLZ83" s="338"/>
      <c r="OMA83" s="338"/>
      <c r="OMB83" s="338"/>
      <c r="OMC83" s="338"/>
      <c r="OMD83" s="338"/>
      <c r="OME83" s="338"/>
      <c r="OMF83" s="338"/>
      <c r="OMG83" s="338"/>
      <c r="OMH83" s="338"/>
      <c r="OMI83" s="338"/>
      <c r="OMJ83" s="338"/>
      <c r="OMK83" s="338"/>
      <c r="OML83" s="338"/>
      <c r="OMM83" s="338"/>
      <c r="OMN83" s="338"/>
      <c r="OMO83" s="338"/>
      <c r="OMP83" s="338"/>
      <c r="OMQ83" s="338"/>
      <c r="OMR83" s="338"/>
      <c r="OMS83" s="338"/>
      <c r="OMT83" s="338"/>
      <c r="OMU83" s="338"/>
      <c r="OMV83" s="338"/>
      <c r="OMW83" s="338"/>
      <c r="OMX83" s="338"/>
      <c r="OMY83" s="338"/>
      <c r="OMZ83" s="338"/>
      <c r="ONA83" s="338"/>
      <c r="ONB83" s="338"/>
      <c r="ONC83" s="338"/>
      <c r="OND83" s="338"/>
      <c r="ONE83" s="338"/>
      <c r="ONF83" s="338"/>
      <c r="ONG83" s="338"/>
      <c r="ONH83" s="338"/>
      <c r="ONI83" s="338"/>
      <c r="ONJ83" s="338"/>
      <c r="ONK83" s="338"/>
      <c r="ONL83" s="338"/>
      <c r="ONM83" s="338"/>
      <c r="ONN83" s="338"/>
      <c r="ONO83" s="338"/>
      <c r="ONP83" s="338"/>
      <c r="ONQ83" s="338"/>
      <c r="ONR83" s="338"/>
      <c r="ONS83" s="338"/>
      <c r="ONT83" s="338"/>
      <c r="ONU83" s="338"/>
      <c r="ONV83" s="338"/>
      <c r="ONW83" s="338"/>
      <c r="ONX83" s="338"/>
      <c r="ONY83" s="338"/>
      <c r="ONZ83" s="338"/>
      <c r="OOA83" s="338"/>
      <c r="OOB83" s="338"/>
      <c r="OOC83" s="338"/>
      <c r="OOD83" s="338"/>
      <c r="OOE83" s="338"/>
      <c r="OOF83" s="338"/>
      <c r="OOG83" s="338"/>
      <c r="OOH83" s="338"/>
      <c r="OOI83" s="338"/>
      <c r="OOJ83" s="338"/>
      <c r="OOK83" s="338"/>
      <c r="OOL83" s="338"/>
      <c r="OOM83" s="338"/>
      <c r="OON83" s="338"/>
      <c r="OOO83" s="338"/>
      <c r="OOP83" s="338"/>
      <c r="OOQ83" s="338"/>
      <c r="OOR83" s="338"/>
      <c r="OOS83" s="338"/>
      <c r="OOT83" s="338"/>
      <c r="OOU83" s="338"/>
      <c r="OOV83" s="338"/>
      <c r="OOW83" s="338"/>
      <c r="OOX83" s="338"/>
      <c r="OOY83" s="338"/>
      <c r="OOZ83" s="338"/>
      <c r="OPA83" s="338"/>
      <c r="OPB83" s="338"/>
      <c r="OPC83" s="338"/>
      <c r="OPD83" s="338"/>
      <c r="OPE83" s="338"/>
      <c r="OPF83" s="338"/>
      <c r="OPG83" s="338"/>
      <c r="OPH83" s="338"/>
      <c r="OPI83" s="338"/>
      <c r="OPJ83" s="338"/>
      <c r="OPK83" s="338"/>
      <c r="OPL83" s="338"/>
      <c r="OPM83" s="338"/>
      <c r="OPN83" s="338"/>
      <c r="OPO83" s="338"/>
      <c r="OPP83" s="338"/>
      <c r="OPQ83" s="338"/>
      <c r="OPR83" s="338"/>
      <c r="OPS83" s="338"/>
      <c r="OPT83" s="338"/>
      <c r="OPU83" s="338"/>
      <c r="OPV83" s="338"/>
      <c r="OPW83" s="338"/>
      <c r="OPX83" s="338"/>
      <c r="OPY83" s="338"/>
      <c r="OPZ83" s="338"/>
      <c r="OQA83" s="338"/>
      <c r="OQB83" s="338"/>
      <c r="OQC83" s="338"/>
      <c r="OQD83" s="338"/>
      <c r="OQE83" s="338"/>
      <c r="OQF83" s="338"/>
      <c r="OQG83" s="338"/>
      <c r="OQH83" s="338"/>
      <c r="OQI83" s="338"/>
      <c r="OQJ83" s="338"/>
      <c r="OQK83" s="338"/>
      <c r="OQL83" s="338"/>
      <c r="OQM83" s="338"/>
      <c r="OQN83" s="338"/>
      <c r="OQO83" s="338"/>
      <c r="OQP83" s="338"/>
      <c r="OQQ83" s="338"/>
      <c r="OQR83" s="338"/>
      <c r="OQS83" s="338"/>
      <c r="OQT83" s="338"/>
      <c r="OQU83" s="338"/>
      <c r="OQV83" s="338"/>
      <c r="OQW83" s="338"/>
      <c r="OQX83" s="338"/>
      <c r="OQY83" s="338"/>
      <c r="OQZ83" s="338"/>
      <c r="ORA83" s="338"/>
      <c r="ORB83" s="338"/>
      <c r="ORC83" s="338"/>
      <c r="ORD83" s="338"/>
      <c r="ORE83" s="338"/>
      <c r="ORF83" s="338"/>
      <c r="ORG83" s="338"/>
      <c r="ORH83" s="338"/>
      <c r="ORI83" s="338"/>
      <c r="ORJ83" s="338"/>
      <c r="ORK83" s="338"/>
      <c r="ORL83" s="338"/>
      <c r="ORM83" s="338"/>
      <c r="ORN83" s="338"/>
      <c r="ORO83" s="338"/>
      <c r="ORP83" s="338"/>
      <c r="ORQ83" s="338"/>
      <c r="ORR83" s="338"/>
      <c r="ORS83" s="338"/>
      <c r="ORT83" s="338"/>
      <c r="ORU83" s="338"/>
      <c r="ORV83" s="338"/>
      <c r="ORW83" s="338"/>
      <c r="ORX83" s="338"/>
      <c r="ORY83" s="338"/>
      <c r="ORZ83" s="338"/>
      <c r="OSA83" s="338"/>
      <c r="OSB83" s="338"/>
      <c r="OSC83" s="338"/>
      <c r="OSD83" s="338"/>
      <c r="OSE83" s="338"/>
      <c r="OSF83" s="338"/>
      <c r="OSG83" s="338"/>
      <c r="OSH83" s="338"/>
      <c r="OSI83" s="338"/>
      <c r="OSJ83" s="338"/>
      <c r="OSK83" s="338"/>
      <c r="OSL83" s="338"/>
      <c r="OSM83" s="338"/>
      <c r="OSN83" s="338"/>
      <c r="OSO83" s="338"/>
      <c r="OSP83" s="338"/>
      <c r="OSQ83" s="338"/>
      <c r="OSR83" s="338"/>
      <c r="OSS83" s="338"/>
      <c r="OST83" s="338"/>
      <c r="OSU83" s="338"/>
      <c r="OSV83" s="338"/>
      <c r="OSW83" s="338"/>
      <c r="OSX83" s="338"/>
      <c r="OSY83" s="338"/>
      <c r="OSZ83" s="338"/>
      <c r="OTA83" s="338"/>
      <c r="OTB83" s="338"/>
      <c r="OTC83" s="338"/>
      <c r="OTD83" s="338"/>
      <c r="OTE83" s="338"/>
      <c r="OTF83" s="338"/>
      <c r="OTG83" s="338"/>
      <c r="OTH83" s="338"/>
      <c r="OTI83" s="338"/>
      <c r="OTJ83" s="338"/>
      <c r="OTK83" s="338"/>
      <c r="OTL83" s="338"/>
      <c r="OTM83" s="338"/>
      <c r="OTN83" s="338"/>
      <c r="OTO83" s="338"/>
      <c r="OTP83" s="338"/>
      <c r="OTQ83" s="338"/>
      <c r="OTR83" s="338"/>
      <c r="OTS83" s="338"/>
      <c r="OTT83" s="338"/>
      <c r="OTU83" s="338"/>
      <c r="OTV83" s="338"/>
      <c r="OTW83" s="338"/>
      <c r="OTX83" s="338"/>
      <c r="OTY83" s="338"/>
      <c r="OTZ83" s="338"/>
      <c r="OUA83" s="338"/>
      <c r="OUB83" s="338"/>
      <c r="OUC83" s="338"/>
      <c r="OUD83" s="338"/>
      <c r="OUE83" s="338"/>
      <c r="OUF83" s="338"/>
      <c r="OUG83" s="338"/>
      <c r="OUH83" s="338"/>
      <c r="OUI83" s="338"/>
      <c r="OUJ83" s="338"/>
      <c r="OUK83" s="338"/>
      <c r="OUL83" s="338"/>
      <c r="OUM83" s="338"/>
      <c r="OUN83" s="338"/>
      <c r="OUO83" s="338"/>
      <c r="OUP83" s="338"/>
      <c r="OUQ83" s="338"/>
      <c r="OUR83" s="338"/>
      <c r="OUS83" s="338"/>
      <c r="OUT83" s="338"/>
      <c r="OUU83" s="338"/>
      <c r="OUV83" s="338"/>
      <c r="OUW83" s="338"/>
      <c r="OUX83" s="338"/>
      <c r="OUY83" s="338"/>
      <c r="OUZ83" s="338"/>
      <c r="OVA83" s="338"/>
      <c r="OVB83" s="338"/>
      <c r="OVC83" s="338"/>
      <c r="OVD83" s="338"/>
      <c r="OVE83" s="338"/>
      <c r="OVF83" s="338"/>
      <c r="OVG83" s="338"/>
      <c r="OVH83" s="338"/>
      <c r="OVI83" s="338"/>
      <c r="OVJ83" s="338"/>
      <c r="OVK83" s="338"/>
      <c r="OVL83" s="338"/>
      <c r="OVM83" s="338"/>
      <c r="OVN83" s="338"/>
      <c r="OVO83" s="338"/>
      <c r="OVP83" s="338"/>
      <c r="OVQ83" s="338"/>
      <c r="OVR83" s="338"/>
      <c r="OVS83" s="338"/>
      <c r="OVT83" s="338"/>
      <c r="OVU83" s="338"/>
      <c r="OVV83" s="338"/>
      <c r="OVW83" s="338"/>
      <c r="OVX83" s="338"/>
      <c r="OVY83" s="338"/>
      <c r="OVZ83" s="338"/>
      <c r="OWA83" s="338"/>
      <c r="OWB83" s="338"/>
      <c r="OWC83" s="338"/>
      <c r="OWD83" s="338"/>
      <c r="OWE83" s="338"/>
      <c r="OWF83" s="338"/>
      <c r="OWG83" s="338"/>
      <c r="OWH83" s="338"/>
      <c r="OWI83" s="338"/>
      <c r="OWJ83" s="338"/>
      <c r="OWK83" s="338"/>
      <c r="OWL83" s="338"/>
      <c r="OWM83" s="338"/>
      <c r="OWN83" s="338"/>
      <c r="OWO83" s="338"/>
      <c r="OWP83" s="338"/>
      <c r="OWQ83" s="338"/>
      <c r="OWR83" s="338"/>
      <c r="OWS83" s="338"/>
      <c r="OWT83" s="338"/>
      <c r="OWU83" s="338"/>
      <c r="OWV83" s="338"/>
      <c r="OWW83" s="338"/>
      <c r="OWX83" s="338"/>
      <c r="OWY83" s="338"/>
      <c r="OWZ83" s="338"/>
      <c r="OXA83" s="338"/>
      <c r="OXB83" s="338"/>
      <c r="OXC83" s="338"/>
      <c r="OXD83" s="338"/>
      <c r="OXE83" s="338"/>
      <c r="OXF83" s="338"/>
      <c r="OXG83" s="338"/>
      <c r="OXH83" s="338"/>
      <c r="OXI83" s="338"/>
      <c r="OXJ83" s="338"/>
      <c r="OXK83" s="338"/>
      <c r="OXL83" s="338"/>
      <c r="OXM83" s="338"/>
      <c r="OXN83" s="338"/>
      <c r="OXO83" s="338"/>
      <c r="OXP83" s="338"/>
      <c r="OXQ83" s="338"/>
      <c r="OXR83" s="338"/>
      <c r="OXS83" s="338"/>
      <c r="OXT83" s="338"/>
      <c r="OXU83" s="338"/>
      <c r="OXV83" s="338"/>
      <c r="OXW83" s="338"/>
      <c r="OXX83" s="338"/>
      <c r="OXY83" s="338"/>
      <c r="OXZ83" s="338"/>
      <c r="OYA83" s="338"/>
      <c r="OYB83" s="338"/>
      <c r="OYC83" s="338"/>
      <c r="OYD83" s="338"/>
      <c r="OYE83" s="338"/>
      <c r="OYF83" s="338"/>
      <c r="OYG83" s="338"/>
      <c r="OYH83" s="338"/>
      <c r="OYI83" s="338"/>
      <c r="OYJ83" s="338"/>
      <c r="OYK83" s="338"/>
      <c r="OYL83" s="338"/>
      <c r="OYM83" s="338"/>
      <c r="OYN83" s="338"/>
      <c r="OYO83" s="338"/>
      <c r="OYP83" s="338"/>
      <c r="OYQ83" s="338"/>
      <c r="OYR83" s="338"/>
      <c r="OYS83" s="338"/>
      <c r="OYT83" s="338"/>
      <c r="OYU83" s="338"/>
      <c r="OYV83" s="338"/>
      <c r="OYW83" s="338"/>
      <c r="OYX83" s="338"/>
      <c r="OYY83" s="338"/>
      <c r="OYZ83" s="338"/>
      <c r="OZA83" s="338"/>
      <c r="OZB83" s="338"/>
      <c r="OZC83" s="338"/>
      <c r="OZD83" s="338"/>
      <c r="OZE83" s="338"/>
      <c r="OZF83" s="338"/>
      <c r="OZG83" s="338"/>
      <c r="OZH83" s="338"/>
      <c r="OZI83" s="338"/>
      <c r="OZJ83" s="338"/>
      <c r="OZK83" s="338"/>
      <c r="OZL83" s="338"/>
      <c r="OZM83" s="338"/>
      <c r="OZN83" s="338"/>
      <c r="OZO83" s="338"/>
      <c r="OZP83" s="338"/>
      <c r="OZQ83" s="338"/>
      <c r="OZR83" s="338"/>
      <c r="OZS83" s="338"/>
      <c r="OZT83" s="338"/>
      <c r="OZU83" s="338"/>
      <c r="OZV83" s="338"/>
      <c r="OZW83" s="338"/>
      <c r="OZX83" s="338"/>
      <c r="OZY83" s="338"/>
      <c r="OZZ83" s="338"/>
      <c r="PAA83" s="338"/>
      <c r="PAB83" s="338"/>
      <c r="PAC83" s="338"/>
      <c r="PAD83" s="338"/>
      <c r="PAE83" s="338"/>
      <c r="PAF83" s="338"/>
      <c r="PAG83" s="338"/>
      <c r="PAH83" s="338"/>
      <c r="PAI83" s="338"/>
      <c r="PAJ83" s="338"/>
      <c r="PAK83" s="338"/>
      <c r="PAL83" s="338"/>
      <c r="PAM83" s="338"/>
      <c r="PAN83" s="338"/>
      <c r="PAO83" s="338"/>
      <c r="PAP83" s="338"/>
      <c r="PAQ83" s="338"/>
      <c r="PAR83" s="338"/>
      <c r="PAS83" s="338"/>
      <c r="PAT83" s="338"/>
      <c r="PAU83" s="338"/>
      <c r="PAV83" s="338"/>
      <c r="PAW83" s="338"/>
      <c r="PAX83" s="338"/>
      <c r="PAY83" s="338"/>
      <c r="PAZ83" s="338"/>
      <c r="PBA83" s="338"/>
      <c r="PBB83" s="338"/>
      <c r="PBC83" s="338"/>
      <c r="PBD83" s="338"/>
      <c r="PBE83" s="338"/>
      <c r="PBF83" s="338"/>
      <c r="PBG83" s="338"/>
      <c r="PBH83" s="338"/>
      <c r="PBI83" s="338"/>
      <c r="PBJ83" s="338"/>
      <c r="PBK83" s="338"/>
      <c r="PBL83" s="338"/>
      <c r="PBM83" s="338"/>
      <c r="PBN83" s="338"/>
      <c r="PBO83" s="338"/>
      <c r="PBP83" s="338"/>
      <c r="PBQ83" s="338"/>
      <c r="PBR83" s="338"/>
      <c r="PBS83" s="338"/>
      <c r="PBT83" s="338"/>
      <c r="PBU83" s="338"/>
      <c r="PBV83" s="338"/>
      <c r="PBW83" s="338"/>
      <c r="PBX83" s="338"/>
      <c r="PBY83" s="338"/>
      <c r="PBZ83" s="338"/>
      <c r="PCA83" s="338"/>
      <c r="PCB83" s="338"/>
      <c r="PCC83" s="338"/>
      <c r="PCD83" s="338"/>
      <c r="PCE83" s="338"/>
      <c r="PCF83" s="338"/>
      <c r="PCG83" s="338"/>
      <c r="PCH83" s="338"/>
      <c r="PCI83" s="338"/>
      <c r="PCJ83" s="338"/>
      <c r="PCK83" s="338"/>
      <c r="PCL83" s="338"/>
      <c r="PCM83" s="338"/>
      <c r="PCN83" s="338"/>
      <c r="PCO83" s="338"/>
      <c r="PCP83" s="338"/>
      <c r="PCQ83" s="338"/>
      <c r="PCR83" s="338"/>
      <c r="PCS83" s="338"/>
      <c r="PCT83" s="338"/>
      <c r="PCU83" s="338"/>
      <c r="PCV83" s="338"/>
      <c r="PCW83" s="338"/>
      <c r="PCX83" s="338"/>
      <c r="PCY83" s="338"/>
      <c r="PCZ83" s="338"/>
      <c r="PDA83" s="338"/>
      <c r="PDB83" s="338"/>
      <c r="PDC83" s="338"/>
      <c r="PDD83" s="338"/>
      <c r="PDE83" s="338"/>
      <c r="PDF83" s="338"/>
      <c r="PDG83" s="338"/>
      <c r="PDH83" s="338"/>
      <c r="PDI83" s="338"/>
      <c r="PDJ83" s="338"/>
      <c r="PDK83" s="338"/>
      <c r="PDL83" s="338"/>
      <c r="PDM83" s="338"/>
      <c r="PDN83" s="338"/>
      <c r="PDO83" s="338"/>
      <c r="PDP83" s="338"/>
      <c r="PDQ83" s="338"/>
      <c r="PDR83" s="338"/>
      <c r="PDS83" s="338"/>
      <c r="PDT83" s="338"/>
      <c r="PDU83" s="338"/>
      <c r="PDV83" s="338"/>
      <c r="PDW83" s="338"/>
      <c r="PDX83" s="338"/>
      <c r="PDY83" s="338"/>
      <c r="PDZ83" s="338"/>
      <c r="PEA83" s="338"/>
      <c r="PEB83" s="338"/>
      <c r="PEC83" s="338"/>
      <c r="PED83" s="338"/>
      <c r="PEE83" s="338"/>
      <c r="PEF83" s="338"/>
      <c r="PEG83" s="338"/>
      <c r="PEH83" s="338"/>
      <c r="PEI83" s="338"/>
      <c r="PEJ83" s="338"/>
      <c r="PEK83" s="338"/>
      <c r="PEL83" s="338"/>
      <c r="PEM83" s="338"/>
      <c r="PEN83" s="338"/>
      <c r="PEO83" s="338"/>
      <c r="PEP83" s="338"/>
      <c r="PEQ83" s="338"/>
      <c r="PER83" s="338"/>
      <c r="PES83" s="338"/>
      <c r="PET83" s="338"/>
      <c r="PEU83" s="338"/>
      <c r="PEV83" s="338"/>
      <c r="PEW83" s="338"/>
      <c r="PEX83" s="338"/>
      <c r="PEY83" s="338"/>
      <c r="PEZ83" s="338"/>
      <c r="PFA83" s="338"/>
      <c r="PFB83" s="338"/>
      <c r="PFC83" s="338"/>
      <c r="PFD83" s="338"/>
      <c r="PFE83" s="338"/>
      <c r="PFF83" s="338"/>
      <c r="PFG83" s="338"/>
      <c r="PFH83" s="338"/>
      <c r="PFI83" s="338"/>
      <c r="PFJ83" s="338"/>
      <c r="PFK83" s="338"/>
      <c r="PFL83" s="338"/>
      <c r="PFM83" s="338"/>
      <c r="PFN83" s="338"/>
      <c r="PFO83" s="338"/>
      <c r="PFP83" s="338"/>
      <c r="PFQ83" s="338"/>
      <c r="PFR83" s="338"/>
      <c r="PFS83" s="338"/>
      <c r="PFT83" s="338"/>
      <c r="PFU83" s="338"/>
      <c r="PFV83" s="338"/>
      <c r="PFW83" s="338"/>
      <c r="PFX83" s="338"/>
      <c r="PFY83" s="338"/>
      <c r="PFZ83" s="338"/>
      <c r="PGA83" s="338"/>
      <c r="PGB83" s="338"/>
      <c r="PGC83" s="338"/>
      <c r="PGD83" s="338"/>
      <c r="PGE83" s="338"/>
      <c r="PGF83" s="338"/>
      <c r="PGG83" s="338"/>
      <c r="PGH83" s="338"/>
      <c r="PGI83" s="338"/>
      <c r="PGJ83" s="338"/>
      <c r="PGK83" s="338"/>
      <c r="PGL83" s="338"/>
      <c r="PGM83" s="338"/>
      <c r="PGN83" s="338"/>
      <c r="PGO83" s="338"/>
      <c r="PGP83" s="338"/>
      <c r="PGQ83" s="338"/>
      <c r="PGR83" s="338"/>
      <c r="PGS83" s="338"/>
      <c r="PGT83" s="338"/>
      <c r="PGU83" s="338"/>
      <c r="PGV83" s="338"/>
      <c r="PGW83" s="338"/>
      <c r="PGX83" s="338"/>
      <c r="PGY83" s="338"/>
      <c r="PGZ83" s="338"/>
      <c r="PHA83" s="338"/>
      <c r="PHB83" s="338"/>
      <c r="PHC83" s="338"/>
      <c r="PHD83" s="338"/>
      <c r="PHE83" s="338"/>
      <c r="PHF83" s="338"/>
      <c r="PHG83" s="338"/>
      <c r="PHH83" s="338"/>
      <c r="PHI83" s="338"/>
      <c r="PHJ83" s="338"/>
      <c r="PHK83" s="338"/>
      <c r="PHL83" s="338"/>
      <c r="PHM83" s="338"/>
      <c r="PHN83" s="338"/>
      <c r="PHO83" s="338"/>
      <c r="PHP83" s="338"/>
      <c r="PHQ83" s="338"/>
      <c r="PHR83" s="338"/>
      <c r="PHS83" s="338"/>
      <c r="PHT83" s="338"/>
      <c r="PHU83" s="338"/>
      <c r="PHV83" s="338"/>
      <c r="PHW83" s="338"/>
      <c r="PHX83" s="338"/>
      <c r="PHY83" s="338"/>
      <c r="PHZ83" s="338"/>
      <c r="PIA83" s="338"/>
      <c r="PIB83" s="338"/>
      <c r="PIC83" s="338"/>
      <c r="PID83" s="338"/>
      <c r="PIE83" s="338"/>
      <c r="PIF83" s="338"/>
      <c r="PIG83" s="338"/>
      <c r="PIH83" s="338"/>
      <c r="PII83" s="338"/>
      <c r="PIJ83" s="338"/>
      <c r="PIK83" s="338"/>
      <c r="PIL83" s="338"/>
      <c r="PIM83" s="338"/>
      <c r="PIN83" s="338"/>
      <c r="PIO83" s="338"/>
      <c r="PIP83" s="338"/>
      <c r="PIQ83" s="338"/>
      <c r="PIR83" s="338"/>
      <c r="PIS83" s="338"/>
      <c r="PIT83" s="338"/>
      <c r="PIU83" s="338"/>
      <c r="PIV83" s="338"/>
      <c r="PIW83" s="338"/>
      <c r="PIX83" s="338"/>
      <c r="PIY83" s="338"/>
      <c r="PIZ83" s="338"/>
      <c r="PJA83" s="338"/>
      <c r="PJB83" s="338"/>
      <c r="PJC83" s="338"/>
      <c r="PJD83" s="338"/>
      <c r="PJE83" s="338"/>
      <c r="PJF83" s="338"/>
      <c r="PJG83" s="338"/>
      <c r="PJH83" s="338"/>
      <c r="PJI83" s="338"/>
      <c r="PJJ83" s="338"/>
      <c r="PJK83" s="338"/>
      <c r="PJL83" s="338"/>
      <c r="PJM83" s="338"/>
      <c r="PJN83" s="338"/>
      <c r="PJO83" s="338"/>
      <c r="PJP83" s="338"/>
      <c r="PJQ83" s="338"/>
      <c r="PJR83" s="338"/>
      <c r="PJS83" s="338"/>
      <c r="PJT83" s="338"/>
      <c r="PJU83" s="338"/>
      <c r="PJV83" s="338"/>
      <c r="PJW83" s="338"/>
      <c r="PJX83" s="338"/>
      <c r="PJY83" s="338"/>
      <c r="PJZ83" s="338"/>
      <c r="PKA83" s="338"/>
      <c r="PKB83" s="338"/>
      <c r="PKC83" s="338"/>
      <c r="PKD83" s="338"/>
      <c r="PKE83" s="338"/>
      <c r="PKF83" s="338"/>
      <c r="PKG83" s="338"/>
      <c r="PKH83" s="338"/>
      <c r="PKI83" s="338"/>
      <c r="PKJ83" s="338"/>
      <c r="PKK83" s="338"/>
      <c r="PKL83" s="338"/>
      <c r="PKM83" s="338"/>
      <c r="PKN83" s="338"/>
      <c r="PKO83" s="338"/>
      <c r="PKP83" s="338"/>
      <c r="PKQ83" s="338"/>
      <c r="PKR83" s="338"/>
      <c r="PKS83" s="338"/>
      <c r="PKT83" s="338"/>
      <c r="PKU83" s="338"/>
      <c r="PKV83" s="338"/>
      <c r="PKW83" s="338"/>
      <c r="PKX83" s="338"/>
      <c r="PKY83" s="338"/>
      <c r="PKZ83" s="338"/>
      <c r="PLA83" s="338"/>
      <c r="PLB83" s="338"/>
      <c r="PLC83" s="338"/>
      <c r="PLD83" s="338"/>
      <c r="PLE83" s="338"/>
      <c r="PLF83" s="338"/>
      <c r="PLG83" s="338"/>
      <c r="PLH83" s="338"/>
      <c r="PLI83" s="338"/>
      <c r="PLJ83" s="338"/>
      <c r="PLK83" s="338"/>
      <c r="PLL83" s="338"/>
      <c r="PLM83" s="338"/>
      <c r="PLN83" s="338"/>
      <c r="PLO83" s="338"/>
      <c r="PLP83" s="338"/>
      <c r="PLQ83" s="338"/>
      <c r="PLR83" s="338"/>
      <c r="PLS83" s="338"/>
      <c r="PLT83" s="338"/>
      <c r="PLU83" s="338"/>
      <c r="PLV83" s="338"/>
      <c r="PLW83" s="338"/>
      <c r="PLX83" s="338"/>
      <c r="PLY83" s="338"/>
      <c r="PLZ83" s="338"/>
      <c r="PMA83" s="338"/>
      <c r="PMB83" s="338"/>
      <c r="PMC83" s="338"/>
      <c r="PMD83" s="338"/>
      <c r="PME83" s="338"/>
      <c r="PMF83" s="338"/>
      <c r="PMG83" s="338"/>
      <c r="PMH83" s="338"/>
      <c r="PMI83" s="338"/>
      <c r="PMJ83" s="338"/>
      <c r="PMK83" s="338"/>
      <c r="PML83" s="338"/>
      <c r="PMM83" s="338"/>
      <c r="PMN83" s="338"/>
      <c r="PMO83" s="338"/>
      <c r="PMP83" s="338"/>
      <c r="PMQ83" s="338"/>
      <c r="PMR83" s="338"/>
      <c r="PMS83" s="338"/>
      <c r="PMT83" s="338"/>
      <c r="PMU83" s="338"/>
      <c r="PMV83" s="338"/>
      <c r="PMW83" s="338"/>
      <c r="PMX83" s="338"/>
      <c r="PMY83" s="338"/>
      <c r="PMZ83" s="338"/>
      <c r="PNA83" s="338"/>
      <c r="PNB83" s="338"/>
      <c r="PNC83" s="338"/>
      <c r="PND83" s="338"/>
      <c r="PNE83" s="338"/>
      <c r="PNF83" s="338"/>
      <c r="PNG83" s="338"/>
      <c r="PNH83" s="338"/>
      <c r="PNI83" s="338"/>
      <c r="PNJ83" s="338"/>
      <c r="PNK83" s="338"/>
      <c r="PNL83" s="338"/>
      <c r="PNM83" s="338"/>
      <c r="PNN83" s="338"/>
      <c r="PNO83" s="338"/>
      <c r="PNP83" s="338"/>
      <c r="PNQ83" s="338"/>
      <c r="PNR83" s="338"/>
      <c r="PNS83" s="338"/>
      <c r="PNT83" s="338"/>
      <c r="PNU83" s="338"/>
      <c r="PNV83" s="338"/>
      <c r="PNW83" s="338"/>
      <c r="PNX83" s="338"/>
      <c r="PNY83" s="338"/>
      <c r="PNZ83" s="338"/>
      <c r="POA83" s="338"/>
      <c r="POB83" s="338"/>
      <c r="POC83" s="338"/>
      <c r="POD83" s="338"/>
      <c r="POE83" s="338"/>
      <c r="POF83" s="338"/>
      <c r="POG83" s="338"/>
      <c r="POH83" s="338"/>
      <c r="POI83" s="338"/>
      <c r="POJ83" s="338"/>
      <c r="POK83" s="338"/>
      <c r="POL83" s="338"/>
      <c r="POM83" s="338"/>
      <c r="PON83" s="338"/>
      <c r="POO83" s="338"/>
      <c r="POP83" s="338"/>
      <c r="POQ83" s="338"/>
      <c r="POR83" s="338"/>
      <c r="POS83" s="338"/>
      <c r="POT83" s="338"/>
      <c r="POU83" s="338"/>
      <c r="POV83" s="338"/>
      <c r="POW83" s="338"/>
      <c r="POX83" s="338"/>
      <c r="POY83" s="338"/>
      <c r="POZ83" s="338"/>
      <c r="PPA83" s="338"/>
      <c r="PPB83" s="338"/>
      <c r="PPC83" s="338"/>
      <c r="PPD83" s="338"/>
      <c r="PPE83" s="338"/>
      <c r="PPF83" s="338"/>
      <c r="PPG83" s="338"/>
      <c r="PPH83" s="338"/>
      <c r="PPI83" s="338"/>
      <c r="PPJ83" s="338"/>
      <c r="PPK83" s="338"/>
      <c r="PPL83" s="338"/>
      <c r="PPM83" s="338"/>
      <c r="PPN83" s="338"/>
      <c r="PPO83" s="338"/>
      <c r="PPP83" s="338"/>
      <c r="PPQ83" s="338"/>
      <c r="PPR83" s="338"/>
      <c r="PPS83" s="338"/>
      <c r="PPT83" s="338"/>
      <c r="PPU83" s="338"/>
      <c r="PPV83" s="338"/>
      <c r="PPW83" s="338"/>
      <c r="PPX83" s="338"/>
      <c r="PPY83" s="338"/>
      <c r="PPZ83" s="338"/>
      <c r="PQA83" s="338"/>
      <c r="PQB83" s="338"/>
      <c r="PQC83" s="338"/>
      <c r="PQD83" s="338"/>
      <c r="PQE83" s="338"/>
      <c r="PQF83" s="338"/>
      <c r="PQG83" s="338"/>
      <c r="PQH83" s="338"/>
      <c r="PQI83" s="338"/>
      <c r="PQJ83" s="338"/>
      <c r="PQK83" s="338"/>
      <c r="PQL83" s="338"/>
      <c r="PQM83" s="338"/>
      <c r="PQN83" s="338"/>
      <c r="PQO83" s="338"/>
      <c r="PQP83" s="338"/>
      <c r="PQQ83" s="338"/>
      <c r="PQR83" s="338"/>
      <c r="PQS83" s="338"/>
      <c r="PQT83" s="338"/>
      <c r="PQU83" s="338"/>
      <c r="PQV83" s="338"/>
      <c r="PQW83" s="338"/>
      <c r="PQX83" s="338"/>
      <c r="PQY83" s="338"/>
      <c r="PQZ83" s="338"/>
      <c r="PRA83" s="338"/>
      <c r="PRB83" s="338"/>
      <c r="PRC83" s="338"/>
      <c r="PRD83" s="338"/>
      <c r="PRE83" s="338"/>
      <c r="PRF83" s="338"/>
      <c r="PRG83" s="338"/>
      <c r="PRH83" s="338"/>
      <c r="PRI83" s="338"/>
      <c r="PRJ83" s="338"/>
      <c r="PRK83" s="338"/>
      <c r="PRL83" s="338"/>
      <c r="PRM83" s="338"/>
      <c r="PRN83" s="338"/>
      <c r="PRO83" s="338"/>
      <c r="PRP83" s="338"/>
      <c r="PRQ83" s="338"/>
      <c r="PRR83" s="338"/>
      <c r="PRS83" s="338"/>
      <c r="PRT83" s="338"/>
      <c r="PRU83" s="338"/>
      <c r="PRV83" s="338"/>
      <c r="PRW83" s="338"/>
      <c r="PRX83" s="338"/>
      <c r="PRY83" s="338"/>
      <c r="PRZ83" s="338"/>
      <c r="PSA83" s="338"/>
      <c r="PSB83" s="338"/>
      <c r="PSC83" s="338"/>
      <c r="PSD83" s="338"/>
      <c r="PSE83" s="338"/>
      <c r="PSF83" s="338"/>
      <c r="PSG83" s="338"/>
      <c r="PSH83" s="338"/>
      <c r="PSI83" s="338"/>
      <c r="PSJ83" s="338"/>
      <c r="PSK83" s="338"/>
      <c r="PSL83" s="338"/>
      <c r="PSM83" s="338"/>
      <c r="PSN83" s="338"/>
      <c r="PSO83" s="338"/>
      <c r="PSP83" s="338"/>
      <c r="PSQ83" s="338"/>
      <c r="PSR83" s="338"/>
      <c r="PSS83" s="338"/>
      <c r="PST83" s="338"/>
      <c r="PSU83" s="338"/>
      <c r="PSV83" s="338"/>
      <c r="PSW83" s="338"/>
      <c r="PSX83" s="338"/>
      <c r="PSY83" s="338"/>
      <c r="PSZ83" s="338"/>
      <c r="PTA83" s="338"/>
      <c r="PTB83" s="338"/>
      <c r="PTC83" s="338"/>
      <c r="PTD83" s="338"/>
      <c r="PTE83" s="338"/>
      <c r="PTF83" s="338"/>
      <c r="PTG83" s="338"/>
      <c r="PTH83" s="338"/>
      <c r="PTI83" s="338"/>
      <c r="PTJ83" s="338"/>
      <c r="PTK83" s="338"/>
      <c r="PTL83" s="338"/>
      <c r="PTM83" s="338"/>
      <c r="PTN83" s="338"/>
      <c r="PTO83" s="338"/>
      <c r="PTP83" s="338"/>
      <c r="PTQ83" s="338"/>
      <c r="PTR83" s="338"/>
      <c r="PTS83" s="338"/>
      <c r="PTT83" s="338"/>
      <c r="PTU83" s="338"/>
      <c r="PTV83" s="338"/>
      <c r="PTW83" s="338"/>
      <c r="PTX83" s="338"/>
      <c r="PTY83" s="338"/>
      <c r="PTZ83" s="338"/>
      <c r="PUA83" s="338"/>
      <c r="PUB83" s="338"/>
      <c r="PUC83" s="338"/>
      <c r="PUD83" s="338"/>
      <c r="PUE83" s="338"/>
      <c r="PUF83" s="338"/>
      <c r="PUG83" s="338"/>
      <c r="PUH83" s="338"/>
      <c r="PUI83" s="338"/>
      <c r="PUJ83" s="338"/>
      <c r="PUK83" s="338"/>
      <c r="PUL83" s="338"/>
      <c r="PUM83" s="338"/>
      <c r="PUN83" s="338"/>
      <c r="PUO83" s="338"/>
      <c r="PUP83" s="338"/>
      <c r="PUQ83" s="338"/>
      <c r="PUR83" s="338"/>
      <c r="PUS83" s="338"/>
      <c r="PUT83" s="338"/>
      <c r="PUU83" s="338"/>
      <c r="PUV83" s="338"/>
      <c r="PUW83" s="338"/>
      <c r="PUX83" s="338"/>
      <c r="PUY83" s="338"/>
      <c r="PUZ83" s="338"/>
      <c r="PVA83" s="338"/>
      <c r="PVB83" s="338"/>
      <c r="PVC83" s="338"/>
      <c r="PVD83" s="338"/>
      <c r="PVE83" s="338"/>
      <c r="PVF83" s="338"/>
      <c r="PVG83" s="338"/>
      <c r="PVH83" s="338"/>
      <c r="PVI83" s="338"/>
      <c r="PVJ83" s="338"/>
      <c r="PVK83" s="338"/>
      <c r="PVL83" s="338"/>
      <c r="PVM83" s="338"/>
      <c r="PVN83" s="338"/>
      <c r="PVO83" s="338"/>
      <c r="PVP83" s="338"/>
      <c r="PVQ83" s="338"/>
      <c r="PVR83" s="338"/>
      <c r="PVS83" s="338"/>
      <c r="PVT83" s="338"/>
      <c r="PVU83" s="338"/>
      <c r="PVV83" s="338"/>
      <c r="PVW83" s="338"/>
      <c r="PVX83" s="338"/>
      <c r="PVY83" s="338"/>
      <c r="PVZ83" s="338"/>
      <c r="PWA83" s="338"/>
      <c r="PWB83" s="338"/>
      <c r="PWC83" s="338"/>
      <c r="PWD83" s="338"/>
      <c r="PWE83" s="338"/>
      <c r="PWF83" s="338"/>
      <c r="PWG83" s="338"/>
      <c r="PWH83" s="338"/>
      <c r="PWI83" s="338"/>
      <c r="PWJ83" s="338"/>
      <c r="PWK83" s="338"/>
      <c r="PWL83" s="338"/>
      <c r="PWM83" s="338"/>
      <c r="PWN83" s="338"/>
      <c r="PWO83" s="338"/>
      <c r="PWP83" s="338"/>
      <c r="PWQ83" s="338"/>
      <c r="PWR83" s="338"/>
      <c r="PWS83" s="338"/>
      <c r="PWT83" s="338"/>
      <c r="PWU83" s="338"/>
      <c r="PWV83" s="338"/>
      <c r="PWW83" s="338"/>
      <c r="PWX83" s="338"/>
      <c r="PWY83" s="338"/>
      <c r="PWZ83" s="338"/>
      <c r="PXA83" s="338"/>
      <c r="PXB83" s="338"/>
      <c r="PXC83" s="338"/>
      <c r="PXD83" s="338"/>
      <c r="PXE83" s="338"/>
      <c r="PXF83" s="338"/>
      <c r="PXG83" s="338"/>
      <c r="PXH83" s="338"/>
      <c r="PXI83" s="338"/>
      <c r="PXJ83" s="338"/>
      <c r="PXK83" s="338"/>
      <c r="PXL83" s="338"/>
      <c r="PXM83" s="338"/>
      <c r="PXN83" s="338"/>
      <c r="PXO83" s="338"/>
      <c r="PXP83" s="338"/>
      <c r="PXQ83" s="338"/>
      <c r="PXR83" s="338"/>
      <c r="PXS83" s="338"/>
      <c r="PXT83" s="338"/>
      <c r="PXU83" s="338"/>
      <c r="PXV83" s="338"/>
      <c r="PXW83" s="338"/>
      <c r="PXX83" s="338"/>
      <c r="PXY83" s="338"/>
      <c r="PXZ83" s="338"/>
      <c r="PYA83" s="338"/>
      <c r="PYB83" s="338"/>
      <c r="PYC83" s="338"/>
      <c r="PYD83" s="338"/>
      <c r="PYE83" s="338"/>
      <c r="PYF83" s="338"/>
      <c r="PYG83" s="338"/>
      <c r="PYH83" s="338"/>
      <c r="PYI83" s="338"/>
      <c r="PYJ83" s="338"/>
      <c r="PYK83" s="338"/>
      <c r="PYL83" s="338"/>
      <c r="PYM83" s="338"/>
      <c r="PYN83" s="338"/>
      <c r="PYO83" s="338"/>
      <c r="PYP83" s="338"/>
      <c r="PYQ83" s="338"/>
      <c r="PYR83" s="338"/>
      <c r="PYS83" s="338"/>
      <c r="PYT83" s="338"/>
      <c r="PYU83" s="338"/>
      <c r="PYV83" s="338"/>
      <c r="PYW83" s="338"/>
      <c r="PYX83" s="338"/>
      <c r="PYY83" s="338"/>
      <c r="PYZ83" s="338"/>
      <c r="PZA83" s="338"/>
      <c r="PZB83" s="338"/>
      <c r="PZC83" s="338"/>
      <c r="PZD83" s="338"/>
      <c r="PZE83" s="338"/>
      <c r="PZF83" s="338"/>
      <c r="PZG83" s="338"/>
      <c r="PZH83" s="338"/>
      <c r="PZI83" s="338"/>
      <c r="PZJ83" s="338"/>
      <c r="PZK83" s="338"/>
      <c r="PZL83" s="338"/>
      <c r="PZM83" s="338"/>
      <c r="PZN83" s="338"/>
      <c r="PZO83" s="338"/>
      <c r="PZP83" s="338"/>
      <c r="PZQ83" s="338"/>
      <c r="PZR83" s="338"/>
      <c r="PZS83" s="338"/>
      <c r="PZT83" s="338"/>
      <c r="PZU83" s="338"/>
      <c r="PZV83" s="338"/>
      <c r="PZW83" s="338"/>
      <c r="PZX83" s="338"/>
      <c r="PZY83" s="338"/>
      <c r="PZZ83" s="338"/>
      <c r="QAA83" s="338"/>
      <c r="QAB83" s="338"/>
      <c r="QAC83" s="338"/>
      <c r="QAD83" s="338"/>
      <c r="QAE83" s="338"/>
      <c r="QAF83" s="338"/>
      <c r="QAG83" s="338"/>
      <c r="QAH83" s="338"/>
      <c r="QAI83" s="338"/>
      <c r="QAJ83" s="338"/>
      <c r="QAK83" s="338"/>
      <c r="QAL83" s="338"/>
      <c r="QAM83" s="338"/>
      <c r="QAN83" s="338"/>
      <c r="QAO83" s="338"/>
      <c r="QAP83" s="338"/>
      <c r="QAQ83" s="338"/>
      <c r="QAR83" s="338"/>
      <c r="QAS83" s="338"/>
      <c r="QAT83" s="338"/>
      <c r="QAU83" s="338"/>
      <c r="QAV83" s="338"/>
      <c r="QAW83" s="338"/>
      <c r="QAX83" s="338"/>
      <c r="QAY83" s="338"/>
      <c r="QAZ83" s="338"/>
      <c r="QBA83" s="338"/>
      <c r="QBB83" s="338"/>
      <c r="QBC83" s="338"/>
      <c r="QBD83" s="338"/>
      <c r="QBE83" s="338"/>
      <c r="QBF83" s="338"/>
      <c r="QBG83" s="338"/>
      <c r="QBH83" s="338"/>
      <c r="QBI83" s="338"/>
      <c r="QBJ83" s="338"/>
      <c r="QBK83" s="338"/>
      <c r="QBL83" s="338"/>
      <c r="QBM83" s="338"/>
      <c r="QBN83" s="338"/>
      <c r="QBO83" s="338"/>
      <c r="QBP83" s="338"/>
      <c r="QBQ83" s="338"/>
      <c r="QBR83" s="338"/>
      <c r="QBS83" s="338"/>
      <c r="QBT83" s="338"/>
      <c r="QBU83" s="338"/>
      <c r="QBV83" s="338"/>
      <c r="QBW83" s="338"/>
      <c r="QBX83" s="338"/>
      <c r="QBY83" s="338"/>
      <c r="QBZ83" s="338"/>
      <c r="QCA83" s="338"/>
      <c r="QCB83" s="338"/>
      <c r="QCC83" s="338"/>
      <c r="QCD83" s="338"/>
      <c r="QCE83" s="338"/>
      <c r="QCF83" s="338"/>
      <c r="QCG83" s="338"/>
      <c r="QCH83" s="338"/>
      <c r="QCI83" s="338"/>
      <c r="QCJ83" s="338"/>
      <c r="QCK83" s="338"/>
      <c r="QCL83" s="338"/>
      <c r="QCM83" s="338"/>
      <c r="QCN83" s="338"/>
      <c r="QCO83" s="338"/>
      <c r="QCP83" s="338"/>
      <c r="QCQ83" s="338"/>
      <c r="QCR83" s="338"/>
      <c r="QCS83" s="338"/>
      <c r="QCT83" s="338"/>
      <c r="QCU83" s="338"/>
      <c r="QCV83" s="338"/>
      <c r="QCW83" s="338"/>
      <c r="QCX83" s="338"/>
      <c r="QCY83" s="338"/>
      <c r="QCZ83" s="338"/>
      <c r="QDA83" s="338"/>
      <c r="QDB83" s="338"/>
      <c r="QDC83" s="338"/>
      <c r="QDD83" s="338"/>
      <c r="QDE83" s="338"/>
      <c r="QDF83" s="338"/>
      <c r="QDG83" s="338"/>
      <c r="QDH83" s="338"/>
      <c r="QDI83" s="338"/>
      <c r="QDJ83" s="338"/>
      <c r="QDK83" s="338"/>
      <c r="QDL83" s="338"/>
      <c r="QDM83" s="338"/>
      <c r="QDN83" s="338"/>
      <c r="QDO83" s="338"/>
      <c r="QDP83" s="338"/>
      <c r="QDQ83" s="338"/>
      <c r="QDR83" s="338"/>
      <c r="QDS83" s="338"/>
      <c r="QDT83" s="338"/>
      <c r="QDU83" s="338"/>
      <c r="QDV83" s="338"/>
      <c r="QDW83" s="338"/>
      <c r="QDX83" s="338"/>
      <c r="QDY83" s="338"/>
      <c r="QDZ83" s="338"/>
      <c r="QEA83" s="338"/>
      <c r="QEB83" s="338"/>
      <c r="QEC83" s="338"/>
      <c r="QED83" s="338"/>
      <c r="QEE83" s="338"/>
      <c r="QEF83" s="338"/>
      <c r="QEG83" s="338"/>
      <c r="QEH83" s="338"/>
      <c r="QEI83" s="338"/>
      <c r="QEJ83" s="338"/>
      <c r="QEK83" s="338"/>
      <c r="QEL83" s="338"/>
      <c r="QEM83" s="338"/>
      <c r="QEN83" s="338"/>
      <c r="QEO83" s="338"/>
      <c r="QEP83" s="338"/>
      <c r="QEQ83" s="338"/>
      <c r="QER83" s="338"/>
      <c r="QES83" s="338"/>
      <c r="QET83" s="338"/>
      <c r="QEU83" s="338"/>
      <c r="QEV83" s="338"/>
      <c r="QEW83" s="338"/>
      <c r="QEX83" s="338"/>
      <c r="QEY83" s="338"/>
      <c r="QEZ83" s="338"/>
      <c r="QFA83" s="338"/>
      <c r="QFB83" s="338"/>
      <c r="QFC83" s="338"/>
      <c r="QFD83" s="338"/>
      <c r="QFE83" s="338"/>
      <c r="QFF83" s="338"/>
      <c r="QFG83" s="338"/>
      <c r="QFH83" s="338"/>
      <c r="QFI83" s="338"/>
      <c r="QFJ83" s="338"/>
      <c r="QFK83" s="338"/>
      <c r="QFL83" s="338"/>
      <c r="QFM83" s="338"/>
      <c r="QFN83" s="338"/>
      <c r="QFO83" s="338"/>
      <c r="QFP83" s="338"/>
      <c r="QFQ83" s="338"/>
      <c r="QFR83" s="338"/>
      <c r="QFS83" s="338"/>
      <c r="QFT83" s="338"/>
      <c r="QFU83" s="338"/>
      <c r="QFV83" s="338"/>
      <c r="QFW83" s="338"/>
      <c r="QFX83" s="338"/>
      <c r="QFY83" s="338"/>
      <c r="QFZ83" s="338"/>
      <c r="QGA83" s="338"/>
      <c r="QGB83" s="338"/>
      <c r="QGC83" s="338"/>
      <c r="QGD83" s="338"/>
      <c r="QGE83" s="338"/>
      <c r="QGF83" s="338"/>
      <c r="QGG83" s="338"/>
      <c r="QGH83" s="338"/>
      <c r="QGI83" s="338"/>
      <c r="QGJ83" s="338"/>
      <c r="QGK83" s="338"/>
      <c r="QGL83" s="338"/>
      <c r="QGM83" s="338"/>
      <c r="QGN83" s="338"/>
      <c r="QGO83" s="338"/>
      <c r="QGP83" s="338"/>
      <c r="QGQ83" s="338"/>
      <c r="QGR83" s="338"/>
      <c r="QGS83" s="338"/>
      <c r="QGT83" s="338"/>
      <c r="QGU83" s="338"/>
      <c r="QGV83" s="338"/>
      <c r="QGW83" s="338"/>
      <c r="QGX83" s="338"/>
      <c r="QGY83" s="338"/>
      <c r="QGZ83" s="338"/>
      <c r="QHA83" s="338"/>
      <c r="QHB83" s="338"/>
      <c r="QHC83" s="338"/>
      <c r="QHD83" s="338"/>
      <c r="QHE83" s="338"/>
      <c r="QHF83" s="338"/>
      <c r="QHG83" s="338"/>
      <c r="QHH83" s="338"/>
      <c r="QHI83" s="338"/>
      <c r="QHJ83" s="338"/>
      <c r="QHK83" s="338"/>
      <c r="QHL83" s="338"/>
      <c r="QHM83" s="338"/>
      <c r="QHN83" s="338"/>
      <c r="QHO83" s="338"/>
      <c r="QHP83" s="338"/>
      <c r="QHQ83" s="338"/>
      <c r="QHR83" s="338"/>
      <c r="QHS83" s="338"/>
      <c r="QHT83" s="338"/>
      <c r="QHU83" s="338"/>
      <c r="QHV83" s="338"/>
      <c r="QHW83" s="338"/>
      <c r="QHX83" s="338"/>
      <c r="QHY83" s="338"/>
      <c r="QHZ83" s="338"/>
      <c r="QIA83" s="338"/>
      <c r="QIB83" s="338"/>
      <c r="QIC83" s="338"/>
      <c r="QID83" s="338"/>
      <c r="QIE83" s="338"/>
      <c r="QIF83" s="338"/>
      <c r="QIG83" s="338"/>
      <c r="QIH83" s="338"/>
      <c r="QII83" s="338"/>
      <c r="QIJ83" s="338"/>
      <c r="QIK83" s="338"/>
      <c r="QIL83" s="338"/>
      <c r="QIM83" s="338"/>
      <c r="QIN83" s="338"/>
      <c r="QIO83" s="338"/>
      <c r="QIP83" s="338"/>
      <c r="QIQ83" s="338"/>
      <c r="QIR83" s="338"/>
      <c r="QIS83" s="338"/>
      <c r="QIT83" s="338"/>
      <c r="QIU83" s="338"/>
      <c r="QIV83" s="338"/>
      <c r="QIW83" s="338"/>
      <c r="QIX83" s="338"/>
      <c r="QIY83" s="338"/>
      <c r="QIZ83" s="338"/>
      <c r="QJA83" s="338"/>
      <c r="QJB83" s="338"/>
      <c r="QJC83" s="338"/>
      <c r="QJD83" s="338"/>
      <c r="QJE83" s="338"/>
      <c r="QJF83" s="338"/>
      <c r="QJG83" s="338"/>
      <c r="QJH83" s="338"/>
      <c r="QJI83" s="338"/>
      <c r="QJJ83" s="338"/>
      <c r="QJK83" s="338"/>
      <c r="QJL83" s="338"/>
      <c r="QJM83" s="338"/>
      <c r="QJN83" s="338"/>
      <c r="QJO83" s="338"/>
      <c r="QJP83" s="338"/>
      <c r="QJQ83" s="338"/>
      <c r="QJR83" s="338"/>
      <c r="QJS83" s="338"/>
      <c r="QJT83" s="338"/>
      <c r="QJU83" s="338"/>
      <c r="QJV83" s="338"/>
      <c r="QJW83" s="338"/>
      <c r="QJX83" s="338"/>
      <c r="QJY83" s="338"/>
      <c r="QJZ83" s="338"/>
      <c r="QKA83" s="338"/>
      <c r="QKB83" s="338"/>
      <c r="QKC83" s="338"/>
      <c r="QKD83" s="338"/>
      <c r="QKE83" s="338"/>
      <c r="QKF83" s="338"/>
      <c r="QKG83" s="338"/>
      <c r="QKH83" s="338"/>
      <c r="QKI83" s="338"/>
      <c r="QKJ83" s="338"/>
      <c r="QKK83" s="338"/>
      <c r="QKL83" s="338"/>
      <c r="QKM83" s="338"/>
      <c r="QKN83" s="338"/>
      <c r="QKO83" s="338"/>
      <c r="QKP83" s="338"/>
      <c r="QKQ83" s="338"/>
      <c r="QKR83" s="338"/>
      <c r="QKS83" s="338"/>
      <c r="QKT83" s="338"/>
      <c r="QKU83" s="338"/>
      <c r="QKV83" s="338"/>
      <c r="QKW83" s="338"/>
      <c r="QKX83" s="338"/>
      <c r="QKY83" s="338"/>
      <c r="QKZ83" s="338"/>
      <c r="QLA83" s="338"/>
      <c r="QLB83" s="338"/>
      <c r="QLC83" s="338"/>
      <c r="QLD83" s="338"/>
      <c r="QLE83" s="338"/>
      <c r="QLF83" s="338"/>
      <c r="QLG83" s="338"/>
      <c r="QLH83" s="338"/>
      <c r="QLI83" s="338"/>
      <c r="QLJ83" s="338"/>
      <c r="QLK83" s="338"/>
      <c r="QLL83" s="338"/>
      <c r="QLM83" s="338"/>
      <c r="QLN83" s="338"/>
      <c r="QLO83" s="338"/>
      <c r="QLP83" s="338"/>
      <c r="QLQ83" s="338"/>
      <c r="QLR83" s="338"/>
      <c r="QLS83" s="338"/>
      <c r="QLT83" s="338"/>
      <c r="QLU83" s="338"/>
      <c r="QLV83" s="338"/>
      <c r="QLW83" s="338"/>
      <c r="QLX83" s="338"/>
      <c r="QLY83" s="338"/>
      <c r="QLZ83" s="338"/>
      <c r="QMA83" s="338"/>
      <c r="QMB83" s="338"/>
      <c r="QMC83" s="338"/>
      <c r="QMD83" s="338"/>
      <c r="QME83" s="338"/>
      <c r="QMF83" s="338"/>
      <c r="QMG83" s="338"/>
      <c r="QMH83" s="338"/>
      <c r="QMI83" s="338"/>
      <c r="QMJ83" s="338"/>
      <c r="QMK83" s="338"/>
      <c r="QML83" s="338"/>
      <c r="QMM83" s="338"/>
      <c r="QMN83" s="338"/>
      <c r="QMO83" s="338"/>
      <c r="QMP83" s="338"/>
      <c r="QMQ83" s="338"/>
      <c r="QMR83" s="338"/>
      <c r="QMS83" s="338"/>
      <c r="QMT83" s="338"/>
      <c r="QMU83" s="338"/>
      <c r="QMV83" s="338"/>
      <c r="QMW83" s="338"/>
      <c r="QMX83" s="338"/>
      <c r="QMY83" s="338"/>
      <c r="QMZ83" s="338"/>
      <c r="QNA83" s="338"/>
      <c r="QNB83" s="338"/>
      <c r="QNC83" s="338"/>
      <c r="QND83" s="338"/>
      <c r="QNE83" s="338"/>
      <c r="QNF83" s="338"/>
      <c r="QNG83" s="338"/>
      <c r="QNH83" s="338"/>
      <c r="QNI83" s="338"/>
      <c r="QNJ83" s="338"/>
      <c r="QNK83" s="338"/>
      <c r="QNL83" s="338"/>
      <c r="QNM83" s="338"/>
      <c r="QNN83" s="338"/>
      <c r="QNO83" s="338"/>
      <c r="QNP83" s="338"/>
      <c r="QNQ83" s="338"/>
      <c r="QNR83" s="338"/>
      <c r="QNS83" s="338"/>
      <c r="QNT83" s="338"/>
      <c r="QNU83" s="338"/>
      <c r="QNV83" s="338"/>
      <c r="QNW83" s="338"/>
      <c r="QNX83" s="338"/>
      <c r="QNY83" s="338"/>
      <c r="QNZ83" s="338"/>
      <c r="QOA83" s="338"/>
      <c r="QOB83" s="338"/>
      <c r="QOC83" s="338"/>
      <c r="QOD83" s="338"/>
      <c r="QOE83" s="338"/>
      <c r="QOF83" s="338"/>
      <c r="QOG83" s="338"/>
      <c r="QOH83" s="338"/>
      <c r="QOI83" s="338"/>
      <c r="QOJ83" s="338"/>
      <c r="QOK83" s="338"/>
      <c r="QOL83" s="338"/>
      <c r="QOM83" s="338"/>
      <c r="QON83" s="338"/>
      <c r="QOO83" s="338"/>
      <c r="QOP83" s="338"/>
      <c r="QOQ83" s="338"/>
      <c r="QOR83" s="338"/>
      <c r="QOS83" s="338"/>
      <c r="QOT83" s="338"/>
      <c r="QOU83" s="338"/>
      <c r="QOV83" s="338"/>
      <c r="QOW83" s="338"/>
      <c r="QOX83" s="338"/>
      <c r="QOY83" s="338"/>
      <c r="QOZ83" s="338"/>
      <c r="QPA83" s="338"/>
      <c r="QPB83" s="338"/>
      <c r="QPC83" s="338"/>
      <c r="QPD83" s="338"/>
      <c r="QPE83" s="338"/>
      <c r="QPF83" s="338"/>
      <c r="QPG83" s="338"/>
      <c r="QPH83" s="338"/>
      <c r="QPI83" s="338"/>
      <c r="QPJ83" s="338"/>
      <c r="QPK83" s="338"/>
      <c r="QPL83" s="338"/>
      <c r="QPM83" s="338"/>
      <c r="QPN83" s="338"/>
      <c r="QPO83" s="338"/>
      <c r="QPP83" s="338"/>
      <c r="QPQ83" s="338"/>
      <c r="QPR83" s="338"/>
      <c r="QPS83" s="338"/>
      <c r="QPT83" s="338"/>
      <c r="QPU83" s="338"/>
      <c r="QPV83" s="338"/>
      <c r="QPW83" s="338"/>
      <c r="QPX83" s="338"/>
      <c r="QPY83" s="338"/>
      <c r="QPZ83" s="338"/>
      <c r="QQA83" s="338"/>
      <c r="QQB83" s="338"/>
      <c r="QQC83" s="338"/>
      <c r="QQD83" s="338"/>
      <c r="QQE83" s="338"/>
      <c r="QQF83" s="338"/>
      <c r="QQG83" s="338"/>
      <c r="QQH83" s="338"/>
      <c r="QQI83" s="338"/>
      <c r="QQJ83" s="338"/>
      <c r="QQK83" s="338"/>
      <c r="QQL83" s="338"/>
      <c r="QQM83" s="338"/>
      <c r="QQN83" s="338"/>
      <c r="QQO83" s="338"/>
      <c r="QQP83" s="338"/>
      <c r="QQQ83" s="338"/>
      <c r="QQR83" s="338"/>
      <c r="QQS83" s="338"/>
      <c r="QQT83" s="338"/>
      <c r="QQU83" s="338"/>
      <c r="QQV83" s="338"/>
      <c r="QQW83" s="338"/>
      <c r="QQX83" s="338"/>
      <c r="QQY83" s="338"/>
      <c r="QQZ83" s="338"/>
      <c r="QRA83" s="338"/>
      <c r="QRB83" s="338"/>
      <c r="QRC83" s="338"/>
      <c r="QRD83" s="338"/>
      <c r="QRE83" s="338"/>
      <c r="QRF83" s="338"/>
      <c r="QRG83" s="338"/>
      <c r="QRH83" s="338"/>
      <c r="QRI83" s="338"/>
      <c r="QRJ83" s="338"/>
      <c r="QRK83" s="338"/>
      <c r="QRL83" s="338"/>
      <c r="QRM83" s="338"/>
      <c r="QRN83" s="338"/>
      <c r="QRO83" s="338"/>
      <c r="QRP83" s="338"/>
      <c r="QRQ83" s="338"/>
      <c r="QRR83" s="338"/>
      <c r="QRS83" s="338"/>
      <c r="QRT83" s="338"/>
      <c r="QRU83" s="338"/>
      <c r="QRV83" s="338"/>
      <c r="QRW83" s="338"/>
      <c r="QRX83" s="338"/>
      <c r="QRY83" s="338"/>
      <c r="QRZ83" s="338"/>
      <c r="QSA83" s="338"/>
      <c r="QSB83" s="338"/>
      <c r="QSC83" s="338"/>
      <c r="QSD83" s="338"/>
      <c r="QSE83" s="338"/>
      <c r="QSF83" s="338"/>
      <c r="QSG83" s="338"/>
      <c r="QSH83" s="338"/>
      <c r="QSI83" s="338"/>
      <c r="QSJ83" s="338"/>
      <c r="QSK83" s="338"/>
      <c r="QSL83" s="338"/>
      <c r="QSM83" s="338"/>
      <c r="QSN83" s="338"/>
      <c r="QSO83" s="338"/>
      <c r="QSP83" s="338"/>
      <c r="QSQ83" s="338"/>
      <c r="QSR83" s="338"/>
      <c r="QSS83" s="338"/>
      <c r="QST83" s="338"/>
      <c r="QSU83" s="338"/>
      <c r="QSV83" s="338"/>
      <c r="QSW83" s="338"/>
      <c r="QSX83" s="338"/>
      <c r="QSY83" s="338"/>
      <c r="QSZ83" s="338"/>
      <c r="QTA83" s="338"/>
      <c r="QTB83" s="338"/>
      <c r="QTC83" s="338"/>
      <c r="QTD83" s="338"/>
      <c r="QTE83" s="338"/>
      <c r="QTF83" s="338"/>
      <c r="QTG83" s="338"/>
      <c r="QTH83" s="338"/>
      <c r="QTI83" s="338"/>
      <c r="QTJ83" s="338"/>
      <c r="QTK83" s="338"/>
      <c r="QTL83" s="338"/>
      <c r="QTM83" s="338"/>
      <c r="QTN83" s="338"/>
      <c r="QTO83" s="338"/>
      <c r="QTP83" s="338"/>
      <c r="QTQ83" s="338"/>
      <c r="QTR83" s="338"/>
      <c r="QTS83" s="338"/>
      <c r="QTT83" s="338"/>
      <c r="QTU83" s="338"/>
      <c r="QTV83" s="338"/>
      <c r="QTW83" s="338"/>
      <c r="QTX83" s="338"/>
      <c r="QTY83" s="338"/>
      <c r="QTZ83" s="338"/>
      <c r="QUA83" s="338"/>
      <c r="QUB83" s="338"/>
      <c r="QUC83" s="338"/>
      <c r="QUD83" s="338"/>
      <c r="QUE83" s="338"/>
      <c r="QUF83" s="338"/>
      <c r="QUG83" s="338"/>
      <c r="QUH83" s="338"/>
      <c r="QUI83" s="338"/>
      <c r="QUJ83" s="338"/>
      <c r="QUK83" s="338"/>
      <c r="QUL83" s="338"/>
      <c r="QUM83" s="338"/>
      <c r="QUN83" s="338"/>
      <c r="QUO83" s="338"/>
      <c r="QUP83" s="338"/>
      <c r="QUQ83" s="338"/>
      <c r="QUR83" s="338"/>
      <c r="QUS83" s="338"/>
      <c r="QUT83" s="338"/>
      <c r="QUU83" s="338"/>
      <c r="QUV83" s="338"/>
      <c r="QUW83" s="338"/>
      <c r="QUX83" s="338"/>
      <c r="QUY83" s="338"/>
      <c r="QUZ83" s="338"/>
      <c r="QVA83" s="338"/>
      <c r="QVB83" s="338"/>
      <c r="QVC83" s="338"/>
      <c r="QVD83" s="338"/>
      <c r="QVE83" s="338"/>
      <c r="QVF83" s="338"/>
      <c r="QVG83" s="338"/>
      <c r="QVH83" s="338"/>
      <c r="QVI83" s="338"/>
      <c r="QVJ83" s="338"/>
      <c r="QVK83" s="338"/>
      <c r="QVL83" s="338"/>
      <c r="QVM83" s="338"/>
      <c r="QVN83" s="338"/>
      <c r="QVO83" s="338"/>
      <c r="QVP83" s="338"/>
      <c r="QVQ83" s="338"/>
      <c r="QVR83" s="338"/>
      <c r="QVS83" s="338"/>
      <c r="QVT83" s="338"/>
      <c r="QVU83" s="338"/>
      <c r="QVV83" s="338"/>
      <c r="QVW83" s="338"/>
      <c r="QVX83" s="338"/>
      <c r="QVY83" s="338"/>
      <c r="QVZ83" s="338"/>
      <c r="QWA83" s="338"/>
      <c r="QWB83" s="338"/>
      <c r="QWC83" s="338"/>
      <c r="QWD83" s="338"/>
      <c r="QWE83" s="338"/>
      <c r="QWF83" s="338"/>
      <c r="QWG83" s="338"/>
      <c r="QWH83" s="338"/>
      <c r="QWI83" s="338"/>
      <c r="QWJ83" s="338"/>
      <c r="QWK83" s="338"/>
      <c r="QWL83" s="338"/>
      <c r="QWM83" s="338"/>
      <c r="QWN83" s="338"/>
      <c r="QWO83" s="338"/>
      <c r="QWP83" s="338"/>
      <c r="QWQ83" s="338"/>
      <c r="QWR83" s="338"/>
      <c r="QWS83" s="338"/>
      <c r="QWT83" s="338"/>
      <c r="QWU83" s="338"/>
      <c r="QWV83" s="338"/>
      <c r="QWW83" s="338"/>
      <c r="QWX83" s="338"/>
      <c r="QWY83" s="338"/>
      <c r="QWZ83" s="338"/>
      <c r="QXA83" s="338"/>
      <c r="QXB83" s="338"/>
      <c r="QXC83" s="338"/>
      <c r="QXD83" s="338"/>
      <c r="QXE83" s="338"/>
      <c r="QXF83" s="338"/>
      <c r="QXG83" s="338"/>
      <c r="QXH83" s="338"/>
      <c r="QXI83" s="338"/>
      <c r="QXJ83" s="338"/>
      <c r="QXK83" s="338"/>
      <c r="QXL83" s="338"/>
      <c r="QXM83" s="338"/>
      <c r="QXN83" s="338"/>
      <c r="QXO83" s="338"/>
      <c r="QXP83" s="338"/>
      <c r="QXQ83" s="338"/>
      <c r="QXR83" s="338"/>
      <c r="QXS83" s="338"/>
      <c r="QXT83" s="338"/>
      <c r="QXU83" s="338"/>
      <c r="QXV83" s="338"/>
      <c r="QXW83" s="338"/>
      <c r="QXX83" s="338"/>
      <c r="QXY83" s="338"/>
      <c r="QXZ83" s="338"/>
      <c r="QYA83" s="338"/>
      <c r="QYB83" s="338"/>
      <c r="QYC83" s="338"/>
      <c r="QYD83" s="338"/>
      <c r="QYE83" s="338"/>
      <c r="QYF83" s="338"/>
      <c r="QYG83" s="338"/>
      <c r="QYH83" s="338"/>
      <c r="QYI83" s="338"/>
      <c r="QYJ83" s="338"/>
      <c r="QYK83" s="338"/>
      <c r="QYL83" s="338"/>
      <c r="QYM83" s="338"/>
      <c r="QYN83" s="338"/>
      <c r="QYO83" s="338"/>
      <c r="QYP83" s="338"/>
      <c r="QYQ83" s="338"/>
      <c r="QYR83" s="338"/>
      <c r="QYS83" s="338"/>
      <c r="QYT83" s="338"/>
      <c r="QYU83" s="338"/>
      <c r="QYV83" s="338"/>
      <c r="QYW83" s="338"/>
      <c r="QYX83" s="338"/>
      <c r="QYY83" s="338"/>
      <c r="QYZ83" s="338"/>
      <c r="QZA83" s="338"/>
      <c r="QZB83" s="338"/>
      <c r="QZC83" s="338"/>
      <c r="QZD83" s="338"/>
      <c r="QZE83" s="338"/>
      <c r="QZF83" s="338"/>
      <c r="QZG83" s="338"/>
      <c r="QZH83" s="338"/>
      <c r="QZI83" s="338"/>
      <c r="QZJ83" s="338"/>
      <c r="QZK83" s="338"/>
      <c r="QZL83" s="338"/>
      <c r="QZM83" s="338"/>
      <c r="QZN83" s="338"/>
      <c r="QZO83" s="338"/>
      <c r="QZP83" s="338"/>
      <c r="QZQ83" s="338"/>
      <c r="QZR83" s="338"/>
      <c r="QZS83" s="338"/>
      <c r="QZT83" s="338"/>
      <c r="QZU83" s="338"/>
      <c r="QZV83" s="338"/>
      <c r="QZW83" s="338"/>
      <c r="QZX83" s="338"/>
      <c r="QZY83" s="338"/>
      <c r="QZZ83" s="338"/>
      <c r="RAA83" s="338"/>
      <c r="RAB83" s="338"/>
      <c r="RAC83" s="338"/>
      <c r="RAD83" s="338"/>
      <c r="RAE83" s="338"/>
      <c r="RAF83" s="338"/>
      <c r="RAG83" s="338"/>
      <c r="RAH83" s="338"/>
      <c r="RAI83" s="338"/>
      <c r="RAJ83" s="338"/>
      <c r="RAK83" s="338"/>
      <c r="RAL83" s="338"/>
      <c r="RAM83" s="338"/>
      <c r="RAN83" s="338"/>
      <c r="RAO83" s="338"/>
      <c r="RAP83" s="338"/>
      <c r="RAQ83" s="338"/>
      <c r="RAR83" s="338"/>
      <c r="RAS83" s="338"/>
      <c r="RAT83" s="338"/>
      <c r="RAU83" s="338"/>
      <c r="RAV83" s="338"/>
      <c r="RAW83" s="338"/>
      <c r="RAX83" s="338"/>
      <c r="RAY83" s="338"/>
      <c r="RAZ83" s="338"/>
      <c r="RBA83" s="338"/>
      <c r="RBB83" s="338"/>
      <c r="RBC83" s="338"/>
      <c r="RBD83" s="338"/>
      <c r="RBE83" s="338"/>
      <c r="RBF83" s="338"/>
      <c r="RBG83" s="338"/>
      <c r="RBH83" s="338"/>
      <c r="RBI83" s="338"/>
      <c r="RBJ83" s="338"/>
      <c r="RBK83" s="338"/>
      <c r="RBL83" s="338"/>
      <c r="RBM83" s="338"/>
      <c r="RBN83" s="338"/>
      <c r="RBO83" s="338"/>
      <c r="RBP83" s="338"/>
      <c r="RBQ83" s="338"/>
      <c r="RBR83" s="338"/>
      <c r="RBS83" s="338"/>
      <c r="RBT83" s="338"/>
      <c r="RBU83" s="338"/>
      <c r="RBV83" s="338"/>
      <c r="RBW83" s="338"/>
      <c r="RBX83" s="338"/>
      <c r="RBY83" s="338"/>
      <c r="RBZ83" s="338"/>
      <c r="RCA83" s="338"/>
      <c r="RCB83" s="338"/>
      <c r="RCC83" s="338"/>
      <c r="RCD83" s="338"/>
      <c r="RCE83" s="338"/>
      <c r="RCF83" s="338"/>
      <c r="RCG83" s="338"/>
      <c r="RCH83" s="338"/>
      <c r="RCI83" s="338"/>
      <c r="RCJ83" s="338"/>
      <c r="RCK83" s="338"/>
      <c r="RCL83" s="338"/>
      <c r="RCM83" s="338"/>
      <c r="RCN83" s="338"/>
      <c r="RCO83" s="338"/>
      <c r="RCP83" s="338"/>
      <c r="RCQ83" s="338"/>
      <c r="RCR83" s="338"/>
      <c r="RCS83" s="338"/>
      <c r="RCT83" s="338"/>
      <c r="RCU83" s="338"/>
      <c r="RCV83" s="338"/>
      <c r="RCW83" s="338"/>
      <c r="RCX83" s="338"/>
      <c r="RCY83" s="338"/>
      <c r="RCZ83" s="338"/>
      <c r="RDA83" s="338"/>
      <c r="RDB83" s="338"/>
      <c r="RDC83" s="338"/>
      <c r="RDD83" s="338"/>
      <c r="RDE83" s="338"/>
      <c r="RDF83" s="338"/>
      <c r="RDG83" s="338"/>
      <c r="RDH83" s="338"/>
      <c r="RDI83" s="338"/>
      <c r="RDJ83" s="338"/>
      <c r="RDK83" s="338"/>
      <c r="RDL83" s="338"/>
      <c r="RDM83" s="338"/>
      <c r="RDN83" s="338"/>
      <c r="RDO83" s="338"/>
      <c r="RDP83" s="338"/>
      <c r="RDQ83" s="338"/>
      <c r="RDR83" s="338"/>
      <c r="RDS83" s="338"/>
      <c r="RDT83" s="338"/>
      <c r="RDU83" s="338"/>
      <c r="RDV83" s="338"/>
      <c r="RDW83" s="338"/>
      <c r="RDX83" s="338"/>
      <c r="RDY83" s="338"/>
      <c r="RDZ83" s="338"/>
      <c r="REA83" s="338"/>
      <c r="REB83" s="338"/>
      <c r="REC83" s="338"/>
      <c r="RED83" s="338"/>
      <c r="REE83" s="338"/>
      <c r="REF83" s="338"/>
      <c r="REG83" s="338"/>
      <c r="REH83" s="338"/>
      <c r="REI83" s="338"/>
      <c r="REJ83" s="338"/>
      <c r="REK83" s="338"/>
      <c r="REL83" s="338"/>
      <c r="REM83" s="338"/>
      <c r="REN83" s="338"/>
      <c r="REO83" s="338"/>
      <c r="REP83" s="338"/>
      <c r="REQ83" s="338"/>
      <c r="RER83" s="338"/>
      <c r="RES83" s="338"/>
      <c r="RET83" s="338"/>
      <c r="REU83" s="338"/>
      <c r="REV83" s="338"/>
      <c r="REW83" s="338"/>
      <c r="REX83" s="338"/>
      <c r="REY83" s="338"/>
      <c r="REZ83" s="338"/>
      <c r="RFA83" s="338"/>
      <c r="RFB83" s="338"/>
      <c r="RFC83" s="338"/>
      <c r="RFD83" s="338"/>
      <c r="RFE83" s="338"/>
      <c r="RFF83" s="338"/>
      <c r="RFG83" s="338"/>
      <c r="RFH83" s="338"/>
      <c r="RFI83" s="338"/>
      <c r="RFJ83" s="338"/>
      <c r="RFK83" s="338"/>
      <c r="RFL83" s="338"/>
      <c r="RFM83" s="338"/>
      <c r="RFN83" s="338"/>
      <c r="RFO83" s="338"/>
      <c r="RFP83" s="338"/>
      <c r="RFQ83" s="338"/>
      <c r="RFR83" s="338"/>
      <c r="RFS83" s="338"/>
      <c r="RFT83" s="338"/>
      <c r="RFU83" s="338"/>
      <c r="RFV83" s="338"/>
      <c r="RFW83" s="338"/>
      <c r="RFX83" s="338"/>
      <c r="RFY83" s="338"/>
      <c r="RFZ83" s="338"/>
      <c r="RGA83" s="338"/>
      <c r="RGB83" s="338"/>
      <c r="RGC83" s="338"/>
      <c r="RGD83" s="338"/>
      <c r="RGE83" s="338"/>
      <c r="RGF83" s="338"/>
      <c r="RGG83" s="338"/>
      <c r="RGH83" s="338"/>
      <c r="RGI83" s="338"/>
      <c r="RGJ83" s="338"/>
      <c r="RGK83" s="338"/>
      <c r="RGL83" s="338"/>
      <c r="RGM83" s="338"/>
      <c r="RGN83" s="338"/>
      <c r="RGO83" s="338"/>
      <c r="RGP83" s="338"/>
      <c r="RGQ83" s="338"/>
      <c r="RGR83" s="338"/>
      <c r="RGS83" s="338"/>
      <c r="RGT83" s="338"/>
      <c r="RGU83" s="338"/>
      <c r="RGV83" s="338"/>
      <c r="RGW83" s="338"/>
      <c r="RGX83" s="338"/>
      <c r="RGY83" s="338"/>
      <c r="RGZ83" s="338"/>
      <c r="RHA83" s="338"/>
      <c r="RHB83" s="338"/>
      <c r="RHC83" s="338"/>
      <c r="RHD83" s="338"/>
      <c r="RHE83" s="338"/>
      <c r="RHF83" s="338"/>
      <c r="RHG83" s="338"/>
      <c r="RHH83" s="338"/>
      <c r="RHI83" s="338"/>
      <c r="RHJ83" s="338"/>
      <c r="RHK83" s="338"/>
      <c r="RHL83" s="338"/>
      <c r="RHM83" s="338"/>
      <c r="RHN83" s="338"/>
      <c r="RHO83" s="338"/>
      <c r="RHP83" s="338"/>
      <c r="RHQ83" s="338"/>
      <c r="RHR83" s="338"/>
      <c r="RHS83" s="338"/>
      <c r="RHT83" s="338"/>
      <c r="RHU83" s="338"/>
      <c r="RHV83" s="338"/>
      <c r="RHW83" s="338"/>
      <c r="RHX83" s="338"/>
      <c r="RHY83" s="338"/>
      <c r="RHZ83" s="338"/>
      <c r="RIA83" s="338"/>
      <c r="RIB83" s="338"/>
      <c r="RIC83" s="338"/>
      <c r="RID83" s="338"/>
      <c r="RIE83" s="338"/>
      <c r="RIF83" s="338"/>
      <c r="RIG83" s="338"/>
      <c r="RIH83" s="338"/>
      <c r="RII83" s="338"/>
      <c r="RIJ83" s="338"/>
      <c r="RIK83" s="338"/>
      <c r="RIL83" s="338"/>
      <c r="RIM83" s="338"/>
      <c r="RIN83" s="338"/>
      <c r="RIO83" s="338"/>
      <c r="RIP83" s="338"/>
      <c r="RIQ83" s="338"/>
      <c r="RIR83" s="338"/>
      <c r="RIS83" s="338"/>
      <c r="RIT83" s="338"/>
      <c r="RIU83" s="338"/>
      <c r="RIV83" s="338"/>
      <c r="RIW83" s="338"/>
      <c r="RIX83" s="338"/>
      <c r="RIY83" s="338"/>
      <c r="RIZ83" s="338"/>
      <c r="RJA83" s="338"/>
      <c r="RJB83" s="338"/>
      <c r="RJC83" s="338"/>
      <c r="RJD83" s="338"/>
      <c r="RJE83" s="338"/>
      <c r="RJF83" s="338"/>
      <c r="RJG83" s="338"/>
      <c r="RJH83" s="338"/>
      <c r="RJI83" s="338"/>
      <c r="RJJ83" s="338"/>
      <c r="RJK83" s="338"/>
      <c r="RJL83" s="338"/>
      <c r="RJM83" s="338"/>
      <c r="RJN83" s="338"/>
      <c r="RJO83" s="338"/>
      <c r="RJP83" s="338"/>
      <c r="RJQ83" s="338"/>
      <c r="RJR83" s="338"/>
      <c r="RJS83" s="338"/>
      <c r="RJT83" s="338"/>
      <c r="RJU83" s="338"/>
      <c r="RJV83" s="338"/>
      <c r="RJW83" s="338"/>
      <c r="RJX83" s="338"/>
      <c r="RJY83" s="338"/>
      <c r="RJZ83" s="338"/>
      <c r="RKA83" s="338"/>
      <c r="RKB83" s="338"/>
      <c r="RKC83" s="338"/>
      <c r="RKD83" s="338"/>
      <c r="RKE83" s="338"/>
      <c r="RKF83" s="338"/>
      <c r="RKG83" s="338"/>
      <c r="RKH83" s="338"/>
      <c r="RKI83" s="338"/>
      <c r="RKJ83" s="338"/>
      <c r="RKK83" s="338"/>
      <c r="RKL83" s="338"/>
      <c r="RKM83" s="338"/>
      <c r="RKN83" s="338"/>
      <c r="RKO83" s="338"/>
      <c r="RKP83" s="338"/>
      <c r="RKQ83" s="338"/>
      <c r="RKR83" s="338"/>
      <c r="RKS83" s="338"/>
      <c r="RKT83" s="338"/>
      <c r="RKU83" s="338"/>
      <c r="RKV83" s="338"/>
      <c r="RKW83" s="338"/>
      <c r="RKX83" s="338"/>
      <c r="RKY83" s="338"/>
      <c r="RKZ83" s="338"/>
      <c r="RLA83" s="338"/>
      <c r="RLB83" s="338"/>
      <c r="RLC83" s="338"/>
      <c r="RLD83" s="338"/>
      <c r="RLE83" s="338"/>
      <c r="RLF83" s="338"/>
      <c r="RLG83" s="338"/>
      <c r="RLH83" s="338"/>
      <c r="RLI83" s="338"/>
      <c r="RLJ83" s="338"/>
      <c r="RLK83" s="338"/>
      <c r="RLL83" s="338"/>
      <c r="RLM83" s="338"/>
      <c r="RLN83" s="338"/>
      <c r="RLO83" s="338"/>
      <c r="RLP83" s="338"/>
      <c r="RLQ83" s="338"/>
      <c r="RLR83" s="338"/>
      <c r="RLS83" s="338"/>
      <c r="RLT83" s="338"/>
      <c r="RLU83" s="338"/>
      <c r="RLV83" s="338"/>
      <c r="RLW83" s="338"/>
      <c r="RLX83" s="338"/>
      <c r="RLY83" s="338"/>
      <c r="RLZ83" s="338"/>
      <c r="RMA83" s="338"/>
      <c r="RMB83" s="338"/>
      <c r="RMC83" s="338"/>
      <c r="RMD83" s="338"/>
      <c r="RME83" s="338"/>
      <c r="RMF83" s="338"/>
      <c r="RMG83" s="338"/>
      <c r="RMH83" s="338"/>
      <c r="RMI83" s="338"/>
      <c r="RMJ83" s="338"/>
      <c r="RMK83" s="338"/>
      <c r="RML83" s="338"/>
      <c r="RMM83" s="338"/>
      <c r="RMN83" s="338"/>
      <c r="RMO83" s="338"/>
      <c r="RMP83" s="338"/>
      <c r="RMQ83" s="338"/>
      <c r="RMR83" s="338"/>
      <c r="RMS83" s="338"/>
      <c r="RMT83" s="338"/>
      <c r="RMU83" s="338"/>
      <c r="RMV83" s="338"/>
      <c r="RMW83" s="338"/>
      <c r="RMX83" s="338"/>
      <c r="RMY83" s="338"/>
      <c r="RMZ83" s="338"/>
      <c r="RNA83" s="338"/>
      <c r="RNB83" s="338"/>
      <c r="RNC83" s="338"/>
      <c r="RND83" s="338"/>
      <c r="RNE83" s="338"/>
      <c r="RNF83" s="338"/>
      <c r="RNG83" s="338"/>
      <c r="RNH83" s="338"/>
      <c r="RNI83" s="338"/>
      <c r="RNJ83" s="338"/>
      <c r="RNK83" s="338"/>
      <c r="RNL83" s="338"/>
      <c r="RNM83" s="338"/>
      <c r="RNN83" s="338"/>
      <c r="RNO83" s="338"/>
      <c r="RNP83" s="338"/>
      <c r="RNQ83" s="338"/>
      <c r="RNR83" s="338"/>
      <c r="RNS83" s="338"/>
      <c r="RNT83" s="338"/>
      <c r="RNU83" s="338"/>
      <c r="RNV83" s="338"/>
      <c r="RNW83" s="338"/>
      <c r="RNX83" s="338"/>
      <c r="RNY83" s="338"/>
      <c r="RNZ83" s="338"/>
      <c r="ROA83" s="338"/>
      <c r="ROB83" s="338"/>
      <c r="ROC83" s="338"/>
      <c r="ROD83" s="338"/>
      <c r="ROE83" s="338"/>
      <c r="ROF83" s="338"/>
      <c r="ROG83" s="338"/>
      <c r="ROH83" s="338"/>
      <c r="ROI83" s="338"/>
      <c r="ROJ83" s="338"/>
      <c r="ROK83" s="338"/>
      <c r="ROL83" s="338"/>
      <c r="ROM83" s="338"/>
      <c r="RON83" s="338"/>
      <c r="ROO83" s="338"/>
      <c r="ROP83" s="338"/>
      <c r="ROQ83" s="338"/>
      <c r="ROR83" s="338"/>
      <c r="ROS83" s="338"/>
      <c r="ROT83" s="338"/>
      <c r="ROU83" s="338"/>
      <c r="ROV83" s="338"/>
      <c r="ROW83" s="338"/>
      <c r="ROX83" s="338"/>
      <c r="ROY83" s="338"/>
      <c r="ROZ83" s="338"/>
      <c r="RPA83" s="338"/>
      <c r="RPB83" s="338"/>
      <c r="RPC83" s="338"/>
      <c r="RPD83" s="338"/>
      <c r="RPE83" s="338"/>
      <c r="RPF83" s="338"/>
      <c r="RPG83" s="338"/>
      <c r="RPH83" s="338"/>
      <c r="RPI83" s="338"/>
      <c r="RPJ83" s="338"/>
      <c r="RPK83" s="338"/>
      <c r="RPL83" s="338"/>
      <c r="RPM83" s="338"/>
      <c r="RPN83" s="338"/>
      <c r="RPO83" s="338"/>
      <c r="RPP83" s="338"/>
      <c r="RPQ83" s="338"/>
      <c r="RPR83" s="338"/>
      <c r="RPS83" s="338"/>
      <c r="RPT83" s="338"/>
      <c r="RPU83" s="338"/>
      <c r="RPV83" s="338"/>
      <c r="RPW83" s="338"/>
      <c r="RPX83" s="338"/>
      <c r="RPY83" s="338"/>
      <c r="RPZ83" s="338"/>
      <c r="RQA83" s="338"/>
      <c r="RQB83" s="338"/>
      <c r="RQC83" s="338"/>
      <c r="RQD83" s="338"/>
      <c r="RQE83" s="338"/>
      <c r="RQF83" s="338"/>
      <c r="RQG83" s="338"/>
      <c r="RQH83" s="338"/>
      <c r="RQI83" s="338"/>
      <c r="RQJ83" s="338"/>
      <c r="RQK83" s="338"/>
      <c r="RQL83" s="338"/>
      <c r="RQM83" s="338"/>
      <c r="RQN83" s="338"/>
      <c r="RQO83" s="338"/>
      <c r="RQP83" s="338"/>
      <c r="RQQ83" s="338"/>
      <c r="RQR83" s="338"/>
      <c r="RQS83" s="338"/>
      <c r="RQT83" s="338"/>
      <c r="RQU83" s="338"/>
      <c r="RQV83" s="338"/>
      <c r="RQW83" s="338"/>
      <c r="RQX83" s="338"/>
      <c r="RQY83" s="338"/>
      <c r="RQZ83" s="338"/>
      <c r="RRA83" s="338"/>
      <c r="RRB83" s="338"/>
      <c r="RRC83" s="338"/>
      <c r="RRD83" s="338"/>
      <c r="RRE83" s="338"/>
      <c r="RRF83" s="338"/>
      <c r="RRG83" s="338"/>
      <c r="RRH83" s="338"/>
      <c r="RRI83" s="338"/>
      <c r="RRJ83" s="338"/>
      <c r="RRK83" s="338"/>
      <c r="RRL83" s="338"/>
      <c r="RRM83" s="338"/>
      <c r="RRN83" s="338"/>
      <c r="RRO83" s="338"/>
      <c r="RRP83" s="338"/>
      <c r="RRQ83" s="338"/>
      <c r="RRR83" s="338"/>
      <c r="RRS83" s="338"/>
      <c r="RRT83" s="338"/>
      <c r="RRU83" s="338"/>
      <c r="RRV83" s="338"/>
      <c r="RRW83" s="338"/>
      <c r="RRX83" s="338"/>
      <c r="RRY83" s="338"/>
      <c r="RRZ83" s="338"/>
      <c r="RSA83" s="338"/>
      <c r="RSB83" s="338"/>
      <c r="RSC83" s="338"/>
      <c r="RSD83" s="338"/>
      <c r="RSE83" s="338"/>
      <c r="RSF83" s="338"/>
      <c r="RSG83" s="338"/>
      <c r="RSH83" s="338"/>
      <c r="RSI83" s="338"/>
      <c r="RSJ83" s="338"/>
      <c r="RSK83" s="338"/>
      <c r="RSL83" s="338"/>
      <c r="RSM83" s="338"/>
      <c r="RSN83" s="338"/>
      <c r="RSO83" s="338"/>
      <c r="RSP83" s="338"/>
      <c r="RSQ83" s="338"/>
      <c r="RSR83" s="338"/>
      <c r="RSS83" s="338"/>
      <c r="RST83" s="338"/>
      <c r="RSU83" s="338"/>
      <c r="RSV83" s="338"/>
      <c r="RSW83" s="338"/>
      <c r="RSX83" s="338"/>
      <c r="RSY83" s="338"/>
      <c r="RSZ83" s="338"/>
      <c r="RTA83" s="338"/>
      <c r="RTB83" s="338"/>
      <c r="RTC83" s="338"/>
      <c r="RTD83" s="338"/>
      <c r="RTE83" s="338"/>
      <c r="RTF83" s="338"/>
      <c r="RTG83" s="338"/>
      <c r="RTH83" s="338"/>
      <c r="RTI83" s="338"/>
      <c r="RTJ83" s="338"/>
      <c r="RTK83" s="338"/>
      <c r="RTL83" s="338"/>
      <c r="RTM83" s="338"/>
      <c r="RTN83" s="338"/>
      <c r="RTO83" s="338"/>
      <c r="RTP83" s="338"/>
      <c r="RTQ83" s="338"/>
      <c r="RTR83" s="338"/>
      <c r="RTS83" s="338"/>
      <c r="RTT83" s="338"/>
      <c r="RTU83" s="338"/>
      <c r="RTV83" s="338"/>
      <c r="RTW83" s="338"/>
      <c r="RTX83" s="338"/>
      <c r="RTY83" s="338"/>
      <c r="RTZ83" s="338"/>
      <c r="RUA83" s="338"/>
      <c r="RUB83" s="338"/>
      <c r="RUC83" s="338"/>
      <c r="RUD83" s="338"/>
      <c r="RUE83" s="338"/>
      <c r="RUF83" s="338"/>
      <c r="RUG83" s="338"/>
      <c r="RUH83" s="338"/>
      <c r="RUI83" s="338"/>
      <c r="RUJ83" s="338"/>
      <c r="RUK83" s="338"/>
      <c r="RUL83" s="338"/>
      <c r="RUM83" s="338"/>
      <c r="RUN83" s="338"/>
      <c r="RUO83" s="338"/>
      <c r="RUP83" s="338"/>
      <c r="RUQ83" s="338"/>
      <c r="RUR83" s="338"/>
      <c r="RUS83" s="338"/>
      <c r="RUT83" s="338"/>
      <c r="RUU83" s="338"/>
      <c r="RUV83" s="338"/>
      <c r="RUW83" s="338"/>
      <c r="RUX83" s="338"/>
      <c r="RUY83" s="338"/>
      <c r="RUZ83" s="338"/>
      <c r="RVA83" s="338"/>
      <c r="RVB83" s="338"/>
      <c r="RVC83" s="338"/>
      <c r="RVD83" s="338"/>
      <c r="RVE83" s="338"/>
      <c r="RVF83" s="338"/>
      <c r="RVG83" s="338"/>
      <c r="RVH83" s="338"/>
      <c r="RVI83" s="338"/>
      <c r="RVJ83" s="338"/>
      <c r="RVK83" s="338"/>
      <c r="RVL83" s="338"/>
      <c r="RVM83" s="338"/>
      <c r="RVN83" s="338"/>
      <c r="RVO83" s="338"/>
      <c r="RVP83" s="338"/>
      <c r="RVQ83" s="338"/>
      <c r="RVR83" s="338"/>
      <c r="RVS83" s="338"/>
      <c r="RVT83" s="338"/>
      <c r="RVU83" s="338"/>
      <c r="RVV83" s="338"/>
      <c r="RVW83" s="338"/>
      <c r="RVX83" s="338"/>
      <c r="RVY83" s="338"/>
      <c r="RVZ83" s="338"/>
      <c r="RWA83" s="338"/>
      <c r="RWB83" s="338"/>
      <c r="RWC83" s="338"/>
      <c r="RWD83" s="338"/>
      <c r="RWE83" s="338"/>
      <c r="RWF83" s="338"/>
      <c r="RWG83" s="338"/>
      <c r="RWH83" s="338"/>
      <c r="RWI83" s="338"/>
      <c r="RWJ83" s="338"/>
      <c r="RWK83" s="338"/>
      <c r="RWL83" s="338"/>
      <c r="RWM83" s="338"/>
      <c r="RWN83" s="338"/>
      <c r="RWO83" s="338"/>
      <c r="RWP83" s="338"/>
      <c r="RWQ83" s="338"/>
      <c r="RWR83" s="338"/>
      <c r="RWS83" s="338"/>
      <c r="RWT83" s="338"/>
      <c r="RWU83" s="338"/>
      <c r="RWV83" s="338"/>
      <c r="RWW83" s="338"/>
      <c r="RWX83" s="338"/>
      <c r="RWY83" s="338"/>
      <c r="RWZ83" s="338"/>
      <c r="RXA83" s="338"/>
      <c r="RXB83" s="338"/>
      <c r="RXC83" s="338"/>
      <c r="RXD83" s="338"/>
      <c r="RXE83" s="338"/>
      <c r="RXF83" s="338"/>
      <c r="RXG83" s="338"/>
      <c r="RXH83" s="338"/>
      <c r="RXI83" s="338"/>
      <c r="RXJ83" s="338"/>
      <c r="RXK83" s="338"/>
      <c r="RXL83" s="338"/>
      <c r="RXM83" s="338"/>
      <c r="RXN83" s="338"/>
      <c r="RXO83" s="338"/>
      <c r="RXP83" s="338"/>
      <c r="RXQ83" s="338"/>
      <c r="RXR83" s="338"/>
      <c r="RXS83" s="338"/>
      <c r="RXT83" s="338"/>
      <c r="RXU83" s="338"/>
      <c r="RXV83" s="338"/>
      <c r="RXW83" s="338"/>
      <c r="RXX83" s="338"/>
      <c r="RXY83" s="338"/>
      <c r="RXZ83" s="338"/>
      <c r="RYA83" s="338"/>
      <c r="RYB83" s="338"/>
      <c r="RYC83" s="338"/>
      <c r="RYD83" s="338"/>
      <c r="RYE83" s="338"/>
      <c r="RYF83" s="338"/>
      <c r="RYG83" s="338"/>
      <c r="RYH83" s="338"/>
      <c r="RYI83" s="338"/>
      <c r="RYJ83" s="338"/>
      <c r="RYK83" s="338"/>
      <c r="RYL83" s="338"/>
      <c r="RYM83" s="338"/>
      <c r="RYN83" s="338"/>
      <c r="RYO83" s="338"/>
      <c r="RYP83" s="338"/>
      <c r="RYQ83" s="338"/>
      <c r="RYR83" s="338"/>
      <c r="RYS83" s="338"/>
      <c r="RYT83" s="338"/>
      <c r="RYU83" s="338"/>
      <c r="RYV83" s="338"/>
      <c r="RYW83" s="338"/>
      <c r="RYX83" s="338"/>
      <c r="RYY83" s="338"/>
      <c r="RYZ83" s="338"/>
      <c r="RZA83" s="338"/>
      <c r="RZB83" s="338"/>
      <c r="RZC83" s="338"/>
      <c r="RZD83" s="338"/>
      <c r="RZE83" s="338"/>
      <c r="RZF83" s="338"/>
      <c r="RZG83" s="338"/>
      <c r="RZH83" s="338"/>
      <c r="RZI83" s="338"/>
      <c r="RZJ83" s="338"/>
      <c r="RZK83" s="338"/>
      <c r="RZL83" s="338"/>
      <c r="RZM83" s="338"/>
      <c r="RZN83" s="338"/>
      <c r="RZO83" s="338"/>
      <c r="RZP83" s="338"/>
      <c r="RZQ83" s="338"/>
      <c r="RZR83" s="338"/>
      <c r="RZS83" s="338"/>
      <c r="RZT83" s="338"/>
      <c r="RZU83" s="338"/>
      <c r="RZV83" s="338"/>
      <c r="RZW83" s="338"/>
      <c r="RZX83" s="338"/>
      <c r="RZY83" s="338"/>
      <c r="RZZ83" s="338"/>
      <c r="SAA83" s="338"/>
      <c r="SAB83" s="338"/>
      <c r="SAC83" s="338"/>
      <c r="SAD83" s="338"/>
      <c r="SAE83" s="338"/>
      <c r="SAF83" s="338"/>
      <c r="SAG83" s="338"/>
      <c r="SAH83" s="338"/>
      <c r="SAI83" s="338"/>
      <c r="SAJ83" s="338"/>
      <c r="SAK83" s="338"/>
      <c r="SAL83" s="338"/>
      <c r="SAM83" s="338"/>
      <c r="SAN83" s="338"/>
      <c r="SAO83" s="338"/>
      <c r="SAP83" s="338"/>
      <c r="SAQ83" s="338"/>
      <c r="SAR83" s="338"/>
      <c r="SAS83" s="338"/>
      <c r="SAT83" s="338"/>
      <c r="SAU83" s="338"/>
      <c r="SAV83" s="338"/>
      <c r="SAW83" s="338"/>
      <c r="SAX83" s="338"/>
      <c r="SAY83" s="338"/>
      <c r="SAZ83" s="338"/>
      <c r="SBA83" s="338"/>
      <c r="SBB83" s="338"/>
      <c r="SBC83" s="338"/>
      <c r="SBD83" s="338"/>
      <c r="SBE83" s="338"/>
      <c r="SBF83" s="338"/>
      <c r="SBG83" s="338"/>
      <c r="SBH83" s="338"/>
      <c r="SBI83" s="338"/>
      <c r="SBJ83" s="338"/>
      <c r="SBK83" s="338"/>
      <c r="SBL83" s="338"/>
      <c r="SBM83" s="338"/>
      <c r="SBN83" s="338"/>
      <c r="SBO83" s="338"/>
      <c r="SBP83" s="338"/>
      <c r="SBQ83" s="338"/>
      <c r="SBR83" s="338"/>
      <c r="SBS83" s="338"/>
      <c r="SBT83" s="338"/>
      <c r="SBU83" s="338"/>
      <c r="SBV83" s="338"/>
      <c r="SBW83" s="338"/>
      <c r="SBX83" s="338"/>
      <c r="SBY83" s="338"/>
      <c r="SBZ83" s="338"/>
      <c r="SCA83" s="338"/>
      <c r="SCB83" s="338"/>
      <c r="SCC83" s="338"/>
      <c r="SCD83" s="338"/>
      <c r="SCE83" s="338"/>
      <c r="SCF83" s="338"/>
      <c r="SCG83" s="338"/>
      <c r="SCH83" s="338"/>
      <c r="SCI83" s="338"/>
      <c r="SCJ83" s="338"/>
      <c r="SCK83" s="338"/>
      <c r="SCL83" s="338"/>
      <c r="SCM83" s="338"/>
      <c r="SCN83" s="338"/>
      <c r="SCO83" s="338"/>
      <c r="SCP83" s="338"/>
      <c r="SCQ83" s="338"/>
      <c r="SCR83" s="338"/>
      <c r="SCS83" s="338"/>
      <c r="SCT83" s="338"/>
      <c r="SCU83" s="338"/>
      <c r="SCV83" s="338"/>
      <c r="SCW83" s="338"/>
      <c r="SCX83" s="338"/>
      <c r="SCY83" s="338"/>
      <c r="SCZ83" s="338"/>
      <c r="SDA83" s="338"/>
      <c r="SDB83" s="338"/>
      <c r="SDC83" s="338"/>
      <c r="SDD83" s="338"/>
      <c r="SDE83" s="338"/>
      <c r="SDF83" s="338"/>
      <c r="SDG83" s="338"/>
      <c r="SDH83" s="338"/>
      <c r="SDI83" s="338"/>
      <c r="SDJ83" s="338"/>
      <c r="SDK83" s="338"/>
      <c r="SDL83" s="338"/>
      <c r="SDM83" s="338"/>
      <c r="SDN83" s="338"/>
      <c r="SDO83" s="338"/>
      <c r="SDP83" s="338"/>
      <c r="SDQ83" s="338"/>
      <c r="SDR83" s="338"/>
      <c r="SDS83" s="338"/>
      <c r="SDT83" s="338"/>
      <c r="SDU83" s="338"/>
      <c r="SDV83" s="338"/>
      <c r="SDW83" s="338"/>
      <c r="SDX83" s="338"/>
      <c r="SDY83" s="338"/>
      <c r="SDZ83" s="338"/>
      <c r="SEA83" s="338"/>
      <c r="SEB83" s="338"/>
      <c r="SEC83" s="338"/>
      <c r="SED83" s="338"/>
      <c r="SEE83" s="338"/>
      <c r="SEF83" s="338"/>
      <c r="SEG83" s="338"/>
      <c r="SEH83" s="338"/>
      <c r="SEI83" s="338"/>
      <c r="SEJ83" s="338"/>
      <c r="SEK83" s="338"/>
      <c r="SEL83" s="338"/>
      <c r="SEM83" s="338"/>
      <c r="SEN83" s="338"/>
      <c r="SEO83" s="338"/>
      <c r="SEP83" s="338"/>
      <c r="SEQ83" s="338"/>
      <c r="SER83" s="338"/>
      <c r="SES83" s="338"/>
      <c r="SET83" s="338"/>
      <c r="SEU83" s="338"/>
      <c r="SEV83" s="338"/>
      <c r="SEW83" s="338"/>
      <c r="SEX83" s="338"/>
      <c r="SEY83" s="338"/>
      <c r="SEZ83" s="338"/>
      <c r="SFA83" s="338"/>
      <c r="SFB83" s="338"/>
      <c r="SFC83" s="338"/>
      <c r="SFD83" s="338"/>
      <c r="SFE83" s="338"/>
      <c r="SFF83" s="338"/>
      <c r="SFG83" s="338"/>
      <c r="SFH83" s="338"/>
      <c r="SFI83" s="338"/>
      <c r="SFJ83" s="338"/>
      <c r="SFK83" s="338"/>
      <c r="SFL83" s="338"/>
      <c r="SFM83" s="338"/>
      <c r="SFN83" s="338"/>
      <c r="SFO83" s="338"/>
      <c r="SFP83" s="338"/>
      <c r="SFQ83" s="338"/>
      <c r="SFR83" s="338"/>
      <c r="SFS83" s="338"/>
      <c r="SFT83" s="338"/>
      <c r="SFU83" s="338"/>
      <c r="SFV83" s="338"/>
      <c r="SFW83" s="338"/>
      <c r="SFX83" s="338"/>
      <c r="SFY83" s="338"/>
      <c r="SFZ83" s="338"/>
      <c r="SGA83" s="338"/>
      <c r="SGB83" s="338"/>
      <c r="SGC83" s="338"/>
      <c r="SGD83" s="338"/>
      <c r="SGE83" s="338"/>
      <c r="SGF83" s="338"/>
      <c r="SGG83" s="338"/>
      <c r="SGH83" s="338"/>
      <c r="SGI83" s="338"/>
      <c r="SGJ83" s="338"/>
      <c r="SGK83" s="338"/>
      <c r="SGL83" s="338"/>
      <c r="SGM83" s="338"/>
      <c r="SGN83" s="338"/>
      <c r="SGO83" s="338"/>
      <c r="SGP83" s="338"/>
      <c r="SGQ83" s="338"/>
      <c r="SGR83" s="338"/>
      <c r="SGS83" s="338"/>
      <c r="SGT83" s="338"/>
      <c r="SGU83" s="338"/>
      <c r="SGV83" s="338"/>
      <c r="SGW83" s="338"/>
      <c r="SGX83" s="338"/>
      <c r="SGY83" s="338"/>
      <c r="SGZ83" s="338"/>
      <c r="SHA83" s="338"/>
      <c r="SHB83" s="338"/>
      <c r="SHC83" s="338"/>
      <c r="SHD83" s="338"/>
      <c r="SHE83" s="338"/>
      <c r="SHF83" s="338"/>
      <c r="SHG83" s="338"/>
      <c r="SHH83" s="338"/>
      <c r="SHI83" s="338"/>
      <c r="SHJ83" s="338"/>
      <c r="SHK83" s="338"/>
      <c r="SHL83" s="338"/>
      <c r="SHM83" s="338"/>
      <c r="SHN83" s="338"/>
      <c r="SHO83" s="338"/>
      <c r="SHP83" s="338"/>
      <c r="SHQ83" s="338"/>
      <c r="SHR83" s="338"/>
      <c r="SHS83" s="338"/>
      <c r="SHT83" s="338"/>
      <c r="SHU83" s="338"/>
      <c r="SHV83" s="338"/>
      <c r="SHW83" s="338"/>
      <c r="SHX83" s="338"/>
      <c r="SHY83" s="338"/>
      <c r="SHZ83" s="338"/>
      <c r="SIA83" s="338"/>
      <c r="SIB83" s="338"/>
      <c r="SIC83" s="338"/>
      <c r="SID83" s="338"/>
      <c r="SIE83" s="338"/>
      <c r="SIF83" s="338"/>
      <c r="SIG83" s="338"/>
      <c r="SIH83" s="338"/>
      <c r="SII83" s="338"/>
      <c r="SIJ83" s="338"/>
      <c r="SIK83" s="338"/>
      <c r="SIL83" s="338"/>
      <c r="SIM83" s="338"/>
      <c r="SIN83" s="338"/>
      <c r="SIO83" s="338"/>
      <c r="SIP83" s="338"/>
      <c r="SIQ83" s="338"/>
      <c r="SIR83" s="338"/>
      <c r="SIS83" s="338"/>
      <c r="SIT83" s="338"/>
      <c r="SIU83" s="338"/>
      <c r="SIV83" s="338"/>
      <c r="SIW83" s="338"/>
      <c r="SIX83" s="338"/>
      <c r="SIY83" s="338"/>
      <c r="SIZ83" s="338"/>
      <c r="SJA83" s="338"/>
      <c r="SJB83" s="338"/>
      <c r="SJC83" s="338"/>
      <c r="SJD83" s="338"/>
      <c r="SJE83" s="338"/>
      <c r="SJF83" s="338"/>
      <c r="SJG83" s="338"/>
      <c r="SJH83" s="338"/>
      <c r="SJI83" s="338"/>
      <c r="SJJ83" s="338"/>
      <c r="SJK83" s="338"/>
      <c r="SJL83" s="338"/>
      <c r="SJM83" s="338"/>
      <c r="SJN83" s="338"/>
      <c r="SJO83" s="338"/>
      <c r="SJP83" s="338"/>
      <c r="SJQ83" s="338"/>
      <c r="SJR83" s="338"/>
      <c r="SJS83" s="338"/>
      <c r="SJT83" s="338"/>
      <c r="SJU83" s="338"/>
      <c r="SJV83" s="338"/>
      <c r="SJW83" s="338"/>
      <c r="SJX83" s="338"/>
      <c r="SJY83" s="338"/>
      <c r="SJZ83" s="338"/>
      <c r="SKA83" s="338"/>
      <c r="SKB83" s="338"/>
      <c r="SKC83" s="338"/>
      <c r="SKD83" s="338"/>
      <c r="SKE83" s="338"/>
      <c r="SKF83" s="338"/>
      <c r="SKG83" s="338"/>
      <c r="SKH83" s="338"/>
      <c r="SKI83" s="338"/>
      <c r="SKJ83" s="338"/>
      <c r="SKK83" s="338"/>
      <c r="SKL83" s="338"/>
      <c r="SKM83" s="338"/>
      <c r="SKN83" s="338"/>
      <c r="SKO83" s="338"/>
      <c r="SKP83" s="338"/>
      <c r="SKQ83" s="338"/>
      <c r="SKR83" s="338"/>
      <c r="SKS83" s="338"/>
      <c r="SKT83" s="338"/>
      <c r="SKU83" s="338"/>
      <c r="SKV83" s="338"/>
      <c r="SKW83" s="338"/>
      <c r="SKX83" s="338"/>
      <c r="SKY83" s="338"/>
      <c r="SKZ83" s="338"/>
      <c r="SLA83" s="338"/>
      <c r="SLB83" s="338"/>
      <c r="SLC83" s="338"/>
      <c r="SLD83" s="338"/>
      <c r="SLE83" s="338"/>
      <c r="SLF83" s="338"/>
      <c r="SLG83" s="338"/>
      <c r="SLH83" s="338"/>
      <c r="SLI83" s="338"/>
      <c r="SLJ83" s="338"/>
      <c r="SLK83" s="338"/>
      <c r="SLL83" s="338"/>
      <c r="SLM83" s="338"/>
      <c r="SLN83" s="338"/>
      <c r="SLO83" s="338"/>
      <c r="SLP83" s="338"/>
      <c r="SLQ83" s="338"/>
      <c r="SLR83" s="338"/>
      <c r="SLS83" s="338"/>
      <c r="SLT83" s="338"/>
      <c r="SLU83" s="338"/>
      <c r="SLV83" s="338"/>
      <c r="SLW83" s="338"/>
      <c r="SLX83" s="338"/>
      <c r="SLY83" s="338"/>
      <c r="SLZ83" s="338"/>
      <c r="SMA83" s="338"/>
      <c r="SMB83" s="338"/>
      <c r="SMC83" s="338"/>
      <c r="SMD83" s="338"/>
      <c r="SME83" s="338"/>
      <c r="SMF83" s="338"/>
      <c r="SMG83" s="338"/>
      <c r="SMH83" s="338"/>
      <c r="SMI83" s="338"/>
      <c r="SMJ83" s="338"/>
      <c r="SMK83" s="338"/>
      <c r="SML83" s="338"/>
      <c r="SMM83" s="338"/>
      <c r="SMN83" s="338"/>
      <c r="SMO83" s="338"/>
      <c r="SMP83" s="338"/>
      <c r="SMQ83" s="338"/>
      <c r="SMR83" s="338"/>
      <c r="SMS83" s="338"/>
      <c r="SMT83" s="338"/>
      <c r="SMU83" s="338"/>
      <c r="SMV83" s="338"/>
      <c r="SMW83" s="338"/>
      <c r="SMX83" s="338"/>
      <c r="SMY83" s="338"/>
      <c r="SMZ83" s="338"/>
      <c r="SNA83" s="338"/>
      <c r="SNB83" s="338"/>
      <c r="SNC83" s="338"/>
      <c r="SND83" s="338"/>
      <c r="SNE83" s="338"/>
      <c r="SNF83" s="338"/>
      <c r="SNG83" s="338"/>
      <c r="SNH83" s="338"/>
      <c r="SNI83" s="338"/>
      <c r="SNJ83" s="338"/>
      <c r="SNK83" s="338"/>
      <c r="SNL83" s="338"/>
      <c r="SNM83" s="338"/>
      <c r="SNN83" s="338"/>
      <c r="SNO83" s="338"/>
      <c r="SNP83" s="338"/>
      <c r="SNQ83" s="338"/>
      <c r="SNR83" s="338"/>
      <c r="SNS83" s="338"/>
      <c r="SNT83" s="338"/>
      <c r="SNU83" s="338"/>
      <c r="SNV83" s="338"/>
      <c r="SNW83" s="338"/>
      <c r="SNX83" s="338"/>
      <c r="SNY83" s="338"/>
      <c r="SNZ83" s="338"/>
      <c r="SOA83" s="338"/>
      <c r="SOB83" s="338"/>
      <c r="SOC83" s="338"/>
      <c r="SOD83" s="338"/>
      <c r="SOE83" s="338"/>
      <c r="SOF83" s="338"/>
      <c r="SOG83" s="338"/>
      <c r="SOH83" s="338"/>
      <c r="SOI83" s="338"/>
      <c r="SOJ83" s="338"/>
      <c r="SOK83" s="338"/>
      <c r="SOL83" s="338"/>
      <c r="SOM83" s="338"/>
      <c r="SON83" s="338"/>
      <c r="SOO83" s="338"/>
      <c r="SOP83" s="338"/>
      <c r="SOQ83" s="338"/>
      <c r="SOR83" s="338"/>
      <c r="SOS83" s="338"/>
      <c r="SOT83" s="338"/>
      <c r="SOU83" s="338"/>
      <c r="SOV83" s="338"/>
      <c r="SOW83" s="338"/>
      <c r="SOX83" s="338"/>
      <c r="SOY83" s="338"/>
      <c r="SOZ83" s="338"/>
      <c r="SPA83" s="338"/>
      <c r="SPB83" s="338"/>
      <c r="SPC83" s="338"/>
      <c r="SPD83" s="338"/>
      <c r="SPE83" s="338"/>
      <c r="SPF83" s="338"/>
      <c r="SPG83" s="338"/>
      <c r="SPH83" s="338"/>
      <c r="SPI83" s="338"/>
      <c r="SPJ83" s="338"/>
      <c r="SPK83" s="338"/>
      <c r="SPL83" s="338"/>
      <c r="SPM83" s="338"/>
      <c r="SPN83" s="338"/>
      <c r="SPO83" s="338"/>
      <c r="SPP83" s="338"/>
      <c r="SPQ83" s="338"/>
      <c r="SPR83" s="338"/>
      <c r="SPS83" s="338"/>
      <c r="SPT83" s="338"/>
      <c r="SPU83" s="338"/>
      <c r="SPV83" s="338"/>
      <c r="SPW83" s="338"/>
      <c r="SPX83" s="338"/>
      <c r="SPY83" s="338"/>
      <c r="SPZ83" s="338"/>
      <c r="SQA83" s="338"/>
      <c r="SQB83" s="338"/>
      <c r="SQC83" s="338"/>
      <c r="SQD83" s="338"/>
      <c r="SQE83" s="338"/>
      <c r="SQF83" s="338"/>
      <c r="SQG83" s="338"/>
      <c r="SQH83" s="338"/>
      <c r="SQI83" s="338"/>
      <c r="SQJ83" s="338"/>
      <c r="SQK83" s="338"/>
      <c r="SQL83" s="338"/>
      <c r="SQM83" s="338"/>
      <c r="SQN83" s="338"/>
      <c r="SQO83" s="338"/>
      <c r="SQP83" s="338"/>
      <c r="SQQ83" s="338"/>
      <c r="SQR83" s="338"/>
      <c r="SQS83" s="338"/>
      <c r="SQT83" s="338"/>
      <c r="SQU83" s="338"/>
      <c r="SQV83" s="338"/>
      <c r="SQW83" s="338"/>
      <c r="SQX83" s="338"/>
      <c r="SQY83" s="338"/>
      <c r="SQZ83" s="338"/>
      <c r="SRA83" s="338"/>
      <c r="SRB83" s="338"/>
      <c r="SRC83" s="338"/>
      <c r="SRD83" s="338"/>
      <c r="SRE83" s="338"/>
      <c r="SRF83" s="338"/>
      <c r="SRG83" s="338"/>
      <c r="SRH83" s="338"/>
      <c r="SRI83" s="338"/>
      <c r="SRJ83" s="338"/>
      <c r="SRK83" s="338"/>
      <c r="SRL83" s="338"/>
      <c r="SRM83" s="338"/>
      <c r="SRN83" s="338"/>
      <c r="SRO83" s="338"/>
      <c r="SRP83" s="338"/>
      <c r="SRQ83" s="338"/>
      <c r="SRR83" s="338"/>
      <c r="SRS83" s="338"/>
      <c r="SRT83" s="338"/>
      <c r="SRU83" s="338"/>
      <c r="SRV83" s="338"/>
      <c r="SRW83" s="338"/>
      <c r="SRX83" s="338"/>
      <c r="SRY83" s="338"/>
      <c r="SRZ83" s="338"/>
      <c r="SSA83" s="338"/>
      <c r="SSB83" s="338"/>
      <c r="SSC83" s="338"/>
      <c r="SSD83" s="338"/>
      <c r="SSE83" s="338"/>
      <c r="SSF83" s="338"/>
      <c r="SSG83" s="338"/>
      <c r="SSH83" s="338"/>
      <c r="SSI83" s="338"/>
      <c r="SSJ83" s="338"/>
      <c r="SSK83" s="338"/>
      <c r="SSL83" s="338"/>
      <c r="SSM83" s="338"/>
      <c r="SSN83" s="338"/>
      <c r="SSO83" s="338"/>
      <c r="SSP83" s="338"/>
      <c r="SSQ83" s="338"/>
      <c r="SSR83" s="338"/>
      <c r="SSS83" s="338"/>
      <c r="SST83" s="338"/>
      <c r="SSU83" s="338"/>
      <c r="SSV83" s="338"/>
      <c r="SSW83" s="338"/>
      <c r="SSX83" s="338"/>
      <c r="SSY83" s="338"/>
      <c r="SSZ83" s="338"/>
      <c r="STA83" s="338"/>
      <c r="STB83" s="338"/>
      <c r="STC83" s="338"/>
      <c r="STD83" s="338"/>
      <c r="STE83" s="338"/>
      <c r="STF83" s="338"/>
      <c r="STG83" s="338"/>
      <c r="STH83" s="338"/>
      <c r="STI83" s="338"/>
      <c r="STJ83" s="338"/>
      <c r="STK83" s="338"/>
      <c r="STL83" s="338"/>
      <c r="STM83" s="338"/>
      <c r="STN83" s="338"/>
      <c r="STO83" s="338"/>
      <c r="STP83" s="338"/>
      <c r="STQ83" s="338"/>
      <c r="STR83" s="338"/>
      <c r="STS83" s="338"/>
      <c r="STT83" s="338"/>
      <c r="STU83" s="338"/>
      <c r="STV83" s="338"/>
      <c r="STW83" s="338"/>
      <c r="STX83" s="338"/>
      <c r="STY83" s="338"/>
      <c r="STZ83" s="338"/>
      <c r="SUA83" s="338"/>
      <c r="SUB83" s="338"/>
      <c r="SUC83" s="338"/>
      <c r="SUD83" s="338"/>
      <c r="SUE83" s="338"/>
      <c r="SUF83" s="338"/>
      <c r="SUG83" s="338"/>
      <c r="SUH83" s="338"/>
      <c r="SUI83" s="338"/>
      <c r="SUJ83" s="338"/>
      <c r="SUK83" s="338"/>
      <c r="SUL83" s="338"/>
      <c r="SUM83" s="338"/>
      <c r="SUN83" s="338"/>
      <c r="SUO83" s="338"/>
      <c r="SUP83" s="338"/>
      <c r="SUQ83" s="338"/>
      <c r="SUR83" s="338"/>
      <c r="SUS83" s="338"/>
      <c r="SUT83" s="338"/>
      <c r="SUU83" s="338"/>
      <c r="SUV83" s="338"/>
      <c r="SUW83" s="338"/>
      <c r="SUX83" s="338"/>
      <c r="SUY83" s="338"/>
      <c r="SUZ83" s="338"/>
      <c r="SVA83" s="338"/>
      <c r="SVB83" s="338"/>
      <c r="SVC83" s="338"/>
      <c r="SVD83" s="338"/>
      <c r="SVE83" s="338"/>
      <c r="SVF83" s="338"/>
      <c r="SVG83" s="338"/>
      <c r="SVH83" s="338"/>
      <c r="SVI83" s="338"/>
      <c r="SVJ83" s="338"/>
      <c r="SVK83" s="338"/>
      <c r="SVL83" s="338"/>
      <c r="SVM83" s="338"/>
      <c r="SVN83" s="338"/>
      <c r="SVO83" s="338"/>
      <c r="SVP83" s="338"/>
      <c r="SVQ83" s="338"/>
      <c r="SVR83" s="338"/>
      <c r="SVS83" s="338"/>
      <c r="SVT83" s="338"/>
      <c r="SVU83" s="338"/>
      <c r="SVV83" s="338"/>
      <c r="SVW83" s="338"/>
      <c r="SVX83" s="338"/>
      <c r="SVY83" s="338"/>
      <c r="SVZ83" s="338"/>
      <c r="SWA83" s="338"/>
      <c r="SWB83" s="338"/>
      <c r="SWC83" s="338"/>
      <c r="SWD83" s="338"/>
      <c r="SWE83" s="338"/>
      <c r="SWF83" s="338"/>
      <c r="SWG83" s="338"/>
      <c r="SWH83" s="338"/>
      <c r="SWI83" s="338"/>
      <c r="SWJ83" s="338"/>
      <c r="SWK83" s="338"/>
      <c r="SWL83" s="338"/>
      <c r="SWM83" s="338"/>
      <c r="SWN83" s="338"/>
      <c r="SWO83" s="338"/>
      <c r="SWP83" s="338"/>
      <c r="SWQ83" s="338"/>
      <c r="SWR83" s="338"/>
      <c r="SWS83" s="338"/>
      <c r="SWT83" s="338"/>
      <c r="SWU83" s="338"/>
      <c r="SWV83" s="338"/>
      <c r="SWW83" s="338"/>
      <c r="SWX83" s="338"/>
      <c r="SWY83" s="338"/>
      <c r="SWZ83" s="338"/>
      <c r="SXA83" s="338"/>
      <c r="SXB83" s="338"/>
      <c r="SXC83" s="338"/>
      <c r="SXD83" s="338"/>
      <c r="SXE83" s="338"/>
      <c r="SXF83" s="338"/>
      <c r="SXG83" s="338"/>
      <c r="SXH83" s="338"/>
      <c r="SXI83" s="338"/>
      <c r="SXJ83" s="338"/>
      <c r="SXK83" s="338"/>
      <c r="SXL83" s="338"/>
      <c r="SXM83" s="338"/>
      <c r="SXN83" s="338"/>
      <c r="SXO83" s="338"/>
      <c r="SXP83" s="338"/>
      <c r="SXQ83" s="338"/>
      <c r="SXR83" s="338"/>
      <c r="SXS83" s="338"/>
      <c r="SXT83" s="338"/>
      <c r="SXU83" s="338"/>
      <c r="SXV83" s="338"/>
      <c r="SXW83" s="338"/>
      <c r="SXX83" s="338"/>
      <c r="SXY83" s="338"/>
      <c r="SXZ83" s="338"/>
      <c r="SYA83" s="338"/>
      <c r="SYB83" s="338"/>
      <c r="SYC83" s="338"/>
      <c r="SYD83" s="338"/>
      <c r="SYE83" s="338"/>
      <c r="SYF83" s="338"/>
      <c r="SYG83" s="338"/>
      <c r="SYH83" s="338"/>
      <c r="SYI83" s="338"/>
      <c r="SYJ83" s="338"/>
      <c r="SYK83" s="338"/>
      <c r="SYL83" s="338"/>
      <c r="SYM83" s="338"/>
      <c r="SYN83" s="338"/>
      <c r="SYO83" s="338"/>
      <c r="SYP83" s="338"/>
      <c r="SYQ83" s="338"/>
      <c r="SYR83" s="338"/>
      <c r="SYS83" s="338"/>
      <c r="SYT83" s="338"/>
      <c r="SYU83" s="338"/>
      <c r="SYV83" s="338"/>
      <c r="SYW83" s="338"/>
      <c r="SYX83" s="338"/>
      <c r="SYY83" s="338"/>
      <c r="SYZ83" s="338"/>
      <c r="SZA83" s="338"/>
      <c r="SZB83" s="338"/>
      <c r="SZC83" s="338"/>
      <c r="SZD83" s="338"/>
      <c r="SZE83" s="338"/>
      <c r="SZF83" s="338"/>
      <c r="SZG83" s="338"/>
      <c r="SZH83" s="338"/>
      <c r="SZI83" s="338"/>
      <c r="SZJ83" s="338"/>
      <c r="SZK83" s="338"/>
      <c r="SZL83" s="338"/>
      <c r="SZM83" s="338"/>
      <c r="SZN83" s="338"/>
      <c r="SZO83" s="338"/>
      <c r="SZP83" s="338"/>
      <c r="SZQ83" s="338"/>
      <c r="SZR83" s="338"/>
      <c r="SZS83" s="338"/>
      <c r="SZT83" s="338"/>
      <c r="SZU83" s="338"/>
      <c r="SZV83" s="338"/>
      <c r="SZW83" s="338"/>
      <c r="SZX83" s="338"/>
      <c r="SZY83" s="338"/>
      <c r="SZZ83" s="338"/>
      <c r="TAA83" s="338"/>
      <c r="TAB83" s="338"/>
      <c r="TAC83" s="338"/>
      <c r="TAD83" s="338"/>
      <c r="TAE83" s="338"/>
      <c r="TAF83" s="338"/>
      <c r="TAG83" s="338"/>
      <c r="TAH83" s="338"/>
      <c r="TAI83" s="338"/>
      <c r="TAJ83" s="338"/>
      <c r="TAK83" s="338"/>
      <c r="TAL83" s="338"/>
      <c r="TAM83" s="338"/>
      <c r="TAN83" s="338"/>
      <c r="TAO83" s="338"/>
      <c r="TAP83" s="338"/>
      <c r="TAQ83" s="338"/>
      <c r="TAR83" s="338"/>
      <c r="TAS83" s="338"/>
      <c r="TAT83" s="338"/>
      <c r="TAU83" s="338"/>
      <c r="TAV83" s="338"/>
      <c r="TAW83" s="338"/>
      <c r="TAX83" s="338"/>
      <c r="TAY83" s="338"/>
      <c r="TAZ83" s="338"/>
      <c r="TBA83" s="338"/>
      <c r="TBB83" s="338"/>
      <c r="TBC83" s="338"/>
      <c r="TBD83" s="338"/>
      <c r="TBE83" s="338"/>
      <c r="TBF83" s="338"/>
      <c r="TBG83" s="338"/>
      <c r="TBH83" s="338"/>
      <c r="TBI83" s="338"/>
      <c r="TBJ83" s="338"/>
      <c r="TBK83" s="338"/>
      <c r="TBL83" s="338"/>
      <c r="TBM83" s="338"/>
      <c r="TBN83" s="338"/>
      <c r="TBO83" s="338"/>
      <c r="TBP83" s="338"/>
      <c r="TBQ83" s="338"/>
      <c r="TBR83" s="338"/>
      <c r="TBS83" s="338"/>
      <c r="TBT83" s="338"/>
      <c r="TBU83" s="338"/>
      <c r="TBV83" s="338"/>
      <c r="TBW83" s="338"/>
      <c r="TBX83" s="338"/>
      <c r="TBY83" s="338"/>
      <c r="TBZ83" s="338"/>
      <c r="TCA83" s="338"/>
      <c r="TCB83" s="338"/>
      <c r="TCC83" s="338"/>
      <c r="TCD83" s="338"/>
      <c r="TCE83" s="338"/>
      <c r="TCF83" s="338"/>
      <c r="TCG83" s="338"/>
      <c r="TCH83" s="338"/>
      <c r="TCI83" s="338"/>
      <c r="TCJ83" s="338"/>
      <c r="TCK83" s="338"/>
      <c r="TCL83" s="338"/>
      <c r="TCM83" s="338"/>
      <c r="TCN83" s="338"/>
      <c r="TCO83" s="338"/>
      <c r="TCP83" s="338"/>
      <c r="TCQ83" s="338"/>
      <c r="TCR83" s="338"/>
      <c r="TCS83" s="338"/>
      <c r="TCT83" s="338"/>
      <c r="TCU83" s="338"/>
      <c r="TCV83" s="338"/>
      <c r="TCW83" s="338"/>
      <c r="TCX83" s="338"/>
      <c r="TCY83" s="338"/>
      <c r="TCZ83" s="338"/>
      <c r="TDA83" s="338"/>
      <c r="TDB83" s="338"/>
      <c r="TDC83" s="338"/>
      <c r="TDD83" s="338"/>
      <c r="TDE83" s="338"/>
      <c r="TDF83" s="338"/>
      <c r="TDG83" s="338"/>
      <c r="TDH83" s="338"/>
      <c r="TDI83" s="338"/>
      <c r="TDJ83" s="338"/>
      <c r="TDK83" s="338"/>
      <c r="TDL83" s="338"/>
      <c r="TDM83" s="338"/>
      <c r="TDN83" s="338"/>
      <c r="TDO83" s="338"/>
      <c r="TDP83" s="338"/>
      <c r="TDQ83" s="338"/>
      <c r="TDR83" s="338"/>
      <c r="TDS83" s="338"/>
      <c r="TDT83" s="338"/>
      <c r="TDU83" s="338"/>
      <c r="TDV83" s="338"/>
      <c r="TDW83" s="338"/>
      <c r="TDX83" s="338"/>
      <c r="TDY83" s="338"/>
      <c r="TDZ83" s="338"/>
      <c r="TEA83" s="338"/>
      <c r="TEB83" s="338"/>
      <c r="TEC83" s="338"/>
      <c r="TED83" s="338"/>
      <c r="TEE83" s="338"/>
      <c r="TEF83" s="338"/>
      <c r="TEG83" s="338"/>
      <c r="TEH83" s="338"/>
      <c r="TEI83" s="338"/>
      <c r="TEJ83" s="338"/>
      <c r="TEK83" s="338"/>
      <c r="TEL83" s="338"/>
      <c r="TEM83" s="338"/>
      <c r="TEN83" s="338"/>
      <c r="TEO83" s="338"/>
      <c r="TEP83" s="338"/>
      <c r="TEQ83" s="338"/>
      <c r="TER83" s="338"/>
      <c r="TES83" s="338"/>
      <c r="TET83" s="338"/>
      <c r="TEU83" s="338"/>
      <c r="TEV83" s="338"/>
      <c r="TEW83" s="338"/>
      <c r="TEX83" s="338"/>
      <c r="TEY83" s="338"/>
      <c r="TEZ83" s="338"/>
      <c r="TFA83" s="338"/>
      <c r="TFB83" s="338"/>
      <c r="TFC83" s="338"/>
      <c r="TFD83" s="338"/>
      <c r="TFE83" s="338"/>
      <c r="TFF83" s="338"/>
      <c r="TFG83" s="338"/>
      <c r="TFH83" s="338"/>
      <c r="TFI83" s="338"/>
      <c r="TFJ83" s="338"/>
      <c r="TFK83" s="338"/>
      <c r="TFL83" s="338"/>
      <c r="TFM83" s="338"/>
      <c r="TFN83" s="338"/>
      <c r="TFO83" s="338"/>
      <c r="TFP83" s="338"/>
      <c r="TFQ83" s="338"/>
      <c r="TFR83" s="338"/>
      <c r="TFS83" s="338"/>
      <c r="TFT83" s="338"/>
      <c r="TFU83" s="338"/>
      <c r="TFV83" s="338"/>
      <c r="TFW83" s="338"/>
      <c r="TFX83" s="338"/>
      <c r="TFY83" s="338"/>
      <c r="TFZ83" s="338"/>
      <c r="TGA83" s="338"/>
      <c r="TGB83" s="338"/>
      <c r="TGC83" s="338"/>
      <c r="TGD83" s="338"/>
      <c r="TGE83" s="338"/>
      <c r="TGF83" s="338"/>
      <c r="TGG83" s="338"/>
      <c r="TGH83" s="338"/>
      <c r="TGI83" s="338"/>
      <c r="TGJ83" s="338"/>
      <c r="TGK83" s="338"/>
      <c r="TGL83" s="338"/>
      <c r="TGM83" s="338"/>
      <c r="TGN83" s="338"/>
      <c r="TGO83" s="338"/>
      <c r="TGP83" s="338"/>
      <c r="TGQ83" s="338"/>
      <c r="TGR83" s="338"/>
      <c r="TGS83" s="338"/>
      <c r="TGT83" s="338"/>
      <c r="TGU83" s="338"/>
      <c r="TGV83" s="338"/>
      <c r="TGW83" s="338"/>
      <c r="TGX83" s="338"/>
      <c r="TGY83" s="338"/>
      <c r="TGZ83" s="338"/>
      <c r="THA83" s="338"/>
      <c r="THB83" s="338"/>
      <c r="THC83" s="338"/>
      <c r="THD83" s="338"/>
      <c r="THE83" s="338"/>
      <c r="THF83" s="338"/>
      <c r="THG83" s="338"/>
      <c r="THH83" s="338"/>
      <c r="THI83" s="338"/>
      <c r="THJ83" s="338"/>
      <c r="THK83" s="338"/>
      <c r="THL83" s="338"/>
      <c r="THM83" s="338"/>
      <c r="THN83" s="338"/>
      <c r="THO83" s="338"/>
      <c r="THP83" s="338"/>
      <c r="THQ83" s="338"/>
      <c r="THR83" s="338"/>
      <c r="THS83" s="338"/>
      <c r="THT83" s="338"/>
      <c r="THU83" s="338"/>
      <c r="THV83" s="338"/>
      <c r="THW83" s="338"/>
      <c r="THX83" s="338"/>
      <c r="THY83" s="338"/>
      <c r="THZ83" s="338"/>
      <c r="TIA83" s="338"/>
      <c r="TIB83" s="338"/>
      <c r="TIC83" s="338"/>
      <c r="TID83" s="338"/>
      <c r="TIE83" s="338"/>
      <c r="TIF83" s="338"/>
      <c r="TIG83" s="338"/>
      <c r="TIH83" s="338"/>
      <c r="TII83" s="338"/>
      <c r="TIJ83" s="338"/>
      <c r="TIK83" s="338"/>
      <c r="TIL83" s="338"/>
      <c r="TIM83" s="338"/>
      <c r="TIN83" s="338"/>
      <c r="TIO83" s="338"/>
      <c r="TIP83" s="338"/>
      <c r="TIQ83" s="338"/>
      <c r="TIR83" s="338"/>
      <c r="TIS83" s="338"/>
      <c r="TIT83" s="338"/>
      <c r="TIU83" s="338"/>
      <c r="TIV83" s="338"/>
      <c r="TIW83" s="338"/>
      <c r="TIX83" s="338"/>
      <c r="TIY83" s="338"/>
      <c r="TIZ83" s="338"/>
      <c r="TJA83" s="338"/>
      <c r="TJB83" s="338"/>
      <c r="TJC83" s="338"/>
      <c r="TJD83" s="338"/>
      <c r="TJE83" s="338"/>
      <c r="TJF83" s="338"/>
      <c r="TJG83" s="338"/>
      <c r="TJH83" s="338"/>
      <c r="TJI83" s="338"/>
      <c r="TJJ83" s="338"/>
      <c r="TJK83" s="338"/>
      <c r="TJL83" s="338"/>
      <c r="TJM83" s="338"/>
      <c r="TJN83" s="338"/>
      <c r="TJO83" s="338"/>
      <c r="TJP83" s="338"/>
      <c r="TJQ83" s="338"/>
      <c r="TJR83" s="338"/>
      <c r="TJS83" s="338"/>
      <c r="TJT83" s="338"/>
      <c r="TJU83" s="338"/>
      <c r="TJV83" s="338"/>
      <c r="TJW83" s="338"/>
      <c r="TJX83" s="338"/>
      <c r="TJY83" s="338"/>
      <c r="TJZ83" s="338"/>
      <c r="TKA83" s="338"/>
      <c r="TKB83" s="338"/>
      <c r="TKC83" s="338"/>
      <c r="TKD83" s="338"/>
      <c r="TKE83" s="338"/>
      <c r="TKF83" s="338"/>
      <c r="TKG83" s="338"/>
      <c r="TKH83" s="338"/>
      <c r="TKI83" s="338"/>
      <c r="TKJ83" s="338"/>
      <c r="TKK83" s="338"/>
      <c r="TKL83" s="338"/>
      <c r="TKM83" s="338"/>
      <c r="TKN83" s="338"/>
      <c r="TKO83" s="338"/>
      <c r="TKP83" s="338"/>
      <c r="TKQ83" s="338"/>
      <c r="TKR83" s="338"/>
      <c r="TKS83" s="338"/>
      <c r="TKT83" s="338"/>
      <c r="TKU83" s="338"/>
      <c r="TKV83" s="338"/>
      <c r="TKW83" s="338"/>
      <c r="TKX83" s="338"/>
      <c r="TKY83" s="338"/>
      <c r="TKZ83" s="338"/>
      <c r="TLA83" s="338"/>
      <c r="TLB83" s="338"/>
      <c r="TLC83" s="338"/>
      <c r="TLD83" s="338"/>
      <c r="TLE83" s="338"/>
      <c r="TLF83" s="338"/>
      <c r="TLG83" s="338"/>
      <c r="TLH83" s="338"/>
      <c r="TLI83" s="338"/>
      <c r="TLJ83" s="338"/>
      <c r="TLK83" s="338"/>
      <c r="TLL83" s="338"/>
      <c r="TLM83" s="338"/>
      <c r="TLN83" s="338"/>
      <c r="TLO83" s="338"/>
      <c r="TLP83" s="338"/>
      <c r="TLQ83" s="338"/>
      <c r="TLR83" s="338"/>
      <c r="TLS83" s="338"/>
      <c r="TLT83" s="338"/>
      <c r="TLU83" s="338"/>
      <c r="TLV83" s="338"/>
      <c r="TLW83" s="338"/>
      <c r="TLX83" s="338"/>
      <c r="TLY83" s="338"/>
      <c r="TLZ83" s="338"/>
      <c r="TMA83" s="338"/>
      <c r="TMB83" s="338"/>
      <c r="TMC83" s="338"/>
      <c r="TMD83" s="338"/>
      <c r="TME83" s="338"/>
      <c r="TMF83" s="338"/>
      <c r="TMG83" s="338"/>
      <c r="TMH83" s="338"/>
      <c r="TMI83" s="338"/>
      <c r="TMJ83" s="338"/>
      <c r="TMK83" s="338"/>
      <c r="TML83" s="338"/>
      <c r="TMM83" s="338"/>
      <c r="TMN83" s="338"/>
      <c r="TMO83" s="338"/>
      <c r="TMP83" s="338"/>
      <c r="TMQ83" s="338"/>
      <c r="TMR83" s="338"/>
      <c r="TMS83" s="338"/>
      <c r="TMT83" s="338"/>
      <c r="TMU83" s="338"/>
      <c r="TMV83" s="338"/>
      <c r="TMW83" s="338"/>
      <c r="TMX83" s="338"/>
      <c r="TMY83" s="338"/>
      <c r="TMZ83" s="338"/>
      <c r="TNA83" s="338"/>
      <c r="TNB83" s="338"/>
      <c r="TNC83" s="338"/>
      <c r="TND83" s="338"/>
      <c r="TNE83" s="338"/>
      <c r="TNF83" s="338"/>
      <c r="TNG83" s="338"/>
      <c r="TNH83" s="338"/>
      <c r="TNI83" s="338"/>
      <c r="TNJ83" s="338"/>
      <c r="TNK83" s="338"/>
      <c r="TNL83" s="338"/>
      <c r="TNM83" s="338"/>
      <c r="TNN83" s="338"/>
      <c r="TNO83" s="338"/>
      <c r="TNP83" s="338"/>
      <c r="TNQ83" s="338"/>
      <c r="TNR83" s="338"/>
      <c r="TNS83" s="338"/>
      <c r="TNT83" s="338"/>
      <c r="TNU83" s="338"/>
      <c r="TNV83" s="338"/>
      <c r="TNW83" s="338"/>
      <c r="TNX83" s="338"/>
      <c r="TNY83" s="338"/>
      <c r="TNZ83" s="338"/>
      <c r="TOA83" s="338"/>
      <c r="TOB83" s="338"/>
      <c r="TOC83" s="338"/>
      <c r="TOD83" s="338"/>
      <c r="TOE83" s="338"/>
      <c r="TOF83" s="338"/>
      <c r="TOG83" s="338"/>
      <c r="TOH83" s="338"/>
      <c r="TOI83" s="338"/>
      <c r="TOJ83" s="338"/>
      <c r="TOK83" s="338"/>
      <c r="TOL83" s="338"/>
      <c r="TOM83" s="338"/>
      <c r="TON83" s="338"/>
      <c r="TOO83" s="338"/>
      <c r="TOP83" s="338"/>
      <c r="TOQ83" s="338"/>
      <c r="TOR83" s="338"/>
      <c r="TOS83" s="338"/>
      <c r="TOT83" s="338"/>
      <c r="TOU83" s="338"/>
      <c r="TOV83" s="338"/>
      <c r="TOW83" s="338"/>
      <c r="TOX83" s="338"/>
      <c r="TOY83" s="338"/>
      <c r="TOZ83" s="338"/>
      <c r="TPA83" s="338"/>
      <c r="TPB83" s="338"/>
      <c r="TPC83" s="338"/>
      <c r="TPD83" s="338"/>
      <c r="TPE83" s="338"/>
      <c r="TPF83" s="338"/>
      <c r="TPG83" s="338"/>
      <c r="TPH83" s="338"/>
      <c r="TPI83" s="338"/>
      <c r="TPJ83" s="338"/>
      <c r="TPK83" s="338"/>
      <c r="TPL83" s="338"/>
      <c r="TPM83" s="338"/>
      <c r="TPN83" s="338"/>
      <c r="TPO83" s="338"/>
      <c r="TPP83" s="338"/>
      <c r="TPQ83" s="338"/>
      <c r="TPR83" s="338"/>
      <c r="TPS83" s="338"/>
      <c r="TPT83" s="338"/>
      <c r="TPU83" s="338"/>
      <c r="TPV83" s="338"/>
      <c r="TPW83" s="338"/>
      <c r="TPX83" s="338"/>
      <c r="TPY83" s="338"/>
      <c r="TPZ83" s="338"/>
      <c r="TQA83" s="338"/>
      <c r="TQB83" s="338"/>
      <c r="TQC83" s="338"/>
      <c r="TQD83" s="338"/>
      <c r="TQE83" s="338"/>
      <c r="TQF83" s="338"/>
      <c r="TQG83" s="338"/>
      <c r="TQH83" s="338"/>
      <c r="TQI83" s="338"/>
      <c r="TQJ83" s="338"/>
      <c r="TQK83" s="338"/>
      <c r="TQL83" s="338"/>
      <c r="TQM83" s="338"/>
      <c r="TQN83" s="338"/>
      <c r="TQO83" s="338"/>
      <c r="TQP83" s="338"/>
      <c r="TQQ83" s="338"/>
      <c r="TQR83" s="338"/>
      <c r="TQS83" s="338"/>
      <c r="TQT83" s="338"/>
      <c r="TQU83" s="338"/>
      <c r="TQV83" s="338"/>
      <c r="TQW83" s="338"/>
      <c r="TQX83" s="338"/>
      <c r="TQY83" s="338"/>
      <c r="TQZ83" s="338"/>
      <c r="TRA83" s="338"/>
      <c r="TRB83" s="338"/>
      <c r="TRC83" s="338"/>
      <c r="TRD83" s="338"/>
      <c r="TRE83" s="338"/>
      <c r="TRF83" s="338"/>
      <c r="TRG83" s="338"/>
      <c r="TRH83" s="338"/>
      <c r="TRI83" s="338"/>
      <c r="TRJ83" s="338"/>
      <c r="TRK83" s="338"/>
      <c r="TRL83" s="338"/>
      <c r="TRM83" s="338"/>
      <c r="TRN83" s="338"/>
      <c r="TRO83" s="338"/>
      <c r="TRP83" s="338"/>
      <c r="TRQ83" s="338"/>
      <c r="TRR83" s="338"/>
      <c r="TRS83" s="338"/>
      <c r="TRT83" s="338"/>
      <c r="TRU83" s="338"/>
      <c r="TRV83" s="338"/>
      <c r="TRW83" s="338"/>
      <c r="TRX83" s="338"/>
      <c r="TRY83" s="338"/>
      <c r="TRZ83" s="338"/>
      <c r="TSA83" s="338"/>
      <c r="TSB83" s="338"/>
      <c r="TSC83" s="338"/>
      <c r="TSD83" s="338"/>
      <c r="TSE83" s="338"/>
      <c r="TSF83" s="338"/>
      <c r="TSG83" s="338"/>
      <c r="TSH83" s="338"/>
      <c r="TSI83" s="338"/>
      <c r="TSJ83" s="338"/>
      <c r="TSK83" s="338"/>
      <c r="TSL83" s="338"/>
      <c r="TSM83" s="338"/>
      <c r="TSN83" s="338"/>
      <c r="TSO83" s="338"/>
      <c r="TSP83" s="338"/>
      <c r="TSQ83" s="338"/>
      <c r="TSR83" s="338"/>
      <c r="TSS83" s="338"/>
      <c r="TST83" s="338"/>
      <c r="TSU83" s="338"/>
      <c r="TSV83" s="338"/>
      <c r="TSW83" s="338"/>
      <c r="TSX83" s="338"/>
      <c r="TSY83" s="338"/>
      <c r="TSZ83" s="338"/>
      <c r="TTA83" s="338"/>
      <c r="TTB83" s="338"/>
      <c r="TTC83" s="338"/>
      <c r="TTD83" s="338"/>
      <c r="TTE83" s="338"/>
      <c r="TTF83" s="338"/>
      <c r="TTG83" s="338"/>
      <c r="TTH83" s="338"/>
      <c r="TTI83" s="338"/>
      <c r="TTJ83" s="338"/>
      <c r="TTK83" s="338"/>
      <c r="TTL83" s="338"/>
      <c r="TTM83" s="338"/>
      <c r="TTN83" s="338"/>
      <c r="TTO83" s="338"/>
      <c r="TTP83" s="338"/>
      <c r="TTQ83" s="338"/>
      <c r="TTR83" s="338"/>
      <c r="TTS83" s="338"/>
      <c r="TTT83" s="338"/>
      <c r="TTU83" s="338"/>
      <c r="TTV83" s="338"/>
      <c r="TTW83" s="338"/>
      <c r="TTX83" s="338"/>
      <c r="TTY83" s="338"/>
      <c r="TTZ83" s="338"/>
      <c r="TUA83" s="338"/>
      <c r="TUB83" s="338"/>
      <c r="TUC83" s="338"/>
      <c r="TUD83" s="338"/>
      <c r="TUE83" s="338"/>
      <c r="TUF83" s="338"/>
      <c r="TUG83" s="338"/>
      <c r="TUH83" s="338"/>
      <c r="TUI83" s="338"/>
      <c r="TUJ83" s="338"/>
      <c r="TUK83" s="338"/>
      <c r="TUL83" s="338"/>
      <c r="TUM83" s="338"/>
      <c r="TUN83" s="338"/>
      <c r="TUO83" s="338"/>
      <c r="TUP83" s="338"/>
      <c r="TUQ83" s="338"/>
      <c r="TUR83" s="338"/>
      <c r="TUS83" s="338"/>
      <c r="TUT83" s="338"/>
      <c r="TUU83" s="338"/>
      <c r="TUV83" s="338"/>
      <c r="TUW83" s="338"/>
      <c r="TUX83" s="338"/>
      <c r="TUY83" s="338"/>
      <c r="TUZ83" s="338"/>
      <c r="TVA83" s="338"/>
      <c r="TVB83" s="338"/>
      <c r="TVC83" s="338"/>
      <c r="TVD83" s="338"/>
      <c r="TVE83" s="338"/>
      <c r="TVF83" s="338"/>
      <c r="TVG83" s="338"/>
      <c r="TVH83" s="338"/>
      <c r="TVI83" s="338"/>
      <c r="TVJ83" s="338"/>
      <c r="TVK83" s="338"/>
      <c r="TVL83" s="338"/>
      <c r="TVM83" s="338"/>
      <c r="TVN83" s="338"/>
      <c r="TVO83" s="338"/>
      <c r="TVP83" s="338"/>
      <c r="TVQ83" s="338"/>
      <c r="TVR83" s="338"/>
      <c r="TVS83" s="338"/>
      <c r="TVT83" s="338"/>
      <c r="TVU83" s="338"/>
      <c r="TVV83" s="338"/>
      <c r="TVW83" s="338"/>
      <c r="TVX83" s="338"/>
      <c r="TVY83" s="338"/>
      <c r="TVZ83" s="338"/>
      <c r="TWA83" s="338"/>
      <c r="TWB83" s="338"/>
      <c r="TWC83" s="338"/>
      <c r="TWD83" s="338"/>
      <c r="TWE83" s="338"/>
      <c r="TWF83" s="338"/>
      <c r="TWG83" s="338"/>
      <c r="TWH83" s="338"/>
      <c r="TWI83" s="338"/>
      <c r="TWJ83" s="338"/>
      <c r="TWK83" s="338"/>
      <c r="TWL83" s="338"/>
      <c r="TWM83" s="338"/>
      <c r="TWN83" s="338"/>
      <c r="TWO83" s="338"/>
      <c r="TWP83" s="338"/>
      <c r="TWQ83" s="338"/>
      <c r="TWR83" s="338"/>
      <c r="TWS83" s="338"/>
      <c r="TWT83" s="338"/>
      <c r="TWU83" s="338"/>
      <c r="TWV83" s="338"/>
      <c r="TWW83" s="338"/>
      <c r="TWX83" s="338"/>
      <c r="TWY83" s="338"/>
      <c r="TWZ83" s="338"/>
      <c r="TXA83" s="338"/>
      <c r="TXB83" s="338"/>
      <c r="TXC83" s="338"/>
      <c r="TXD83" s="338"/>
      <c r="TXE83" s="338"/>
      <c r="TXF83" s="338"/>
      <c r="TXG83" s="338"/>
      <c r="TXH83" s="338"/>
      <c r="TXI83" s="338"/>
      <c r="TXJ83" s="338"/>
      <c r="TXK83" s="338"/>
      <c r="TXL83" s="338"/>
      <c r="TXM83" s="338"/>
      <c r="TXN83" s="338"/>
      <c r="TXO83" s="338"/>
      <c r="TXP83" s="338"/>
      <c r="TXQ83" s="338"/>
      <c r="TXR83" s="338"/>
      <c r="TXS83" s="338"/>
      <c r="TXT83" s="338"/>
      <c r="TXU83" s="338"/>
      <c r="TXV83" s="338"/>
      <c r="TXW83" s="338"/>
      <c r="TXX83" s="338"/>
      <c r="TXY83" s="338"/>
      <c r="TXZ83" s="338"/>
      <c r="TYA83" s="338"/>
      <c r="TYB83" s="338"/>
      <c r="TYC83" s="338"/>
      <c r="TYD83" s="338"/>
      <c r="TYE83" s="338"/>
      <c r="TYF83" s="338"/>
      <c r="TYG83" s="338"/>
      <c r="TYH83" s="338"/>
      <c r="TYI83" s="338"/>
      <c r="TYJ83" s="338"/>
      <c r="TYK83" s="338"/>
      <c r="TYL83" s="338"/>
      <c r="TYM83" s="338"/>
      <c r="TYN83" s="338"/>
      <c r="TYO83" s="338"/>
      <c r="TYP83" s="338"/>
      <c r="TYQ83" s="338"/>
      <c r="TYR83" s="338"/>
      <c r="TYS83" s="338"/>
      <c r="TYT83" s="338"/>
      <c r="TYU83" s="338"/>
      <c r="TYV83" s="338"/>
      <c r="TYW83" s="338"/>
      <c r="TYX83" s="338"/>
      <c r="TYY83" s="338"/>
      <c r="TYZ83" s="338"/>
      <c r="TZA83" s="338"/>
      <c r="TZB83" s="338"/>
      <c r="TZC83" s="338"/>
      <c r="TZD83" s="338"/>
      <c r="TZE83" s="338"/>
      <c r="TZF83" s="338"/>
      <c r="TZG83" s="338"/>
      <c r="TZH83" s="338"/>
      <c r="TZI83" s="338"/>
      <c r="TZJ83" s="338"/>
      <c r="TZK83" s="338"/>
      <c r="TZL83" s="338"/>
      <c r="TZM83" s="338"/>
      <c r="TZN83" s="338"/>
      <c r="TZO83" s="338"/>
      <c r="TZP83" s="338"/>
      <c r="TZQ83" s="338"/>
      <c r="TZR83" s="338"/>
      <c r="TZS83" s="338"/>
      <c r="TZT83" s="338"/>
      <c r="TZU83" s="338"/>
      <c r="TZV83" s="338"/>
      <c r="TZW83" s="338"/>
      <c r="TZX83" s="338"/>
      <c r="TZY83" s="338"/>
      <c r="TZZ83" s="338"/>
      <c r="UAA83" s="338"/>
      <c r="UAB83" s="338"/>
      <c r="UAC83" s="338"/>
      <c r="UAD83" s="338"/>
      <c r="UAE83" s="338"/>
      <c r="UAF83" s="338"/>
      <c r="UAG83" s="338"/>
      <c r="UAH83" s="338"/>
      <c r="UAI83" s="338"/>
      <c r="UAJ83" s="338"/>
      <c r="UAK83" s="338"/>
      <c r="UAL83" s="338"/>
      <c r="UAM83" s="338"/>
      <c r="UAN83" s="338"/>
      <c r="UAO83" s="338"/>
      <c r="UAP83" s="338"/>
      <c r="UAQ83" s="338"/>
      <c r="UAR83" s="338"/>
      <c r="UAS83" s="338"/>
      <c r="UAT83" s="338"/>
      <c r="UAU83" s="338"/>
      <c r="UAV83" s="338"/>
      <c r="UAW83" s="338"/>
      <c r="UAX83" s="338"/>
      <c r="UAY83" s="338"/>
      <c r="UAZ83" s="338"/>
      <c r="UBA83" s="338"/>
      <c r="UBB83" s="338"/>
      <c r="UBC83" s="338"/>
      <c r="UBD83" s="338"/>
      <c r="UBE83" s="338"/>
      <c r="UBF83" s="338"/>
      <c r="UBG83" s="338"/>
      <c r="UBH83" s="338"/>
      <c r="UBI83" s="338"/>
      <c r="UBJ83" s="338"/>
      <c r="UBK83" s="338"/>
      <c r="UBL83" s="338"/>
      <c r="UBM83" s="338"/>
      <c r="UBN83" s="338"/>
      <c r="UBO83" s="338"/>
      <c r="UBP83" s="338"/>
      <c r="UBQ83" s="338"/>
      <c r="UBR83" s="338"/>
      <c r="UBS83" s="338"/>
      <c r="UBT83" s="338"/>
      <c r="UBU83" s="338"/>
      <c r="UBV83" s="338"/>
      <c r="UBW83" s="338"/>
      <c r="UBX83" s="338"/>
      <c r="UBY83" s="338"/>
      <c r="UBZ83" s="338"/>
      <c r="UCA83" s="338"/>
      <c r="UCB83" s="338"/>
      <c r="UCC83" s="338"/>
      <c r="UCD83" s="338"/>
      <c r="UCE83" s="338"/>
      <c r="UCF83" s="338"/>
      <c r="UCG83" s="338"/>
      <c r="UCH83" s="338"/>
      <c r="UCI83" s="338"/>
      <c r="UCJ83" s="338"/>
      <c r="UCK83" s="338"/>
      <c r="UCL83" s="338"/>
      <c r="UCM83" s="338"/>
      <c r="UCN83" s="338"/>
      <c r="UCO83" s="338"/>
      <c r="UCP83" s="338"/>
      <c r="UCQ83" s="338"/>
      <c r="UCR83" s="338"/>
      <c r="UCS83" s="338"/>
      <c r="UCT83" s="338"/>
      <c r="UCU83" s="338"/>
      <c r="UCV83" s="338"/>
      <c r="UCW83" s="338"/>
      <c r="UCX83" s="338"/>
      <c r="UCY83" s="338"/>
      <c r="UCZ83" s="338"/>
      <c r="UDA83" s="338"/>
      <c r="UDB83" s="338"/>
      <c r="UDC83" s="338"/>
      <c r="UDD83" s="338"/>
      <c r="UDE83" s="338"/>
      <c r="UDF83" s="338"/>
      <c r="UDG83" s="338"/>
      <c r="UDH83" s="338"/>
      <c r="UDI83" s="338"/>
      <c r="UDJ83" s="338"/>
      <c r="UDK83" s="338"/>
      <c r="UDL83" s="338"/>
      <c r="UDM83" s="338"/>
      <c r="UDN83" s="338"/>
      <c r="UDO83" s="338"/>
      <c r="UDP83" s="338"/>
      <c r="UDQ83" s="338"/>
      <c r="UDR83" s="338"/>
      <c r="UDS83" s="338"/>
      <c r="UDT83" s="338"/>
      <c r="UDU83" s="338"/>
      <c r="UDV83" s="338"/>
      <c r="UDW83" s="338"/>
      <c r="UDX83" s="338"/>
      <c r="UDY83" s="338"/>
      <c r="UDZ83" s="338"/>
      <c r="UEA83" s="338"/>
      <c r="UEB83" s="338"/>
      <c r="UEC83" s="338"/>
      <c r="UED83" s="338"/>
      <c r="UEE83" s="338"/>
      <c r="UEF83" s="338"/>
      <c r="UEG83" s="338"/>
      <c r="UEH83" s="338"/>
      <c r="UEI83" s="338"/>
      <c r="UEJ83" s="338"/>
      <c r="UEK83" s="338"/>
      <c r="UEL83" s="338"/>
      <c r="UEM83" s="338"/>
      <c r="UEN83" s="338"/>
      <c r="UEO83" s="338"/>
      <c r="UEP83" s="338"/>
      <c r="UEQ83" s="338"/>
      <c r="UER83" s="338"/>
      <c r="UES83" s="338"/>
      <c r="UET83" s="338"/>
      <c r="UEU83" s="338"/>
      <c r="UEV83" s="338"/>
      <c r="UEW83" s="338"/>
      <c r="UEX83" s="338"/>
      <c r="UEY83" s="338"/>
      <c r="UEZ83" s="338"/>
      <c r="UFA83" s="338"/>
      <c r="UFB83" s="338"/>
      <c r="UFC83" s="338"/>
      <c r="UFD83" s="338"/>
      <c r="UFE83" s="338"/>
      <c r="UFF83" s="338"/>
      <c r="UFG83" s="338"/>
      <c r="UFH83" s="338"/>
      <c r="UFI83" s="338"/>
      <c r="UFJ83" s="338"/>
      <c r="UFK83" s="338"/>
      <c r="UFL83" s="338"/>
      <c r="UFM83" s="338"/>
      <c r="UFN83" s="338"/>
      <c r="UFO83" s="338"/>
      <c r="UFP83" s="338"/>
      <c r="UFQ83" s="338"/>
      <c r="UFR83" s="338"/>
      <c r="UFS83" s="338"/>
      <c r="UFT83" s="338"/>
      <c r="UFU83" s="338"/>
      <c r="UFV83" s="338"/>
      <c r="UFW83" s="338"/>
      <c r="UFX83" s="338"/>
      <c r="UFY83" s="338"/>
      <c r="UFZ83" s="338"/>
      <c r="UGA83" s="338"/>
      <c r="UGB83" s="338"/>
      <c r="UGC83" s="338"/>
      <c r="UGD83" s="338"/>
      <c r="UGE83" s="338"/>
      <c r="UGF83" s="338"/>
      <c r="UGG83" s="338"/>
      <c r="UGH83" s="338"/>
      <c r="UGI83" s="338"/>
      <c r="UGJ83" s="338"/>
      <c r="UGK83" s="338"/>
      <c r="UGL83" s="338"/>
      <c r="UGM83" s="338"/>
      <c r="UGN83" s="338"/>
      <c r="UGO83" s="338"/>
      <c r="UGP83" s="338"/>
      <c r="UGQ83" s="338"/>
      <c r="UGR83" s="338"/>
      <c r="UGS83" s="338"/>
      <c r="UGT83" s="338"/>
      <c r="UGU83" s="338"/>
      <c r="UGV83" s="338"/>
      <c r="UGW83" s="338"/>
      <c r="UGX83" s="338"/>
      <c r="UGY83" s="338"/>
      <c r="UGZ83" s="338"/>
      <c r="UHA83" s="338"/>
      <c r="UHB83" s="338"/>
      <c r="UHC83" s="338"/>
      <c r="UHD83" s="338"/>
      <c r="UHE83" s="338"/>
      <c r="UHF83" s="338"/>
      <c r="UHG83" s="338"/>
      <c r="UHH83" s="338"/>
      <c r="UHI83" s="338"/>
      <c r="UHJ83" s="338"/>
      <c r="UHK83" s="338"/>
      <c r="UHL83" s="338"/>
      <c r="UHM83" s="338"/>
      <c r="UHN83" s="338"/>
      <c r="UHO83" s="338"/>
      <c r="UHP83" s="338"/>
      <c r="UHQ83" s="338"/>
      <c r="UHR83" s="338"/>
      <c r="UHS83" s="338"/>
      <c r="UHT83" s="338"/>
      <c r="UHU83" s="338"/>
      <c r="UHV83" s="338"/>
      <c r="UHW83" s="338"/>
      <c r="UHX83" s="338"/>
      <c r="UHY83" s="338"/>
      <c r="UHZ83" s="338"/>
      <c r="UIA83" s="338"/>
      <c r="UIB83" s="338"/>
      <c r="UIC83" s="338"/>
      <c r="UID83" s="338"/>
      <c r="UIE83" s="338"/>
      <c r="UIF83" s="338"/>
      <c r="UIG83" s="338"/>
      <c r="UIH83" s="338"/>
      <c r="UII83" s="338"/>
      <c r="UIJ83" s="338"/>
      <c r="UIK83" s="338"/>
      <c r="UIL83" s="338"/>
      <c r="UIM83" s="338"/>
      <c r="UIN83" s="338"/>
      <c r="UIO83" s="338"/>
      <c r="UIP83" s="338"/>
      <c r="UIQ83" s="338"/>
      <c r="UIR83" s="338"/>
      <c r="UIS83" s="338"/>
      <c r="UIT83" s="338"/>
      <c r="UIU83" s="338"/>
      <c r="UIV83" s="338"/>
      <c r="UIW83" s="338"/>
      <c r="UIX83" s="338"/>
      <c r="UIY83" s="338"/>
      <c r="UIZ83" s="338"/>
      <c r="UJA83" s="338"/>
      <c r="UJB83" s="338"/>
      <c r="UJC83" s="338"/>
      <c r="UJD83" s="338"/>
      <c r="UJE83" s="338"/>
      <c r="UJF83" s="338"/>
      <c r="UJG83" s="338"/>
      <c r="UJH83" s="338"/>
      <c r="UJI83" s="338"/>
      <c r="UJJ83" s="338"/>
      <c r="UJK83" s="338"/>
      <c r="UJL83" s="338"/>
      <c r="UJM83" s="338"/>
      <c r="UJN83" s="338"/>
      <c r="UJO83" s="338"/>
      <c r="UJP83" s="338"/>
      <c r="UJQ83" s="338"/>
      <c r="UJR83" s="338"/>
      <c r="UJS83" s="338"/>
      <c r="UJT83" s="338"/>
      <c r="UJU83" s="338"/>
      <c r="UJV83" s="338"/>
      <c r="UJW83" s="338"/>
      <c r="UJX83" s="338"/>
      <c r="UJY83" s="338"/>
      <c r="UJZ83" s="338"/>
      <c r="UKA83" s="338"/>
      <c r="UKB83" s="338"/>
      <c r="UKC83" s="338"/>
      <c r="UKD83" s="338"/>
      <c r="UKE83" s="338"/>
      <c r="UKF83" s="338"/>
      <c r="UKG83" s="338"/>
      <c r="UKH83" s="338"/>
      <c r="UKI83" s="338"/>
      <c r="UKJ83" s="338"/>
      <c r="UKK83" s="338"/>
      <c r="UKL83" s="338"/>
      <c r="UKM83" s="338"/>
      <c r="UKN83" s="338"/>
      <c r="UKO83" s="338"/>
      <c r="UKP83" s="338"/>
      <c r="UKQ83" s="338"/>
      <c r="UKR83" s="338"/>
      <c r="UKS83" s="338"/>
      <c r="UKT83" s="338"/>
      <c r="UKU83" s="338"/>
      <c r="UKV83" s="338"/>
      <c r="UKW83" s="338"/>
      <c r="UKX83" s="338"/>
      <c r="UKY83" s="338"/>
      <c r="UKZ83" s="338"/>
      <c r="ULA83" s="338"/>
      <c r="ULB83" s="338"/>
      <c r="ULC83" s="338"/>
      <c r="ULD83" s="338"/>
      <c r="ULE83" s="338"/>
      <c r="ULF83" s="338"/>
      <c r="ULG83" s="338"/>
      <c r="ULH83" s="338"/>
      <c r="ULI83" s="338"/>
      <c r="ULJ83" s="338"/>
      <c r="ULK83" s="338"/>
      <c r="ULL83" s="338"/>
      <c r="ULM83" s="338"/>
      <c r="ULN83" s="338"/>
      <c r="ULO83" s="338"/>
      <c r="ULP83" s="338"/>
      <c r="ULQ83" s="338"/>
      <c r="ULR83" s="338"/>
      <c r="ULS83" s="338"/>
      <c r="ULT83" s="338"/>
      <c r="ULU83" s="338"/>
      <c r="ULV83" s="338"/>
      <c r="ULW83" s="338"/>
      <c r="ULX83" s="338"/>
      <c r="ULY83" s="338"/>
      <c r="ULZ83" s="338"/>
      <c r="UMA83" s="338"/>
      <c r="UMB83" s="338"/>
      <c r="UMC83" s="338"/>
      <c r="UMD83" s="338"/>
      <c r="UME83" s="338"/>
      <c r="UMF83" s="338"/>
      <c r="UMG83" s="338"/>
      <c r="UMH83" s="338"/>
      <c r="UMI83" s="338"/>
      <c r="UMJ83" s="338"/>
      <c r="UMK83" s="338"/>
      <c r="UML83" s="338"/>
      <c r="UMM83" s="338"/>
      <c r="UMN83" s="338"/>
      <c r="UMO83" s="338"/>
      <c r="UMP83" s="338"/>
      <c r="UMQ83" s="338"/>
      <c r="UMR83" s="338"/>
      <c r="UMS83" s="338"/>
      <c r="UMT83" s="338"/>
      <c r="UMU83" s="338"/>
      <c r="UMV83" s="338"/>
      <c r="UMW83" s="338"/>
      <c r="UMX83" s="338"/>
      <c r="UMY83" s="338"/>
      <c r="UMZ83" s="338"/>
      <c r="UNA83" s="338"/>
      <c r="UNB83" s="338"/>
      <c r="UNC83" s="338"/>
      <c r="UND83" s="338"/>
      <c r="UNE83" s="338"/>
      <c r="UNF83" s="338"/>
      <c r="UNG83" s="338"/>
      <c r="UNH83" s="338"/>
      <c r="UNI83" s="338"/>
      <c r="UNJ83" s="338"/>
      <c r="UNK83" s="338"/>
      <c r="UNL83" s="338"/>
      <c r="UNM83" s="338"/>
      <c r="UNN83" s="338"/>
      <c r="UNO83" s="338"/>
      <c r="UNP83" s="338"/>
      <c r="UNQ83" s="338"/>
      <c r="UNR83" s="338"/>
      <c r="UNS83" s="338"/>
      <c r="UNT83" s="338"/>
      <c r="UNU83" s="338"/>
      <c r="UNV83" s="338"/>
      <c r="UNW83" s="338"/>
      <c r="UNX83" s="338"/>
      <c r="UNY83" s="338"/>
      <c r="UNZ83" s="338"/>
      <c r="UOA83" s="338"/>
      <c r="UOB83" s="338"/>
      <c r="UOC83" s="338"/>
      <c r="UOD83" s="338"/>
      <c r="UOE83" s="338"/>
      <c r="UOF83" s="338"/>
      <c r="UOG83" s="338"/>
      <c r="UOH83" s="338"/>
      <c r="UOI83" s="338"/>
      <c r="UOJ83" s="338"/>
      <c r="UOK83" s="338"/>
      <c r="UOL83" s="338"/>
      <c r="UOM83" s="338"/>
      <c r="UON83" s="338"/>
      <c r="UOO83" s="338"/>
      <c r="UOP83" s="338"/>
      <c r="UOQ83" s="338"/>
      <c r="UOR83" s="338"/>
      <c r="UOS83" s="338"/>
      <c r="UOT83" s="338"/>
      <c r="UOU83" s="338"/>
      <c r="UOV83" s="338"/>
      <c r="UOW83" s="338"/>
      <c r="UOX83" s="338"/>
      <c r="UOY83" s="338"/>
      <c r="UOZ83" s="338"/>
      <c r="UPA83" s="338"/>
      <c r="UPB83" s="338"/>
      <c r="UPC83" s="338"/>
      <c r="UPD83" s="338"/>
      <c r="UPE83" s="338"/>
      <c r="UPF83" s="338"/>
      <c r="UPG83" s="338"/>
      <c r="UPH83" s="338"/>
      <c r="UPI83" s="338"/>
      <c r="UPJ83" s="338"/>
      <c r="UPK83" s="338"/>
      <c r="UPL83" s="338"/>
      <c r="UPM83" s="338"/>
      <c r="UPN83" s="338"/>
      <c r="UPO83" s="338"/>
      <c r="UPP83" s="338"/>
      <c r="UPQ83" s="338"/>
      <c r="UPR83" s="338"/>
      <c r="UPS83" s="338"/>
      <c r="UPT83" s="338"/>
      <c r="UPU83" s="338"/>
      <c r="UPV83" s="338"/>
      <c r="UPW83" s="338"/>
      <c r="UPX83" s="338"/>
      <c r="UPY83" s="338"/>
      <c r="UPZ83" s="338"/>
      <c r="UQA83" s="338"/>
      <c r="UQB83" s="338"/>
      <c r="UQC83" s="338"/>
      <c r="UQD83" s="338"/>
      <c r="UQE83" s="338"/>
      <c r="UQF83" s="338"/>
      <c r="UQG83" s="338"/>
      <c r="UQH83" s="338"/>
      <c r="UQI83" s="338"/>
      <c r="UQJ83" s="338"/>
      <c r="UQK83" s="338"/>
      <c r="UQL83" s="338"/>
      <c r="UQM83" s="338"/>
      <c r="UQN83" s="338"/>
      <c r="UQO83" s="338"/>
      <c r="UQP83" s="338"/>
      <c r="UQQ83" s="338"/>
      <c r="UQR83" s="338"/>
      <c r="UQS83" s="338"/>
      <c r="UQT83" s="338"/>
      <c r="UQU83" s="338"/>
      <c r="UQV83" s="338"/>
      <c r="UQW83" s="338"/>
      <c r="UQX83" s="338"/>
      <c r="UQY83" s="338"/>
      <c r="UQZ83" s="338"/>
      <c r="URA83" s="338"/>
      <c r="URB83" s="338"/>
      <c r="URC83" s="338"/>
      <c r="URD83" s="338"/>
      <c r="URE83" s="338"/>
      <c r="URF83" s="338"/>
      <c r="URG83" s="338"/>
      <c r="URH83" s="338"/>
      <c r="URI83" s="338"/>
      <c r="URJ83" s="338"/>
      <c r="URK83" s="338"/>
      <c r="URL83" s="338"/>
      <c r="URM83" s="338"/>
      <c r="URN83" s="338"/>
      <c r="URO83" s="338"/>
      <c r="URP83" s="338"/>
      <c r="URQ83" s="338"/>
      <c r="URR83" s="338"/>
      <c r="URS83" s="338"/>
      <c r="URT83" s="338"/>
      <c r="URU83" s="338"/>
      <c r="URV83" s="338"/>
      <c r="URW83" s="338"/>
      <c r="URX83" s="338"/>
      <c r="URY83" s="338"/>
      <c r="URZ83" s="338"/>
      <c r="USA83" s="338"/>
      <c r="USB83" s="338"/>
      <c r="USC83" s="338"/>
      <c r="USD83" s="338"/>
      <c r="USE83" s="338"/>
      <c r="USF83" s="338"/>
      <c r="USG83" s="338"/>
      <c r="USH83" s="338"/>
      <c r="USI83" s="338"/>
      <c r="USJ83" s="338"/>
      <c r="USK83" s="338"/>
      <c r="USL83" s="338"/>
      <c r="USM83" s="338"/>
      <c r="USN83" s="338"/>
      <c r="USO83" s="338"/>
      <c r="USP83" s="338"/>
      <c r="USQ83" s="338"/>
      <c r="USR83" s="338"/>
      <c r="USS83" s="338"/>
      <c r="UST83" s="338"/>
      <c r="USU83" s="338"/>
      <c r="USV83" s="338"/>
      <c r="USW83" s="338"/>
      <c r="USX83" s="338"/>
      <c r="USY83" s="338"/>
      <c r="USZ83" s="338"/>
      <c r="UTA83" s="338"/>
      <c r="UTB83" s="338"/>
      <c r="UTC83" s="338"/>
      <c r="UTD83" s="338"/>
      <c r="UTE83" s="338"/>
      <c r="UTF83" s="338"/>
      <c r="UTG83" s="338"/>
      <c r="UTH83" s="338"/>
      <c r="UTI83" s="338"/>
      <c r="UTJ83" s="338"/>
      <c r="UTK83" s="338"/>
      <c r="UTL83" s="338"/>
      <c r="UTM83" s="338"/>
      <c r="UTN83" s="338"/>
      <c r="UTO83" s="338"/>
      <c r="UTP83" s="338"/>
      <c r="UTQ83" s="338"/>
      <c r="UTR83" s="338"/>
      <c r="UTS83" s="338"/>
      <c r="UTT83" s="338"/>
      <c r="UTU83" s="338"/>
      <c r="UTV83" s="338"/>
      <c r="UTW83" s="338"/>
      <c r="UTX83" s="338"/>
      <c r="UTY83" s="338"/>
      <c r="UTZ83" s="338"/>
      <c r="UUA83" s="338"/>
      <c r="UUB83" s="338"/>
      <c r="UUC83" s="338"/>
      <c r="UUD83" s="338"/>
      <c r="UUE83" s="338"/>
      <c r="UUF83" s="338"/>
      <c r="UUG83" s="338"/>
      <c r="UUH83" s="338"/>
      <c r="UUI83" s="338"/>
      <c r="UUJ83" s="338"/>
      <c r="UUK83" s="338"/>
      <c r="UUL83" s="338"/>
      <c r="UUM83" s="338"/>
      <c r="UUN83" s="338"/>
      <c r="UUO83" s="338"/>
      <c r="UUP83" s="338"/>
      <c r="UUQ83" s="338"/>
      <c r="UUR83" s="338"/>
      <c r="UUS83" s="338"/>
      <c r="UUT83" s="338"/>
      <c r="UUU83" s="338"/>
      <c r="UUV83" s="338"/>
      <c r="UUW83" s="338"/>
      <c r="UUX83" s="338"/>
      <c r="UUY83" s="338"/>
      <c r="UUZ83" s="338"/>
      <c r="UVA83" s="338"/>
      <c r="UVB83" s="338"/>
      <c r="UVC83" s="338"/>
      <c r="UVD83" s="338"/>
      <c r="UVE83" s="338"/>
      <c r="UVF83" s="338"/>
      <c r="UVG83" s="338"/>
      <c r="UVH83" s="338"/>
      <c r="UVI83" s="338"/>
      <c r="UVJ83" s="338"/>
      <c r="UVK83" s="338"/>
      <c r="UVL83" s="338"/>
      <c r="UVM83" s="338"/>
      <c r="UVN83" s="338"/>
      <c r="UVO83" s="338"/>
      <c r="UVP83" s="338"/>
      <c r="UVQ83" s="338"/>
      <c r="UVR83" s="338"/>
      <c r="UVS83" s="338"/>
      <c r="UVT83" s="338"/>
      <c r="UVU83" s="338"/>
      <c r="UVV83" s="338"/>
      <c r="UVW83" s="338"/>
      <c r="UVX83" s="338"/>
      <c r="UVY83" s="338"/>
      <c r="UVZ83" s="338"/>
      <c r="UWA83" s="338"/>
      <c r="UWB83" s="338"/>
      <c r="UWC83" s="338"/>
      <c r="UWD83" s="338"/>
      <c r="UWE83" s="338"/>
      <c r="UWF83" s="338"/>
      <c r="UWG83" s="338"/>
      <c r="UWH83" s="338"/>
      <c r="UWI83" s="338"/>
      <c r="UWJ83" s="338"/>
      <c r="UWK83" s="338"/>
      <c r="UWL83" s="338"/>
      <c r="UWM83" s="338"/>
      <c r="UWN83" s="338"/>
      <c r="UWO83" s="338"/>
      <c r="UWP83" s="338"/>
      <c r="UWQ83" s="338"/>
      <c r="UWR83" s="338"/>
      <c r="UWS83" s="338"/>
      <c r="UWT83" s="338"/>
      <c r="UWU83" s="338"/>
      <c r="UWV83" s="338"/>
      <c r="UWW83" s="338"/>
      <c r="UWX83" s="338"/>
      <c r="UWY83" s="338"/>
      <c r="UWZ83" s="338"/>
      <c r="UXA83" s="338"/>
      <c r="UXB83" s="338"/>
      <c r="UXC83" s="338"/>
      <c r="UXD83" s="338"/>
      <c r="UXE83" s="338"/>
      <c r="UXF83" s="338"/>
      <c r="UXG83" s="338"/>
      <c r="UXH83" s="338"/>
      <c r="UXI83" s="338"/>
      <c r="UXJ83" s="338"/>
      <c r="UXK83" s="338"/>
      <c r="UXL83" s="338"/>
      <c r="UXM83" s="338"/>
      <c r="UXN83" s="338"/>
      <c r="UXO83" s="338"/>
      <c r="UXP83" s="338"/>
      <c r="UXQ83" s="338"/>
      <c r="UXR83" s="338"/>
      <c r="UXS83" s="338"/>
      <c r="UXT83" s="338"/>
      <c r="UXU83" s="338"/>
      <c r="UXV83" s="338"/>
      <c r="UXW83" s="338"/>
      <c r="UXX83" s="338"/>
      <c r="UXY83" s="338"/>
      <c r="UXZ83" s="338"/>
      <c r="UYA83" s="338"/>
      <c r="UYB83" s="338"/>
      <c r="UYC83" s="338"/>
      <c r="UYD83" s="338"/>
      <c r="UYE83" s="338"/>
      <c r="UYF83" s="338"/>
      <c r="UYG83" s="338"/>
      <c r="UYH83" s="338"/>
      <c r="UYI83" s="338"/>
      <c r="UYJ83" s="338"/>
      <c r="UYK83" s="338"/>
      <c r="UYL83" s="338"/>
      <c r="UYM83" s="338"/>
      <c r="UYN83" s="338"/>
      <c r="UYO83" s="338"/>
      <c r="UYP83" s="338"/>
      <c r="UYQ83" s="338"/>
      <c r="UYR83" s="338"/>
      <c r="UYS83" s="338"/>
      <c r="UYT83" s="338"/>
      <c r="UYU83" s="338"/>
      <c r="UYV83" s="338"/>
      <c r="UYW83" s="338"/>
      <c r="UYX83" s="338"/>
      <c r="UYY83" s="338"/>
      <c r="UYZ83" s="338"/>
      <c r="UZA83" s="338"/>
      <c r="UZB83" s="338"/>
      <c r="UZC83" s="338"/>
      <c r="UZD83" s="338"/>
      <c r="UZE83" s="338"/>
      <c r="UZF83" s="338"/>
      <c r="UZG83" s="338"/>
      <c r="UZH83" s="338"/>
      <c r="UZI83" s="338"/>
      <c r="UZJ83" s="338"/>
      <c r="UZK83" s="338"/>
      <c r="UZL83" s="338"/>
      <c r="UZM83" s="338"/>
      <c r="UZN83" s="338"/>
      <c r="UZO83" s="338"/>
      <c r="UZP83" s="338"/>
      <c r="UZQ83" s="338"/>
      <c r="UZR83" s="338"/>
      <c r="UZS83" s="338"/>
      <c r="UZT83" s="338"/>
      <c r="UZU83" s="338"/>
      <c r="UZV83" s="338"/>
      <c r="UZW83" s="338"/>
      <c r="UZX83" s="338"/>
      <c r="UZY83" s="338"/>
      <c r="UZZ83" s="338"/>
      <c r="VAA83" s="338"/>
      <c r="VAB83" s="338"/>
      <c r="VAC83" s="338"/>
      <c r="VAD83" s="338"/>
      <c r="VAE83" s="338"/>
      <c r="VAF83" s="338"/>
      <c r="VAG83" s="338"/>
      <c r="VAH83" s="338"/>
      <c r="VAI83" s="338"/>
      <c r="VAJ83" s="338"/>
      <c r="VAK83" s="338"/>
      <c r="VAL83" s="338"/>
      <c r="VAM83" s="338"/>
      <c r="VAN83" s="338"/>
      <c r="VAO83" s="338"/>
      <c r="VAP83" s="338"/>
      <c r="VAQ83" s="338"/>
      <c r="VAR83" s="338"/>
      <c r="VAS83" s="338"/>
      <c r="VAT83" s="338"/>
      <c r="VAU83" s="338"/>
      <c r="VAV83" s="338"/>
      <c r="VAW83" s="338"/>
      <c r="VAX83" s="338"/>
      <c r="VAY83" s="338"/>
      <c r="VAZ83" s="338"/>
      <c r="VBA83" s="338"/>
      <c r="VBB83" s="338"/>
      <c r="VBC83" s="338"/>
      <c r="VBD83" s="338"/>
      <c r="VBE83" s="338"/>
      <c r="VBF83" s="338"/>
      <c r="VBG83" s="338"/>
      <c r="VBH83" s="338"/>
      <c r="VBI83" s="338"/>
      <c r="VBJ83" s="338"/>
      <c r="VBK83" s="338"/>
      <c r="VBL83" s="338"/>
      <c r="VBM83" s="338"/>
      <c r="VBN83" s="338"/>
      <c r="VBO83" s="338"/>
      <c r="VBP83" s="338"/>
      <c r="VBQ83" s="338"/>
      <c r="VBR83" s="338"/>
      <c r="VBS83" s="338"/>
      <c r="VBT83" s="338"/>
      <c r="VBU83" s="338"/>
      <c r="VBV83" s="338"/>
      <c r="VBW83" s="338"/>
      <c r="VBX83" s="338"/>
      <c r="VBY83" s="338"/>
      <c r="VBZ83" s="338"/>
      <c r="VCA83" s="338"/>
      <c r="VCB83" s="338"/>
      <c r="VCC83" s="338"/>
      <c r="VCD83" s="338"/>
      <c r="VCE83" s="338"/>
      <c r="VCF83" s="338"/>
      <c r="VCG83" s="338"/>
      <c r="VCH83" s="338"/>
      <c r="VCI83" s="338"/>
      <c r="VCJ83" s="338"/>
      <c r="VCK83" s="338"/>
      <c r="VCL83" s="338"/>
      <c r="VCM83" s="338"/>
      <c r="VCN83" s="338"/>
      <c r="VCO83" s="338"/>
      <c r="VCP83" s="338"/>
      <c r="VCQ83" s="338"/>
      <c r="VCR83" s="338"/>
      <c r="VCS83" s="338"/>
      <c r="VCT83" s="338"/>
      <c r="VCU83" s="338"/>
      <c r="VCV83" s="338"/>
      <c r="VCW83" s="338"/>
      <c r="VCX83" s="338"/>
      <c r="VCY83" s="338"/>
      <c r="VCZ83" s="338"/>
      <c r="VDA83" s="338"/>
      <c r="VDB83" s="338"/>
      <c r="VDC83" s="338"/>
      <c r="VDD83" s="338"/>
      <c r="VDE83" s="338"/>
      <c r="VDF83" s="338"/>
      <c r="VDG83" s="338"/>
      <c r="VDH83" s="338"/>
      <c r="VDI83" s="338"/>
      <c r="VDJ83" s="338"/>
      <c r="VDK83" s="338"/>
      <c r="VDL83" s="338"/>
      <c r="VDM83" s="338"/>
      <c r="VDN83" s="338"/>
      <c r="VDO83" s="338"/>
      <c r="VDP83" s="338"/>
      <c r="VDQ83" s="338"/>
      <c r="VDR83" s="338"/>
      <c r="VDS83" s="338"/>
      <c r="VDT83" s="338"/>
      <c r="VDU83" s="338"/>
      <c r="VDV83" s="338"/>
      <c r="VDW83" s="338"/>
      <c r="VDX83" s="338"/>
      <c r="VDY83" s="338"/>
      <c r="VDZ83" s="338"/>
      <c r="VEA83" s="338"/>
      <c r="VEB83" s="338"/>
      <c r="VEC83" s="338"/>
      <c r="VED83" s="338"/>
      <c r="VEE83" s="338"/>
      <c r="VEF83" s="338"/>
      <c r="VEG83" s="338"/>
      <c r="VEH83" s="338"/>
      <c r="VEI83" s="338"/>
      <c r="VEJ83" s="338"/>
      <c r="VEK83" s="338"/>
      <c r="VEL83" s="338"/>
      <c r="VEM83" s="338"/>
      <c r="VEN83" s="338"/>
      <c r="VEO83" s="338"/>
      <c r="VEP83" s="338"/>
      <c r="VEQ83" s="338"/>
      <c r="VER83" s="338"/>
      <c r="VES83" s="338"/>
      <c r="VET83" s="338"/>
      <c r="VEU83" s="338"/>
      <c r="VEV83" s="338"/>
      <c r="VEW83" s="338"/>
      <c r="VEX83" s="338"/>
      <c r="VEY83" s="338"/>
      <c r="VEZ83" s="338"/>
      <c r="VFA83" s="338"/>
      <c r="VFB83" s="338"/>
      <c r="VFC83" s="338"/>
      <c r="VFD83" s="338"/>
      <c r="VFE83" s="338"/>
      <c r="VFF83" s="338"/>
      <c r="VFG83" s="338"/>
      <c r="VFH83" s="338"/>
      <c r="VFI83" s="338"/>
      <c r="VFJ83" s="338"/>
      <c r="VFK83" s="338"/>
      <c r="VFL83" s="338"/>
      <c r="VFM83" s="338"/>
      <c r="VFN83" s="338"/>
      <c r="VFO83" s="338"/>
      <c r="VFP83" s="338"/>
      <c r="VFQ83" s="338"/>
      <c r="VFR83" s="338"/>
      <c r="VFS83" s="338"/>
      <c r="VFT83" s="338"/>
      <c r="VFU83" s="338"/>
      <c r="VFV83" s="338"/>
      <c r="VFW83" s="338"/>
      <c r="VFX83" s="338"/>
      <c r="VFY83" s="338"/>
      <c r="VFZ83" s="338"/>
      <c r="VGA83" s="338"/>
      <c r="VGB83" s="338"/>
      <c r="VGC83" s="338"/>
      <c r="VGD83" s="338"/>
      <c r="VGE83" s="338"/>
      <c r="VGF83" s="338"/>
      <c r="VGG83" s="338"/>
      <c r="VGH83" s="338"/>
      <c r="VGI83" s="338"/>
      <c r="VGJ83" s="338"/>
      <c r="VGK83" s="338"/>
      <c r="VGL83" s="338"/>
      <c r="VGM83" s="338"/>
      <c r="VGN83" s="338"/>
      <c r="VGO83" s="338"/>
      <c r="VGP83" s="338"/>
      <c r="VGQ83" s="338"/>
      <c r="VGR83" s="338"/>
      <c r="VGS83" s="338"/>
      <c r="VGT83" s="338"/>
      <c r="VGU83" s="338"/>
      <c r="VGV83" s="338"/>
      <c r="VGW83" s="338"/>
      <c r="VGX83" s="338"/>
      <c r="VGY83" s="338"/>
      <c r="VGZ83" s="338"/>
      <c r="VHA83" s="338"/>
      <c r="VHB83" s="338"/>
      <c r="VHC83" s="338"/>
      <c r="VHD83" s="338"/>
      <c r="VHE83" s="338"/>
      <c r="VHF83" s="338"/>
      <c r="VHG83" s="338"/>
      <c r="VHH83" s="338"/>
      <c r="VHI83" s="338"/>
      <c r="VHJ83" s="338"/>
      <c r="VHK83" s="338"/>
      <c r="VHL83" s="338"/>
      <c r="VHM83" s="338"/>
      <c r="VHN83" s="338"/>
      <c r="VHO83" s="338"/>
      <c r="VHP83" s="338"/>
      <c r="VHQ83" s="338"/>
      <c r="VHR83" s="338"/>
      <c r="VHS83" s="338"/>
      <c r="VHT83" s="338"/>
      <c r="VHU83" s="338"/>
      <c r="VHV83" s="338"/>
      <c r="VHW83" s="338"/>
      <c r="VHX83" s="338"/>
      <c r="VHY83" s="338"/>
      <c r="VHZ83" s="338"/>
      <c r="VIA83" s="338"/>
      <c r="VIB83" s="338"/>
      <c r="VIC83" s="338"/>
      <c r="VID83" s="338"/>
      <c r="VIE83" s="338"/>
      <c r="VIF83" s="338"/>
      <c r="VIG83" s="338"/>
      <c r="VIH83" s="338"/>
      <c r="VII83" s="338"/>
      <c r="VIJ83" s="338"/>
      <c r="VIK83" s="338"/>
      <c r="VIL83" s="338"/>
      <c r="VIM83" s="338"/>
      <c r="VIN83" s="338"/>
      <c r="VIO83" s="338"/>
      <c r="VIP83" s="338"/>
      <c r="VIQ83" s="338"/>
      <c r="VIR83" s="338"/>
      <c r="VIS83" s="338"/>
      <c r="VIT83" s="338"/>
      <c r="VIU83" s="338"/>
      <c r="VIV83" s="338"/>
      <c r="VIW83" s="338"/>
      <c r="VIX83" s="338"/>
      <c r="VIY83" s="338"/>
      <c r="VIZ83" s="338"/>
      <c r="VJA83" s="338"/>
      <c r="VJB83" s="338"/>
      <c r="VJC83" s="338"/>
      <c r="VJD83" s="338"/>
      <c r="VJE83" s="338"/>
      <c r="VJF83" s="338"/>
      <c r="VJG83" s="338"/>
      <c r="VJH83" s="338"/>
      <c r="VJI83" s="338"/>
      <c r="VJJ83" s="338"/>
      <c r="VJK83" s="338"/>
      <c r="VJL83" s="338"/>
      <c r="VJM83" s="338"/>
      <c r="VJN83" s="338"/>
      <c r="VJO83" s="338"/>
      <c r="VJP83" s="338"/>
      <c r="VJQ83" s="338"/>
      <c r="VJR83" s="338"/>
      <c r="VJS83" s="338"/>
      <c r="VJT83" s="338"/>
      <c r="VJU83" s="338"/>
      <c r="VJV83" s="338"/>
      <c r="VJW83" s="338"/>
      <c r="VJX83" s="338"/>
      <c r="VJY83" s="338"/>
      <c r="VJZ83" s="338"/>
      <c r="VKA83" s="338"/>
      <c r="VKB83" s="338"/>
      <c r="VKC83" s="338"/>
      <c r="VKD83" s="338"/>
      <c r="VKE83" s="338"/>
      <c r="VKF83" s="338"/>
      <c r="VKG83" s="338"/>
      <c r="VKH83" s="338"/>
      <c r="VKI83" s="338"/>
      <c r="VKJ83" s="338"/>
      <c r="VKK83" s="338"/>
      <c r="VKL83" s="338"/>
      <c r="VKM83" s="338"/>
      <c r="VKN83" s="338"/>
      <c r="VKO83" s="338"/>
      <c r="VKP83" s="338"/>
      <c r="VKQ83" s="338"/>
      <c r="VKR83" s="338"/>
      <c r="VKS83" s="338"/>
      <c r="VKT83" s="338"/>
      <c r="VKU83" s="338"/>
      <c r="VKV83" s="338"/>
      <c r="VKW83" s="338"/>
      <c r="VKX83" s="338"/>
      <c r="VKY83" s="338"/>
      <c r="VKZ83" s="338"/>
      <c r="VLA83" s="338"/>
      <c r="VLB83" s="338"/>
      <c r="VLC83" s="338"/>
      <c r="VLD83" s="338"/>
      <c r="VLE83" s="338"/>
      <c r="VLF83" s="338"/>
      <c r="VLG83" s="338"/>
      <c r="VLH83" s="338"/>
      <c r="VLI83" s="338"/>
      <c r="VLJ83" s="338"/>
      <c r="VLK83" s="338"/>
      <c r="VLL83" s="338"/>
      <c r="VLM83" s="338"/>
      <c r="VLN83" s="338"/>
      <c r="VLO83" s="338"/>
      <c r="VLP83" s="338"/>
      <c r="VLQ83" s="338"/>
      <c r="VLR83" s="338"/>
      <c r="VLS83" s="338"/>
      <c r="VLT83" s="338"/>
      <c r="VLU83" s="338"/>
      <c r="VLV83" s="338"/>
      <c r="VLW83" s="338"/>
      <c r="VLX83" s="338"/>
      <c r="VLY83" s="338"/>
      <c r="VLZ83" s="338"/>
      <c r="VMA83" s="338"/>
      <c r="VMB83" s="338"/>
      <c r="VMC83" s="338"/>
      <c r="VMD83" s="338"/>
      <c r="VME83" s="338"/>
      <c r="VMF83" s="338"/>
      <c r="VMG83" s="338"/>
      <c r="VMH83" s="338"/>
      <c r="VMI83" s="338"/>
      <c r="VMJ83" s="338"/>
      <c r="VMK83" s="338"/>
      <c r="VML83" s="338"/>
      <c r="VMM83" s="338"/>
      <c r="VMN83" s="338"/>
      <c r="VMO83" s="338"/>
      <c r="VMP83" s="338"/>
      <c r="VMQ83" s="338"/>
      <c r="VMR83" s="338"/>
      <c r="VMS83" s="338"/>
      <c r="VMT83" s="338"/>
      <c r="VMU83" s="338"/>
      <c r="VMV83" s="338"/>
      <c r="VMW83" s="338"/>
      <c r="VMX83" s="338"/>
      <c r="VMY83" s="338"/>
      <c r="VMZ83" s="338"/>
      <c r="VNA83" s="338"/>
      <c r="VNB83" s="338"/>
      <c r="VNC83" s="338"/>
      <c r="VND83" s="338"/>
      <c r="VNE83" s="338"/>
      <c r="VNF83" s="338"/>
      <c r="VNG83" s="338"/>
      <c r="VNH83" s="338"/>
      <c r="VNI83" s="338"/>
      <c r="VNJ83" s="338"/>
      <c r="VNK83" s="338"/>
      <c r="VNL83" s="338"/>
      <c r="VNM83" s="338"/>
      <c r="VNN83" s="338"/>
      <c r="VNO83" s="338"/>
      <c r="VNP83" s="338"/>
      <c r="VNQ83" s="338"/>
      <c r="VNR83" s="338"/>
      <c r="VNS83" s="338"/>
      <c r="VNT83" s="338"/>
      <c r="VNU83" s="338"/>
      <c r="VNV83" s="338"/>
      <c r="VNW83" s="338"/>
      <c r="VNX83" s="338"/>
      <c r="VNY83" s="338"/>
      <c r="VNZ83" s="338"/>
      <c r="VOA83" s="338"/>
      <c r="VOB83" s="338"/>
      <c r="VOC83" s="338"/>
      <c r="VOD83" s="338"/>
      <c r="VOE83" s="338"/>
      <c r="VOF83" s="338"/>
      <c r="VOG83" s="338"/>
      <c r="VOH83" s="338"/>
      <c r="VOI83" s="338"/>
      <c r="VOJ83" s="338"/>
      <c r="VOK83" s="338"/>
      <c r="VOL83" s="338"/>
      <c r="VOM83" s="338"/>
      <c r="VON83" s="338"/>
      <c r="VOO83" s="338"/>
      <c r="VOP83" s="338"/>
      <c r="VOQ83" s="338"/>
      <c r="VOR83" s="338"/>
      <c r="VOS83" s="338"/>
      <c r="VOT83" s="338"/>
      <c r="VOU83" s="338"/>
      <c r="VOV83" s="338"/>
      <c r="VOW83" s="338"/>
      <c r="VOX83" s="338"/>
      <c r="VOY83" s="338"/>
      <c r="VOZ83" s="338"/>
      <c r="VPA83" s="338"/>
      <c r="VPB83" s="338"/>
      <c r="VPC83" s="338"/>
      <c r="VPD83" s="338"/>
      <c r="VPE83" s="338"/>
      <c r="VPF83" s="338"/>
      <c r="VPG83" s="338"/>
      <c r="VPH83" s="338"/>
      <c r="VPI83" s="338"/>
      <c r="VPJ83" s="338"/>
      <c r="VPK83" s="338"/>
      <c r="VPL83" s="338"/>
      <c r="VPM83" s="338"/>
      <c r="VPN83" s="338"/>
      <c r="VPO83" s="338"/>
      <c r="VPP83" s="338"/>
      <c r="VPQ83" s="338"/>
      <c r="VPR83" s="338"/>
      <c r="VPS83" s="338"/>
      <c r="VPT83" s="338"/>
      <c r="VPU83" s="338"/>
      <c r="VPV83" s="338"/>
      <c r="VPW83" s="338"/>
      <c r="VPX83" s="338"/>
      <c r="VPY83" s="338"/>
      <c r="VPZ83" s="338"/>
      <c r="VQA83" s="338"/>
      <c r="VQB83" s="338"/>
      <c r="VQC83" s="338"/>
      <c r="VQD83" s="338"/>
      <c r="VQE83" s="338"/>
      <c r="VQF83" s="338"/>
      <c r="VQG83" s="338"/>
      <c r="VQH83" s="338"/>
      <c r="VQI83" s="338"/>
      <c r="VQJ83" s="338"/>
      <c r="VQK83" s="338"/>
      <c r="VQL83" s="338"/>
      <c r="VQM83" s="338"/>
      <c r="VQN83" s="338"/>
      <c r="VQO83" s="338"/>
      <c r="VQP83" s="338"/>
      <c r="VQQ83" s="338"/>
      <c r="VQR83" s="338"/>
      <c r="VQS83" s="338"/>
      <c r="VQT83" s="338"/>
      <c r="VQU83" s="338"/>
      <c r="VQV83" s="338"/>
      <c r="VQW83" s="338"/>
      <c r="VQX83" s="338"/>
      <c r="VQY83" s="338"/>
      <c r="VQZ83" s="338"/>
      <c r="VRA83" s="338"/>
      <c r="VRB83" s="338"/>
      <c r="VRC83" s="338"/>
      <c r="VRD83" s="338"/>
      <c r="VRE83" s="338"/>
      <c r="VRF83" s="338"/>
      <c r="VRG83" s="338"/>
      <c r="VRH83" s="338"/>
      <c r="VRI83" s="338"/>
      <c r="VRJ83" s="338"/>
      <c r="VRK83" s="338"/>
      <c r="VRL83" s="338"/>
      <c r="VRM83" s="338"/>
      <c r="VRN83" s="338"/>
      <c r="VRO83" s="338"/>
      <c r="VRP83" s="338"/>
      <c r="VRQ83" s="338"/>
      <c r="VRR83" s="338"/>
      <c r="VRS83" s="338"/>
      <c r="VRT83" s="338"/>
      <c r="VRU83" s="338"/>
      <c r="VRV83" s="338"/>
      <c r="VRW83" s="338"/>
      <c r="VRX83" s="338"/>
      <c r="VRY83" s="338"/>
      <c r="VRZ83" s="338"/>
      <c r="VSA83" s="338"/>
      <c r="VSB83" s="338"/>
      <c r="VSC83" s="338"/>
      <c r="VSD83" s="338"/>
      <c r="VSE83" s="338"/>
      <c r="VSF83" s="338"/>
      <c r="VSG83" s="338"/>
      <c r="VSH83" s="338"/>
      <c r="VSI83" s="338"/>
      <c r="VSJ83" s="338"/>
      <c r="VSK83" s="338"/>
      <c r="VSL83" s="338"/>
      <c r="VSM83" s="338"/>
      <c r="VSN83" s="338"/>
      <c r="VSO83" s="338"/>
      <c r="VSP83" s="338"/>
      <c r="VSQ83" s="338"/>
      <c r="VSR83" s="338"/>
      <c r="VSS83" s="338"/>
      <c r="VST83" s="338"/>
      <c r="VSU83" s="338"/>
      <c r="VSV83" s="338"/>
      <c r="VSW83" s="338"/>
      <c r="VSX83" s="338"/>
      <c r="VSY83" s="338"/>
      <c r="VSZ83" s="338"/>
      <c r="VTA83" s="338"/>
      <c r="VTB83" s="338"/>
      <c r="VTC83" s="338"/>
      <c r="VTD83" s="338"/>
      <c r="VTE83" s="338"/>
      <c r="VTF83" s="338"/>
      <c r="VTG83" s="338"/>
      <c r="VTH83" s="338"/>
      <c r="VTI83" s="338"/>
      <c r="VTJ83" s="338"/>
      <c r="VTK83" s="338"/>
      <c r="VTL83" s="338"/>
      <c r="VTM83" s="338"/>
      <c r="VTN83" s="338"/>
      <c r="VTO83" s="338"/>
      <c r="VTP83" s="338"/>
      <c r="VTQ83" s="338"/>
      <c r="VTR83" s="338"/>
      <c r="VTS83" s="338"/>
      <c r="VTT83" s="338"/>
      <c r="VTU83" s="338"/>
      <c r="VTV83" s="338"/>
      <c r="VTW83" s="338"/>
      <c r="VTX83" s="338"/>
      <c r="VTY83" s="338"/>
      <c r="VTZ83" s="338"/>
      <c r="VUA83" s="338"/>
      <c r="VUB83" s="338"/>
      <c r="VUC83" s="338"/>
      <c r="VUD83" s="338"/>
      <c r="VUE83" s="338"/>
      <c r="VUF83" s="338"/>
      <c r="VUG83" s="338"/>
      <c r="VUH83" s="338"/>
      <c r="VUI83" s="338"/>
      <c r="VUJ83" s="338"/>
      <c r="VUK83" s="338"/>
      <c r="VUL83" s="338"/>
      <c r="VUM83" s="338"/>
      <c r="VUN83" s="338"/>
      <c r="VUO83" s="338"/>
      <c r="VUP83" s="338"/>
      <c r="VUQ83" s="338"/>
      <c r="VUR83" s="338"/>
      <c r="VUS83" s="338"/>
      <c r="VUT83" s="338"/>
      <c r="VUU83" s="338"/>
      <c r="VUV83" s="338"/>
      <c r="VUW83" s="338"/>
      <c r="VUX83" s="338"/>
      <c r="VUY83" s="338"/>
      <c r="VUZ83" s="338"/>
      <c r="VVA83" s="338"/>
      <c r="VVB83" s="338"/>
      <c r="VVC83" s="338"/>
      <c r="VVD83" s="338"/>
      <c r="VVE83" s="338"/>
      <c r="VVF83" s="338"/>
      <c r="VVG83" s="338"/>
      <c r="VVH83" s="338"/>
      <c r="VVI83" s="338"/>
      <c r="VVJ83" s="338"/>
      <c r="VVK83" s="338"/>
      <c r="VVL83" s="338"/>
      <c r="VVM83" s="338"/>
      <c r="VVN83" s="338"/>
      <c r="VVO83" s="338"/>
      <c r="VVP83" s="338"/>
      <c r="VVQ83" s="338"/>
      <c r="VVR83" s="338"/>
      <c r="VVS83" s="338"/>
      <c r="VVT83" s="338"/>
      <c r="VVU83" s="338"/>
      <c r="VVV83" s="338"/>
      <c r="VVW83" s="338"/>
      <c r="VVX83" s="338"/>
      <c r="VVY83" s="338"/>
      <c r="VVZ83" s="338"/>
      <c r="VWA83" s="338"/>
      <c r="VWB83" s="338"/>
      <c r="VWC83" s="338"/>
      <c r="VWD83" s="338"/>
      <c r="VWE83" s="338"/>
      <c r="VWF83" s="338"/>
      <c r="VWG83" s="338"/>
      <c r="VWH83" s="338"/>
      <c r="VWI83" s="338"/>
      <c r="VWJ83" s="338"/>
      <c r="VWK83" s="338"/>
      <c r="VWL83" s="338"/>
      <c r="VWM83" s="338"/>
      <c r="VWN83" s="338"/>
      <c r="VWO83" s="338"/>
      <c r="VWP83" s="338"/>
      <c r="VWQ83" s="338"/>
      <c r="VWR83" s="338"/>
      <c r="VWS83" s="338"/>
      <c r="VWT83" s="338"/>
      <c r="VWU83" s="338"/>
      <c r="VWV83" s="338"/>
      <c r="VWW83" s="338"/>
      <c r="VWX83" s="338"/>
      <c r="VWY83" s="338"/>
      <c r="VWZ83" s="338"/>
      <c r="VXA83" s="338"/>
      <c r="VXB83" s="338"/>
      <c r="VXC83" s="338"/>
      <c r="VXD83" s="338"/>
      <c r="VXE83" s="338"/>
      <c r="VXF83" s="338"/>
      <c r="VXG83" s="338"/>
      <c r="VXH83" s="338"/>
      <c r="VXI83" s="338"/>
      <c r="VXJ83" s="338"/>
      <c r="VXK83" s="338"/>
      <c r="VXL83" s="338"/>
      <c r="VXM83" s="338"/>
      <c r="VXN83" s="338"/>
      <c r="VXO83" s="338"/>
      <c r="VXP83" s="338"/>
      <c r="VXQ83" s="338"/>
      <c r="VXR83" s="338"/>
      <c r="VXS83" s="338"/>
      <c r="VXT83" s="338"/>
      <c r="VXU83" s="338"/>
      <c r="VXV83" s="338"/>
      <c r="VXW83" s="338"/>
      <c r="VXX83" s="338"/>
      <c r="VXY83" s="338"/>
      <c r="VXZ83" s="338"/>
      <c r="VYA83" s="338"/>
      <c r="VYB83" s="338"/>
      <c r="VYC83" s="338"/>
      <c r="VYD83" s="338"/>
      <c r="VYE83" s="338"/>
      <c r="VYF83" s="338"/>
      <c r="VYG83" s="338"/>
      <c r="VYH83" s="338"/>
      <c r="VYI83" s="338"/>
      <c r="VYJ83" s="338"/>
      <c r="VYK83" s="338"/>
      <c r="VYL83" s="338"/>
      <c r="VYM83" s="338"/>
      <c r="VYN83" s="338"/>
      <c r="VYO83" s="338"/>
      <c r="VYP83" s="338"/>
      <c r="VYQ83" s="338"/>
      <c r="VYR83" s="338"/>
      <c r="VYS83" s="338"/>
      <c r="VYT83" s="338"/>
      <c r="VYU83" s="338"/>
      <c r="VYV83" s="338"/>
      <c r="VYW83" s="338"/>
      <c r="VYX83" s="338"/>
      <c r="VYY83" s="338"/>
      <c r="VYZ83" s="338"/>
      <c r="VZA83" s="338"/>
      <c r="VZB83" s="338"/>
      <c r="VZC83" s="338"/>
      <c r="VZD83" s="338"/>
      <c r="VZE83" s="338"/>
      <c r="VZF83" s="338"/>
      <c r="VZG83" s="338"/>
      <c r="VZH83" s="338"/>
      <c r="VZI83" s="338"/>
      <c r="VZJ83" s="338"/>
      <c r="VZK83" s="338"/>
      <c r="VZL83" s="338"/>
      <c r="VZM83" s="338"/>
      <c r="VZN83" s="338"/>
      <c r="VZO83" s="338"/>
      <c r="VZP83" s="338"/>
      <c r="VZQ83" s="338"/>
      <c r="VZR83" s="338"/>
      <c r="VZS83" s="338"/>
      <c r="VZT83" s="338"/>
      <c r="VZU83" s="338"/>
      <c r="VZV83" s="338"/>
      <c r="VZW83" s="338"/>
      <c r="VZX83" s="338"/>
      <c r="VZY83" s="338"/>
      <c r="VZZ83" s="338"/>
      <c r="WAA83" s="338"/>
      <c r="WAB83" s="338"/>
      <c r="WAC83" s="338"/>
      <c r="WAD83" s="338"/>
      <c r="WAE83" s="338"/>
      <c r="WAF83" s="338"/>
      <c r="WAG83" s="338"/>
      <c r="WAH83" s="338"/>
      <c r="WAI83" s="338"/>
      <c r="WAJ83" s="338"/>
      <c r="WAK83" s="338"/>
      <c r="WAL83" s="338"/>
      <c r="WAM83" s="338"/>
      <c r="WAN83" s="338"/>
      <c r="WAO83" s="338"/>
      <c r="WAP83" s="338"/>
      <c r="WAQ83" s="338"/>
      <c r="WAR83" s="338"/>
      <c r="WAS83" s="338"/>
      <c r="WAT83" s="338"/>
      <c r="WAU83" s="338"/>
      <c r="WAV83" s="338"/>
      <c r="WAW83" s="338"/>
      <c r="WAX83" s="338"/>
      <c r="WAY83" s="338"/>
      <c r="WAZ83" s="338"/>
      <c r="WBA83" s="338"/>
      <c r="WBB83" s="338"/>
      <c r="WBC83" s="338"/>
      <c r="WBD83" s="338"/>
      <c r="WBE83" s="338"/>
      <c r="WBF83" s="338"/>
      <c r="WBG83" s="338"/>
      <c r="WBH83" s="338"/>
      <c r="WBI83" s="338"/>
      <c r="WBJ83" s="338"/>
      <c r="WBK83" s="338"/>
      <c r="WBL83" s="338"/>
      <c r="WBM83" s="338"/>
      <c r="WBN83" s="338"/>
      <c r="WBO83" s="338"/>
      <c r="WBP83" s="338"/>
      <c r="WBQ83" s="338"/>
      <c r="WBR83" s="338"/>
      <c r="WBS83" s="338"/>
      <c r="WBT83" s="338"/>
      <c r="WBU83" s="338"/>
      <c r="WBV83" s="338"/>
      <c r="WBW83" s="338"/>
      <c r="WBX83" s="338"/>
      <c r="WBY83" s="338"/>
      <c r="WBZ83" s="338"/>
      <c r="WCA83" s="338"/>
      <c r="WCB83" s="338"/>
      <c r="WCC83" s="338"/>
      <c r="WCD83" s="338"/>
      <c r="WCE83" s="338"/>
      <c r="WCF83" s="338"/>
      <c r="WCG83" s="338"/>
      <c r="WCH83" s="338"/>
      <c r="WCI83" s="338"/>
      <c r="WCJ83" s="338"/>
      <c r="WCK83" s="338"/>
      <c r="WCL83" s="338"/>
      <c r="WCM83" s="338"/>
      <c r="WCN83" s="338"/>
      <c r="WCO83" s="338"/>
      <c r="WCP83" s="338"/>
      <c r="WCQ83" s="338"/>
      <c r="WCR83" s="338"/>
      <c r="WCS83" s="338"/>
      <c r="WCT83" s="338"/>
      <c r="WCU83" s="338"/>
      <c r="WCV83" s="338"/>
      <c r="WCW83" s="338"/>
      <c r="WCX83" s="338"/>
      <c r="WCY83" s="338"/>
      <c r="WCZ83" s="338"/>
      <c r="WDA83" s="338"/>
      <c r="WDB83" s="338"/>
      <c r="WDC83" s="338"/>
      <c r="WDD83" s="338"/>
      <c r="WDE83" s="338"/>
      <c r="WDF83" s="338"/>
      <c r="WDG83" s="338"/>
      <c r="WDH83" s="338"/>
      <c r="WDI83" s="338"/>
      <c r="WDJ83" s="338"/>
      <c r="WDK83" s="338"/>
      <c r="WDL83" s="338"/>
      <c r="WDM83" s="338"/>
      <c r="WDN83" s="338"/>
      <c r="WDO83" s="338"/>
      <c r="WDP83" s="338"/>
      <c r="WDQ83" s="338"/>
      <c r="WDR83" s="338"/>
      <c r="WDS83" s="338"/>
      <c r="WDT83" s="338"/>
      <c r="WDU83" s="338"/>
      <c r="WDV83" s="338"/>
      <c r="WDW83" s="338"/>
      <c r="WDX83" s="338"/>
      <c r="WDY83" s="338"/>
      <c r="WDZ83" s="338"/>
      <c r="WEA83" s="338"/>
      <c r="WEB83" s="338"/>
      <c r="WEC83" s="338"/>
      <c r="WED83" s="338"/>
      <c r="WEE83" s="338"/>
      <c r="WEF83" s="338"/>
      <c r="WEG83" s="338"/>
      <c r="WEH83" s="338"/>
      <c r="WEI83" s="338"/>
      <c r="WEJ83" s="338"/>
      <c r="WEK83" s="338"/>
      <c r="WEL83" s="338"/>
      <c r="WEM83" s="338"/>
      <c r="WEN83" s="338"/>
      <c r="WEO83" s="338"/>
      <c r="WEP83" s="338"/>
      <c r="WEQ83" s="338"/>
      <c r="WER83" s="338"/>
      <c r="WES83" s="338"/>
      <c r="WET83" s="338"/>
      <c r="WEU83" s="338"/>
      <c r="WEV83" s="338"/>
      <c r="WEW83" s="338"/>
      <c r="WEX83" s="338"/>
      <c r="WEY83" s="338"/>
      <c r="WEZ83" s="338"/>
      <c r="WFA83" s="338"/>
      <c r="WFB83" s="338"/>
      <c r="WFC83" s="338"/>
      <c r="WFD83" s="338"/>
      <c r="WFE83" s="338"/>
      <c r="WFF83" s="338"/>
      <c r="WFG83" s="338"/>
      <c r="WFH83" s="338"/>
      <c r="WFI83" s="338"/>
      <c r="WFJ83" s="338"/>
      <c r="WFK83" s="338"/>
      <c r="WFL83" s="338"/>
      <c r="WFM83" s="338"/>
      <c r="WFN83" s="338"/>
      <c r="WFO83" s="338"/>
      <c r="WFP83" s="338"/>
      <c r="WFQ83" s="338"/>
      <c r="WFR83" s="338"/>
      <c r="WFS83" s="338"/>
      <c r="WFT83" s="338"/>
      <c r="WFU83" s="338"/>
      <c r="WFV83" s="338"/>
      <c r="WFW83" s="338"/>
      <c r="WFX83" s="338"/>
      <c r="WFY83" s="338"/>
      <c r="WFZ83" s="338"/>
      <c r="WGA83" s="338"/>
      <c r="WGB83" s="338"/>
      <c r="WGC83" s="338"/>
      <c r="WGD83" s="338"/>
      <c r="WGE83" s="338"/>
      <c r="WGF83" s="338"/>
      <c r="WGG83" s="338"/>
      <c r="WGH83" s="338"/>
      <c r="WGI83" s="338"/>
      <c r="WGJ83" s="338"/>
      <c r="WGK83" s="338"/>
      <c r="WGL83" s="338"/>
      <c r="WGM83" s="338"/>
      <c r="WGN83" s="338"/>
      <c r="WGO83" s="338"/>
      <c r="WGP83" s="338"/>
      <c r="WGQ83" s="338"/>
      <c r="WGR83" s="338"/>
      <c r="WGS83" s="338"/>
      <c r="WGT83" s="338"/>
      <c r="WGU83" s="338"/>
      <c r="WGV83" s="338"/>
      <c r="WGW83" s="338"/>
      <c r="WGX83" s="338"/>
      <c r="WGY83" s="338"/>
      <c r="WGZ83" s="338"/>
      <c r="WHA83" s="338"/>
      <c r="WHB83" s="338"/>
      <c r="WHC83" s="338"/>
      <c r="WHD83" s="338"/>
      <c r="WHE83" s="338"/>
      <c r="WHF83" s="338"/>
      <c r="WHG83" s="338"/>
      <c r="WHH83" s="338"/>
      <c r="WHI83" s="338"/>
      <c r="WHJ83" s="338"/>
      <c r="WHK83" s="338"/>
      <c r="WHL83" s="338"/>
      <c r="WHM83" s="338"/>
      <c r="WHN83" s="338"/>
      <c r="WHO83" s="338"/>
      <c r="WHP83" s="338"/>
      <c r="WHQ83" s="338"/>
      <c r="WHR83" s="338"/>
      <c r="WHS83" s="338"/>
      <c r="WHT83" s="338"/>
      <c r="WHU83" s="338"/>
      <c r="WHV83" s="338"/>
      <c r="WHW83" s="338"/>
      <c r="WHX83" s="338"/>
      <c r="WHY83" s="338"/>
      <c r="WHZ83" s="338"/>
      <c r="WIA83" s="338"/>
      <c r="WIB83" s="338"/>
      <c r="WIC83" s="338"/>
      <c r="WID83" s="338"/>
      <c r="WIE83" s="338"/>
      <c r="WIF83" s="338"/>
      <c r="WIG83" s="338"/>
      <c r="WIH83" s="338"/>
      <c r="WII83" s="338"/>
      <c r="WIJ83" s="338"/>
      <c r="WIK83" s="338"/>
      <c r="WIL83" s="338"/>
      <c r="WIM83" s="338"/>
      <c r="WIN83" s="338"/>
      <c r="WIO83" s="338"/>
      <c r="WIP83" s="338"/>
      <c r="WIQ83" s="338"/>
      <c r="WIR83" s="338"/>
      <c r="WIS83" s="338"/>
      <c r="WIT83" s="338"/>
      <c r="WIU83" s="338"/>
      <c r="WIV83" s="338"/>
      <c r="WIW83" s="338"/>
      <c r="WIX83" s="338"/>
      <c r="WIY83" s="338"/>
      <c r="WIZ83" s="338"/>
      <c r="WJA83" s="338"/>
      <c r="WJB83" s="338"/>
      <c r="WJC83" s="338"/>
      <c r="WJD83" s="338"/>
      <c r="WJE83" s="338"/>
      <c r="WJF83" s="338"/>
      <c r="WJG83" s="338"/>
      <c r="WJH83" s="338"/>
      <c r="WJI83" s="338"/>
      <c r="WJJ83" s="338"/>
      <c r="WJK83" s="338"/>
      <c r="WJL83" s="338"/>
      <c r="WJM83" s="338"/>
      <c r="WJN83" s="338"/>
      <c r="WJO83" s="338"/>
      <c r="WJP83" s="338"/>
      <c r="WJQ83" s="338"/>
      <c r="WJR83" s="338"/>
      <c r="WJS83" s="338"/>
      <c r="WJT83" s="338"/>
      <c r="WJU83" s="338"/>
      <c r="WJV83" s="338"/>
      <c r="WJW83" s="338"/>
      <c r="WJX83" s="338"/>
      <c r="WJY83" s="338"/>
      <c r="WJZ83" s="338"/>
      <c r="WKA83" s="338"/>
      <c r="WKB83" s="338"/>
      <c r="WKC83" s="338"/>
      <c r="WKD83" s="338"/>
      <c r="WKE83" s="338"/>
      <c r="WKF83" s="338"/>
      <c r="WKG83" s="338"/>
      <c r="WKH83" s="338"/>
      <c r="WKI83" s="338"/>
      <c r="WKJ83" s="338"/>
      <c r="WKK83" s="338"/>
      <c r="WKL83" s="338"/>
      <c r="WKM83" s="338"/>
      <c r="WKN83" s="338"/>
      <c r="WKO83" s="338"/>
      <c r="WKP83" s="338"/>
      <c r="WKQ83" s="338"/>
      <c r="WKR83" s="338"/>
      <c r="WKS83" s="338"/>
      <c r="WKT83" s="338"/>
      <c r="WKU83" s="338"/>
      <c r="WKV83" s="338"/>
      <c r="WKW83" s="338"/>
      <c r="WKX83" s="338"/>
      <c r="WKY83" s="338"/>
      <c r="WKZ83" s="338"/>
      <c r="WLA83" s="338"/>
      <c r="WLB83" s="338"/>
      <c r="WLC83" s="338"/>
      <c r="WLD83" s="338"/>
      <c r="WLE83" s="338"/>
      <c r="WLF83" s="338"/>
      <c r="WLG83" s="338"/>
      <c r="WLH83" s="338"/>
      <c r="WLI83" s="338"/>
      <c r="WLJ83" s="338"/>
      <c r="WLK83" s="338"/>
      <c r="WLL83" s="338"/>
      <c r="WLM83" s="338"/>
      <c r="WLN83" s="338"/>
      <c r="WLO83" s="338"/>
      <c r="WLP83" s="338"/>
      <c r="WLQ83" s="338"/>
      <c r="WLR83" s="338"/>
      <c r="WLS83" s="338"/>
      <c r="WLT83" s="338"/>
      <c r="WLU83" s="338"/>
      <c r="WLV83" s="338"/>
      <c r="WLW83" s="338"/>
      <c r="WLX83" s="338"/>
      <c r="WLY83" s="338"/>
      <c r="WLZ83" s="338"/>
      <c r="WMA83" s="338"/>
      <c r="WMB83" s="338"/>
      <c r="WMC83" s="338"/>
      <c r="WMD83" s="338"/>
      <c r="WME83" s="338"/>
      <c r="WMF83" s="338"/>
      <c r="WMG83" s="338"/>
      <c r="WMH83" s="338"/>
      <c r="WMI83" s="338"/>
      <c r="WMJ83" s="338"/>
      <c r="WMK83" s="338"/>
      <c r="WML83" s="338"/>
      <c r="WMM83" s="338"/>
      <c r="WMN83" s="338"/>
      <c r="WMO83" s="338"/>
      <c r="WMP83" s="338"/>
      <c r="WMQ83" s="338"/>
      <c r="WMR83" s="338"/>
      <c r="WMS83" s="338"/>
      <c r="WMT83" s="338"/>
      <c r="WMU83" s="338"/>
      <c r="WMV83" s="338"/>
      <c r="WMW83" s="338"/>
      <c r="WMX83" s="338"/>
      <c r="WMY83" s="338"/>
      <c r="WMZ83" s="338"/>
      <c r="WNA83" s="338"/>
      <c r="WNB83" s="338"/>
      <c r="WNC83" s="338"/>
      <c r="WND83" s="338"/>
      <c r="WNE83" s="338"/>
      <c r="WNF83" s="338"/>
      <c r="WNG83" s="338"/>
      <c r="WNH83" s="338"/>
      <c r="WNI83" s="338"/>
      <c r="WNJ83" s="338"/>
      <c r="WNK83" s="338"/>
      <c r="WNL83" s="338"/>
      <c r="WNM83" s="338"/>
      <c r="WNN83" s="338"/>
      <c r="WNO83" s="338"/>
      <c r="WNP83" s="338"/>
      <c r="WNQ83" s="338"/>
      <c r="WNR83" s="338"/>
      <c r="WNS83" s="338"/>
      <c r="WNT83" s="338"/>
      <c r="WNU83" s="338"/>
      <c r="WNV83" s="338"/>
      <c r="WNW83" s="338"/>
      <c r="WNX83" s="338"/>
      <c r="WNY83" s="338"/>
      <c r="WNZ83" s="338"/>
      <c r="WOA83" s="338"/>
      <c r="WOB83" s="338"/>
      <c r="WOC83" s="338"/>
      <c r="WOD83" s="338"/>
      <c r="WOE83" s="338"/>
      <c r="WOF83" s="338"/>
      <c r="WOG83" s="338"/>
      <c r="WOH83" s="338"/>
      <c r="WOI83" s="338"/>
      <c r="WOJ83" s="338"/>
      <c r="WOK83" s="338"/>
      <c r="WOL83" s="338"/>
      <c r="WOM83" s="338"/>
      <c r="WON83" s="338"/>
      <c r="WOO83" s="338"/>
      <c r="WOP83" s="338"/>
      <c r="WOQ83" s="338"/>
      <c r="WOR83" s="338"/>
      <c r="WOS83" s="338"/>
      <c r="WOT83" s="338"/>
      <c r="WOU83" s="338"/>
      <c r="WOV83" s="338"/>
      <c r="WOW83" s="338"/>
      <c r="WOX83" s="338"/>
      <c r="WOY83" s="338"/>
      <c r="WOZ83" s="338"/>
      <c r="WPA83" s="338"/>
      <c r="WPB83" s="338"/>
      <c r="WPC83" s="338"/>
      <c r="WPD83" s="338"/>
      <c r="WPE83" s="338"/>
      <c r="WPF83" s="338"/>
      <c r="WPG83" s="338"/>
      <c r="WPH83" s="338"/>
      <c r="WPI83" s="338"/>
      <c r="WPJ83" s="338"/>
      <c r="WPK83" s="338"/>
      <c r="WPL83" s="338"/>
      <c r="WPM83" s="338"/>
      <c r="WPN83" s="338"/>
      <c r="WPO83" s="338"/>
      <c r="WPP83" s="338"/>
      <c r="WPQ83" s="338"/>
      <c r="WPR83" s="338"/>
      <c r="WPS83" s="338"/>
      <c r="WPT83" s="338"/>
      <c r="WPU83" s="338"/>
      <c r="WPV83" s="338"/>
      <c r="WPW83" s="338"/>
      <c r="WPX83" s="338"/>
      <c r="WPY83" s="338"/>
      <c r="WPZ83" s="338"/>
      <c r="WQA83" s="338"/>
      <c r="WQB83" s="338"/>
      <c r="WQC83" s="338"/>
      <c r="WQD83" s="338"/>
      <c r="WQE83" s="338"/>
      <c r="WQF83" s="338"/>
      <c r="WQG83" s="338"/>
      <c r="WQH83" s="338"/>
      <c r="WQI83" s="338"/>
      <c r="WQJ83" s="338"/>
      <c r="WQK83" s="338"/>
      <c r="WQL83" s="338"/>
      <c r="WQM83" s="338"/>
      <c r="WQN83" s="338"/>
      <c r="WQO83" s="338"/>
      <c r="WQP83" s="338"/>
      <c r="WQQ83" s="338"/>
      <c r="WQR83" s="338"/>
      <c r="WQS83" s="338"/>
      <c r="WQT83" s="338"/>
      <c r="WQU83" s="338"/>
      <c r="WQV83" s="338"/>
      <c r="WQW83" s="338"/>
    </row>
    <row r="84" spans="1:16013" ht="18" customHeight="1">
      <c r="A84" s="216">
        <v>76</v>
      </c>
      <c r="B84" s="192" t="s">
        <v>201</v>
      </c>
      <c r="C84" s="185">
        <f t="shared" ref="C84:C88" si="45">C85</f>
        <v>1</v>
      </c>
      <c r="D84" s="185"/>
      <c r="E84" s="185"/>
      <c r="F84" s="185" t="str">
        <f t="shared" ref="F84:P84" si="46">F85</f>
        <v>新建</v>
      </c>
      <c r="G84" s="185" t="str">
        <f t="shared" si="46"/>
        <v>2017-2020</v>
      </c>
      <c r="H84" s="185">
        <f t="shared" si="46"/>
        <v>90</v>
      </c>
      <c r="I84" s="185" t="str">
        <f t="shared" si="46"/>
        <v>千米</v>
      </c>
      <c r="J84" s="185">
        <f t="shared" si="46"/>
        <v>697</v>
      </c>
      <c r="K84" s="185">
        <f t="shared" si="46"/>
        <v>110</v>
      </c>
      <c r="L84" s="185">
        <f t="shared" si="46"/>
        <v>552</v>
      </c>
      <c r="M84" s="185">
        <f t="shared" si="46"/>
        <v>0</v>
      </c>
      <c r="N84" s="185">
        <f t="shared" si="46"/>
        <v>35</v>
      </c>
      <c r="O84" s="185">
        <f t="shared" si="46"/>
        <v>477</v>
      </c>
      <c r="P84" s="185">
        <f t="shared" si="46"/>
        <v>1056</v>
      </c>
      <c r="Q84" s="40"/>
      <c r="R84" s="193"/>
      <c r="S84" s="185"/>
      <c r="T84" s="185"/>
      <c r="U84" s="283"/>
      <c r="V84" s="284"/>
    </row>
    <row r="85" spans="1:16013" s="341" customFormat="1" ht="24">
      <c r="A85" s="216">
        <v>77</v>
      </c>
      <c r="B85" s="226" t="s">
        <v>202</v>
      </c>
      <c r="C85" s="226">
        <v>1</v>
      </c>
      <c r="D85" s="226" t="s">
        <v>203</v>
      </c>
      <c r="E85" s="226" t="s">
        <v>204</v>
      </c>
      <c r="F85" s="243" t="s">
        <v>62</v>
      </c>
      <c r="G85" s="226" t="s">
        <v>205</v>
      </c>
      <c r="H85" s="243">
        <v>90</v>
      </c>
      <c r="I85" s="243" t="s">
        <v>187</v>
      </c>
      <c r="J85" s="243">
        <f>SUM(K85:N85)</f>
        <v>697</v>
      </c>
      <c r="K85" s="243">
        <v>110</v>
      </c>
      <c r="L85" s="243">
        <v>552</v>
      </c>
      <c r="M85" s="243">
        <v>0</v>
      </c>
      <c r="N85" s="243">
        <v>35</v>
      </c>
      <c r="O85" s="243">
        <v>477</v>
      </c>
      <c r="P85" s="243">
        <v>1056</v>
      </c>
      <c r="Q85" s="313"/>
      <c r="R85" s="226"/>
      <c r="S85" s="243" t="s">
        <v>38</v>
      </c>
      <c r="T85" s="243"/>
      <c r="U85" s="246"/>
      <c r="V85" s="313"/>
      <c r="W85" s="338"/>
      <c r="X85" s="338"/>
      <c r="Y85" s="338"/>
      <c r="Z85" s="338"/>
      <c r="AA85" s="338"/>
      <c r="AB85" s="338"/>
      <c r="AC85" s="338"/>
      <c r="AD85" s="338"/>
      <c r="AE85" s="338"/>
      <c r="AF85" s="338"/>
      <c r="AG85" s="338"/>
      <c r="AH85" s="338"/>
      <c r="AI85" s="338"/>
      <c r="AJ85" s="338"/>
      <c r="AK85" s="338"/>
      <c r="AL85" s="338"/>
      <c r="AM85" s="338"/>
      <c r="AN85" s="338"/>
      <c r="AO85" s="338"/>
      <c r="AP85" s="338"/>
      <c r="AQ85" s="338"/>
      <c r="AR85" s="338"/>
      <c r="AS85" s="338"/>
      <c r="AT85" s="338"/>
      <c r="AU85" s="338"/>
      <c r="AV85" s="338"/>
      <c r="AW85" s="338"/>
      <c r="AX85" s="338"/>
      <c r="AY85" s="338"/>
      <c r="AZ85" s="338"/>
      <c r="BA85" s="338"/>
      <c r="BB85" s="338"/>
      <c r="BC85" s="338"/>
      <c r="BD85" s="338"/>
      <c r="BE85" s="338"/>
      <c r="BF85" s="338"/>
      <c r="BG85" s="338"/>
      <c r="BH85" s="338"/>
      <c r="BI85" s="338"/>
      <c r="BJ85" s="338"/>
      <c r="BK85" s="338"/>
      <c r="BL85" s="338"/>
      <c r="BM85" s="338"/>
      <c r="BN85" s="338"/>
      <c r="BO85" s="338"/>
      <c r="BP85" s="338"/>
      <c r="BQ85" s="338"/>
      <c r="BR85" s="338"/>
      <c r="BS85" s="338"/>
      <c r="BT85" s="338"/>
      <c r="BU85" s="338"/>
      <c r="BV85" s="338"/>
      <c r="BW85" s="338"/>
      <c r="BX85" s="338"/>
      <c r="BY85" s="338"/>
      <c r="BZ85" s="338"/>
      <c r="CA85" s="338"/>
      <c r="CB85" s="338"/>
      <c r="CC85" s="338"/>
      <c r="CD85" s="338"/>
      <c r="CE85" s="338"/>
      <c r="CF85" s="338"/>
      <c r="CG85" s="338"/>
      <c r="CH85" s="338"/>
      <c r="CI85" s="338"/>
      <c r="CJ85" s="338"/>
      <c r="CK85" s="338"/>
      <c r="CL85" s="338"/>
      <c r="CM85" s="338"/>
      <c r="CN85" s="338"/>
      <c r="CO85" s="338"/>
      <c r="CP85" s="338"/>
      <c r="CQ85" s="338"/>
      <c r="CR85" s="338"/>
      <c r="CS85" s="338"/>
      <c r="CT85" s="338"/>
      <c r="CU85" s="338"/>
      <c r="CV85" s="338"/>
      <c r="CW85" s="338"/>
      <c r="CX85" s="338"/>
      <c r="CY85" s="338"/>
      <c r="CZ85" s="338"/>
      <c r="DA85" s="338"/>
      <c r="DB85" s="338"/>
      <c r="DC85" s="338"/>
      <c r="DD85" s="338"/>
      <c r="DE85" s="338"/>
      <c r="DF85" s="338"/>
      <c r="DG85" s="338"/>
      <c r="DH85" s="338"/>
      <c r="DI85" s="338"/>
      <c r="DJ85" s="338"/>
      <c r="DK85" s="338"/>
      <c r="DL85" s="338"/>
      <c r="DM85" s="338"/>
      <c r="DN85" s="338"/>
      <c r="DO85" s="338"/>
      <c r="DP85" s="338"/>
      <c r="DQ85" s="338"/>
      <c r="DR85" s="338"/>
      <c r="DS85" s="338"/>
      <c r="DT85" s="338"/>
      <c r="DU85" s="338"/>
      <c r="DV85" s="338"/>
      <c r="DW85" s="338"/>
      <c r="DX85" s="338"/>
      <c r="DY85" s="338"/>
      <c r="DZ85" s="338"/>
      <c r="EA85" s="338"/>
      <c r="EB85" s="338"/>
      <c r="EC85" s="338"/>
      <c r="ED85" s="338"/>
      <c r="EE85" s="338"/>
      <c r="EF85" s="338"/>
      <c r="EG85" s="338"/>
      <c r="EH85" s="338"/>
      <c r="EI85" s="338"/>
      <c r="EJ85" s="338"/>
      <c r="EK85" s="338"/>
      <c r="EL85" s="338"/>
      <c r="EM85" s="338"/>
      <c r="EN85" s="338"/>
      <c r="EO85" s="338"/>
      <c r="EP85" s="338"/>
      <c r="EQ85" s="338"/>
      <c r="ER85" s="338"/>
      <c r="ES85" s="338"/>
      <c r="ET85" s="338"/>
      <c r="EU85" s="338"/>
      <c r="EV85" s="338"/>
      <c r="EW85" s="338"/>
      <c r="EX85" s="338"/>
      <c r="EY85" s="338"/>
      <c r="EZ85" s="338"/>
      <c r="FA85" s="338"/>
      <c r="FB85" s="338"/>
      <c r="FC85" s="338"/>
      <c r="FD85" s="338"/>
      <c r="FE85" s="338"/>
      <c r="FF85" s="338"/>
      <c r="FG85" s="338"/>
      <c r="FH85" s="338"/>
      <c r="FI85" s="338"/>
      <c r="FJ85" s="338"/>
      <c r="FK85" s="338"/>
      <c r="FL85" s="338"/>
      <c r="FM85" s="338"/>
      <c r="FN85" s="338"/>
      <c r="FO85" s="338"/>
      <c r="FP85" s="338"/>
      <c r="FQ85" s="338"/>
      <c r="FR85" s="338"/>
      <c r="FS85" s="338"/>
      <c r="FT85" s="338"/>
      <c r="FU85" s="338"/>
      <c r="FV85" s="338"/>
      <c r="FW85" s="338"/>
      <c r="FX85" s="338"/>
      <c r="FY85" s="338"/>
      <c r="FZ85" s="338"/>
      <c r="GA85" s="338"/>
      <c r="GB85" s="338"/>
      <c r="GC85" s="338"/>
      <c r="GD85" s="338"/>
      <c r="GE85" s="338"/>
      <c r="GF85" s="338"/>
      <c r="GG85" s="338"/>
      <c r="GH85" s="338"/>
      <c r="GI85" s="338"/>
      <c r="GJ85" s="338"/>
      <c r="GK85" s="338"/>
      <c r="GL85" s="338"/>
      <c r="GM85" s="338"/>
      <c r="GN85" s="338"/>
      <c r="GO85" s="338"/>
      <c r="GP85" s="338"/>
      <c r="GQ85" s="338"/>
      <c r="GR85" s="338"/>
      <c r="GS85" s="338"/>
      <c r="GT85" s="338"/>
      <c r="GU85" s="338"/>
      <c r="GV85" s="338"/>
      <c r="GW85" s="338"/>
      <c r="GX85" s="338"/>
      <c r="GY85" s="338"/>
      <c r="GZ85" s="338"/>
      <c r="HA85" s="338"/>
      <c r="HB85" s="338"/>
      <c r="HC85" s="338"/>
      <c r="HD85" s="338"/>
      <c r="HE85" s="338"/>
      <c r="HF85" s="338"/>
      <c r="HG85" s="338"/>
      <c r="HH85" s="338"/>
      <c r="HI85" s="338"/>
      <c r="HJ85" s="338"/>
      <c r="HK85" s="338"/>
      <c r="HL85" s="338"/>
      <c r="HM85" s="338"/>
      <c r="HN85" s="338"/>
      <c r="HO85" s="338"/>
      <c r="HP85" s="338"/>
      <c r="HQ85" s="338"/>
      <c r="HR85" s="338"/>
      <c r="HS85" s="338"/>
      <c r="HT85" s="338"/>
      <c r="HU85" s="338"/>
      <c r="HV85" s="338"/>
      <c r="HW85" s="338"/>
      <c r="HX85" s="338"/>
      <c r="HY85" s="338"/>
      <c r="HZ85" s="338"/>
      <c r="IA85" s="338"/>
      <c r="IB85" s="338"/>
      <c r="IC85" s="338"/>
      <c r="ID85" s="338"/>
      <c r="IE85" s="338"/>
      <c r="IF85" s="338"/>
      <c r="IG85" s="338"/>
      <c r="IH85" s="338"/>
      <c r="II85" s="338"/>
      <c r="IJ85" s="338"/>
      <c r="IK85" s="338"/>
      <c r="IL85" s="338"/>
      <c r="IM85" s="338"/>
      <c r="IN85" s="338"/>
      <c r="IO85" s="338"/>
      <c r="IP85" s="338"/>
      <c r="IQ85" s="338"/>
      <c r="IR85" s="338"/>
      <c r="IS85" s="338"/>
      <c r="IT85" s="338"/>
      <c r="IU85" s="338"/>
      <c r="IV85" s="338"/>
      <c r="IW85" s="338"/>
      <c r="IX85" s="338"/>
      <c r="IY85" s="338"/>
      <c r="IZ85" s="338"/>
      <c r="JA85" s="338"/>
      <c r="JB85" s="338"/>
      <c r="JC85" s="338"/>
      <c r="JD85" s="338"/>
      <c r="JE85" s="338"/>
      <c r="JF85" s="338"/>
      <c r="JG85" s="338"/>
      <c r="JH85" s="338"/>
      <c r="JI85" s="338"/>
      <c r="JJ85" s="338"/>
      <c r="JK85" s="338"/>
      <c r="JL85" s="338"/>
      <c r="JM85" s="338"/>
      <c r="JN85" s="338"/>
      <c r="JO85" s="338"/>
      <c r="JP85" s="338"/>
      <c r="JQ85" s="338"/>
      <c r="JR85" s="338"/>
      <c r="JS85" s="338"/>
      <c r="JT85" s="338"/>
      <c r="JU85" s="338"/>
      <c r="JV85" s="338"/>
      <c r="JW85" s="338"/>
      <c r="JX85" s="338"/>
      <c r="JY85" s="338"/>
      <c r="JZ85" s="338"/>
      <c r="KA85" s="338"/>
      <c r="KB85" s="338"/>
      <c r="KC85" s="338"/>
      <c r="KD85" s="338"/>
      <c r="KE85" s="338"/>
      <c r="KF85" s="338"/>
      <c r="KG85" s="338"/>
      <c r="KH85" s="338"/>
      <c r="KI85" s="338"/>
      <c r="KJ85" s="338"/>
      <c r="KK85" s="338"/>
      <c r="KL85" s="338"/>
      <c r="KM85" s="338"/>
      <c r="KN85" s="338"/>
      <c r="KO85" s="338"/>
      <c r="KP85" s="338"/>
      <c r="KQ85" s="338"/>
      <c r="KR85" s="338"/>
      <c r="KS85" s="338"/>
      <c r="KT85" s="338"/>
      <c r="KU85" s="338"/>
      <c r="KV85" s="338"/>
      <c r="KW85" s="338"/>
      <c r="KX85" s="338"/>
      <c r="KY85" s="338"/>
      <c r="KZ85" s="338"/>
      <c r="LA85" s="338"/>
      <c r="LB85" s="338"/>
      <c r="LC85" s="338"/>
      <c r="LD85" s="338"/>
      <c r="LE85" s="338"/>
      <c r="LF85" s="338"/>
      <c r="LG85" s="338"/>
      <c r="LH85" s="338"/>
      <c r="LI85" s="338"/>
      <c r="LJ85" s="338"/>
      <c r="LK85" s="338"/>
      <c r="LL85" s="338"/>
      <c r="LM85" s="338"/>
      <c r="LN85" s="338"/>
      <c r="LO85" s="338"/>
      <c r="LP85" s="338"/>
      <c r="LQ85" s="338"/>
      <c r="LR85" s="338"/>
      <c r="LS85" s="338"/>
      <c r="LT85" s="338"/>
      <c r="LU85" s="338"/>
      <c r="LV85" s="338"/>
      <c r="LW85" s="338"/>
      <c r="LX85" s="338"/>
      <c r="LY85" s="338"/>
      <c r="LZ85" s="338"/>
      <c r="MA85" s="338"/>
      <c r="MB85" s="338"/>
      <c r="MC85" s="338"/>
      <c r="MD85" s="338"/>
      <c r="ME85" s="338"/>
      <c r="MF85" s="338"/>
      <c r="MG85" s="338"/>
      <c r="MH85" s="338"/>
      <c r="MI85" s="338"/>
      <c r="MJ85" s="338"/>
      <c r="MK85" s="338"/>
      <c r="ML85" s="338"/>
      <c r="MM85" s="338"/>
      <c r="MN85" s="338"/>
      <c r="MO85" s="338"/>
      <c r="MP85" s="338"/>
      <c r="MQ85" s="338"/>
      <c r="MR85" s="338"/>
      <c r="MS85" s="338"/>
      <c r="MT85" s="338"/>
      <c r="MU85" s="338"/>
      <c r="MV85" s="338"/>
      <c r="MW85" s="338"/>
      <c r="MX85" s="338"/>
      <c r="MY85" s="338"/>
      <c r="MZ85" s="338"/>
      <c r="NA85" s="338"/>
      <c r="NB85" s="338"/>
      <c r="NC85" s="338"/>
      <c r="ND85" s="338"/>
      <c r="NE85" s="338"/>
      <c r="NF85" s="338"/>
      <c r="NG85" s="338"/>
      <c r="NH85" s="338"/>
      <c r="NI85" s="338"/>
      <c r="NJ85" s="338"/>
      <c r="NK85" s="338"/>
      <c r="NL85" s="338"/>
      <c r="NM85" s="338"/>
      <c r="NN85" s="338"/>
      <c r="NO85" s="338"/>
      <c r="NP85" s="338"/>
      <c r="NQ85" s="338"/>
      <c r="NR85" s="338"/>
      <c r="NS85" s="338"/>
      <c r="NT85" s="338"/>
      <c r="NU85" s="338"/>
      <c r="NV85" s="338"/>
      <c r="NW85" s="338"/>
      <c r="NX85" s="338"/>
      <c r="NY85" s="338"/>
      <c r="NZ85" s="338"/>
      <c r="OA85" s="338"/>
      <c r="OB85" s="338"/>
      <c r="OC85" s="338"/>
      <c r="OD85" s="338"/>
      <c r="OE85" s="338"/>
      <c r="OF85" s="338"/>
      <c r="OG85" s="338"/>
      <c r="OH85" s="338"/>
      <c r="OI85" s="338"/>
      <c r="OJ85" s="338"/>
      <c r="OK85" s="338"/>
      <c r="OL85" s="338"/>
      <c r="OM85" s="338"/>
      <c r="ON85" s="338"/>
      <c r="OO85" s="338"/>
      <c r="OP85" s="338"/>
      <c r="OQ85" s="338"/>
      <c r="OR85" s="338"/>
      <c r="OS85" s="338"/>
      <c r="OT85" s="338"/>
      <c r="OU85" s="338"/>
      <c r="OV85" s="338"/>
      <c r="OW85" s="338"/>
      <c r="OX85" s="338"/>
      <c r="OY85" s="338"/>
      <c r="OZ85" s="338"/>
      <c r="PA85" s="338"/>
      <c r="PB85" s="338"/>
      <c r="PC85" s="338"/>
      <c r="PD85" s="338"/>
      <c r="PE85" s="338"/>
      <c r="PF85" s="338"/>
      <c r="PG85" s="338"/>
      <c r="PH85" s="338"/>
      <c r="PI85" s="338"/>
      <c r="PJ85" s="338"/>
      <c r="PK85" s="338"/>
      <c r="PL85" s="338"/>
      <c r="PM85" s="338"/>
      <c r="PN85" s="338"/>
      <c r="PO85" s="338"/>
      <c r="PP85" s="338"/>
      <c r="PQ85" s="338"/>
      <c r="PR85" s="338"/>
      <c r="PS85" s="338"/>
      <c r="PT85" s="338"/>
      <c r="PU85" s="338"/>
      <c r="PV85" s="338"/>
      <c r="PW85" s="338"/>
      <c r="PX85" s="338"/>
      <c r="PY85" s="338"/>
      <c r="PZ85" s="338"/>
      <c r="QA85" s="338"/>
      <c r="QB85" s="338"/>
      <c r="QC85" s="338"/>
      <c r="QD85" s="338"/>
      <c r="QE85" s="338"/>
      <c r="QF85" s="338"/>
      <c r="QG85" s="338"/>
      <c r="QH85" s="338"/>
      <c r="QI85" s="338"/>
      <c r="QJ85" s="338"/>
      <c r="QK85" s="338"/>
      <c r="QL85" s="338"/>
      <c r="QM85" s="338"/>
      <c r="QN85" s="338"/>
      <c r="QO85" s="338"/>
      <c r="QP85" s="338"/>
      <c r="QQ85" s="338"/>
      <c r="QR85" s="338"/>
      <c r="QS85" s="338"/>
      <c r="QT85" s="338"/>
      <c r="QU85" s="338"/>
      <c r="QV85" s="338"/>
      <c r="QW85" s="338"/>
      <c r="QX85" s="338"/>
      <c r="QY85" s="338"/>
      <c r="QZ85" s="338"/>
      <c r="RA85" s="338"/>
      <c r="RB85" s="338"/>
      <c r="RC85" s="338"/>
      <c r="RD85" s="338"/>
      <c r="RE85" s="338"/>
      <c r="RF85" s="338"/>
      <c r="RG85" s="338"/>
      <c r="RH85" s="338"/>
      <c r="RI85" s="338"/>
      <c r="RJ85" s="338"/>
      <c r="RK85" s="338"/>
      <c r="RL85" s="338"/>
      <c r="RM85" s="338"/>
      <c r="RN85" s="338"/>
      <c r="RO85" s="338"/>
      <c r="RP85" s="338"/>
      <c r="RQ85" s="338"/>
      <c r="RR85" s="338"/>
      <c r="RS85" s="338"/>
      <c r="RT85" s="338"/>
      <c r="RU85" s="338"/>
      <c r="RV85" s="338"/>
      <c r="RW85" s="338"/>
      <c r="RX85" s="338"/>
      <c r="RY85" s="338"/>
      <c r="RZ85" s="338"/>
      <c r="SA85" s="338"/>
      <c r="SB85" s="338"/>
      <c r="SC85" s="338"/>
      <c r="SD85" s="338"/>
      <c r="SE85" s="338"/>
      <c r="SF85" s="338"/>
      <c r="SG85" s="338"/>
      <c r="SH85" s="338"/>
      <c r="SI85" s="338"/>
      <c r="SJ85" s="338"/>
      <c r="SK85" s="338"/>
      <c r="SL85" s="338"/>
      <c r="SM85" s="338"/>
      <c r="SN85" s="338"/>
      <c r="SO85" s="338"/>
      <c r="SP85" s="338"/>
      <c r="SQ85" s="338"/>
      <c r="SR85" s="338"/>
      <c r="SS85" s="338"/>
      <c r="ST85" s="338"/>
      <c r="SU85" s="338"/>
      <c r="SV85" s="338"/>
      <c r="SW85" s="338"/>
      <c r="SX85" s="338"/>
      <c r="SY85" s="338"/>
      <c r="SZ85" s="338"/>
      <c r="TA85" s="338"/>
      <c r="TB85" s="338"/>
      <c r="TC85" s="338"/>
      <c r="TD85" s="338"/>
      <c r="TE85" s="338"/>
      <c r="TF85" s="338"/>
      <c r="TG85" s="338"/>
      <c r="TH85" s="338"/>
      <c r="TI85" s="338"/>
      <c r="TJ85" s="338"/>
      <c r="TK85" s="338"/>
      <c r="TL85" s="338"/>
      <c r="TM85" s="338"/>
      <c r="TN85" s="338"/>
      <c r="TO85" s="338"/>
      <c r="TP85" s="338"/>
      <c r="TQ85" s="338"/>
      <c r="TR85" s="338"/>
      <c r="TS85" s="338"/>
      <c r="TT85" s="338"/>
      <c r="TU85" s="338"/>
      <c r="TV85" s="338"/>
      <c r="TW85" s="338"/>
      <c r="TX85" s="338"/>
      <c r="TY85" s="338"/>
      <c r="TZ85" s="338"/>
      <c r="UA85" s="338"/>
      <c r="UB85" s="338"/>
      <c r="UC85" s="338"/>
      <c r="UD85" s="338"/>
      <c r="UE85" s="338"/>
      <c r="UF85" s="338"/>
      <c r="UG85" s="338"/>
      <c r="UH85" s="338"/>
      <c r="UI85" s="338"/>
      <c r="UJ85" s="338"/>
      <c r="UK85" s="338"/>
      <c r="UL85" s="338"/>
      <c r="UM85" s="338"/>
      <c r="UN85" s="338"/>
      <c r="UO85" s="338"/>
      <c r="UP85" s="338"/>
      <c r="UQ85" s="338"/>
      <c r="UR85" s="338"/>
      <c r="US85" s="338"/>
      <c r="UT85" s="338"/>
      <c r="UU85" s="338"/>
      <c r="UV85" s="338"/>
      <c r="UW85" s="338"/>
      <c r="UX85" s="338"/>
      <c r="UY85" s="338"/>
      <c r="UZ85" s="338"/>
      <c r="VA85" s="338"/>
      <c r="VB85" s="338"/>
      <c r="VC85" s="338"/>
      <c r="VD85" s="338"/>
      <c r="VE85" s="338"/>
      <c r="VF85" s="338"/>
      <c r="VG85" s="338"/>
      <c r="VH85" s="338"/>
      <c r="VI85" s="338"/>
      <c r="VJ85" s="338"/>
      <c r="VK85" s="338"/>
      <c r="VL85" s="338"/>
      <c r="VM85" s="338"/>
      <c r="VN85" s="338"/>
      <c r="VO85" s="338"/>
      <c r="VP85" s="338"/>
      <c r="VQ85" s="338"/>
      <c r="VR85" s="338"/>
      <c r="VS85" s="338"/>
      <c r="VT85" s="338"/>
      <c r="VU85" s="338"/>
      <c r="VV85" s="338"/>
      <c r="VW85" s="338"/>
      <c r="VX85" s="338"/>
      <c r="VY85" s="338"/>
      <c r="VZ85" s="338"/>
      <c r="WA85" s="338"/>
      <c r="WB85" s="338"/>
      <c r="WC85" s="338"/>
      <c r="WD85" s="338"/>
      <c r="WE85" s="338"/>
      <c r="WF85" s="338"/>
      <c r="WG85" s="338"/>
      <c r="WH85" s="338"/>
      <c r="WI85" s="338"/>
      <c r="WJ85" s="338"/>
      <c r="WK85" s="338"/>
      <c r="WL85" s="338"/>
      <c r="WM85" s="338"/>
      <c r="WN85" s="338"/>
      <c r="WO85" s="338"/>
      <c r="WP85" s="338"/>
      <c r="WQ85" s="338"/>
      <c r="WR85" s="338"/>
      <c r="WS85" s="338"/>
      <c r="WT85" s="338"/>
      <c r="WU85" s="338"/>
      <c r="WV85" s="338"/>
      <c r="WW85" s="338"/>
      <c r="WX85" s="338"/>
      <c r="WY85" s="338"/>
      <c r="WZ85" s="338"/>
      <c r="XA85" s="338"/>
      <c r="XB85" s="338"/>
      <c r="XC85" s="338"/>
      <c r="XD85" s="338"/>
      <c r="XE85" s="338"/>
      <c r="XF85" s="338"/>
      <c r="XG85" s="338"/>
      <c r="XH85" s="338"/>
      <c r="XI85" s="338"/>
      <c r="XJ85" s="338"/>
      <c r="XK85" s="338"/>
      <c r="XL85" s="338"/>
      <c r="XM85" s="338"/>
      <c r="XN85" s="338"/>
      <c r="XO85" s="338"/>
      <c r="XP85" s="338"/>
      <c r="XQ85" s="338"/>
      <c r="XR85" s="338"/>
      <c r="XS85" s="338"/>
      <c r="XT85" s="338"/>
      <c r="XU85" s="338"/>
      <c r="XV85" s="338"/>
      <c r="XW85" s="338"/>
      <c r="XX85" s="338"/>
      <c r="XY85" s="338"/>
      <c r="XZ85" s="338"/>
      <c r="YA85" s="338"/>
      <c r="YB85" s="338"/>
      <c r="YC85" s="338"/>
      <c r="YD85" s="338"/>
      <c r="YE85" s="338"/>
      <c r="YF85" s="338"/>
      <c r="YG85" s="338"/>
      <c r="YH85" s="338"/>
      <c r="YI85" s="338"/>
      <c r="YJ85" s="338"/>
      <c r="YK85" s="338"/>
      <c r="YL85" s="338"/>
      <c r="YM85" s="338"/>
      <c r="YN85" s="338"/>
      <c r="YO85" s="338"/>
      <c r="YP85" s="338"/>
      <c r="YQ85" s="338"/>
      <c r="YR85" s="338"/>
      <c r="YS85" s="338"/>
      <c r="YT85" s="338"/>
      <c r="YU85" s="338"/>
      <c r="YV85" s="338"/>
      <c r="YW85" s="338"/>
      <c r="YX85" s="338"/>
      <c r="YY85" s="338"/>
      <c r="YZ85" s="338"/>
      <c r="ZA85" s="338"/>
      <c r="ZB85" s="338"/>
      <c r="ZC85" s="338"/>
      <c r="ZD85" s="338"/>
      <c r="ZE85" s="338"/>
      <c r="ZF85" s="338"/>
      <c r="ZG85" s="338"/>
      <c r="ZH85" s="338"/>
      <c r="ZI85" s="338"/>
      <c r="ZJ85" s="338"/>
      <c r="ZK85" s="338"/>
      <c r="ZL85" s="338"/>
      <c r="ZM85" s="338"/>
      <c r="ZN85" s="338"/>
      <c r="ZO85" s="338"/>
      <c r="ZP85" s="338"/>
      <c r="ZQ85" s="338"/>
      <c r="ZR85" s="338"/>
      <c r="ZS85" s="338"/>
      <c r="ZT85" s="338"/>
      <c r="ZU85" s="338"/>
      <c r="ZV85" s="338"/>
      <c r="ZW85" s="338"/>
      <c r="ZX85" s="338"/>
      <c r="ZY85" s="338"/>
      <c r="ZZ85" s="338"/>
      <c r="AAA85" s="338"/>
      <c r="AAB85" s="338"/>
      <c r="AAC85" s="338"/>
      <c r="AAD85" s="338"/>
      <c r="AAE85" s="338"/>
      <c r="AAF85" s="338"/>
      <c r="AAG85" s="338"/>
      <c r="AAH85" s="338"/>
      <c r="AAI85" s="338"/>
      <c r="AAJ85" s="338"/>
      <c r="AAK85" s="338"/>
      <c r="AAL85" s="338"/>
      <c r="AAM85" s="338"/>
      <c r="AAN85" s="338"/>
      <c r="AAO85" s="338"/>
      <c r="AAP85" s="338"/>
      <c r="AAQ85" s="338"/>
      <c r="AAR85" s="338"/>
      <c r="AAS85" s="338"/>
      <c r="AAT85" s="338"/>
      <c r="AAU85" s="338"/>
      <c r="AAV85" s="338"/>
      <c r="AAW85" s="338"/>
      <c r="AAX85" s="338"/>
      <c r="AAY85" s="338"/>
      <c r="AAZ85" s="338"/>
      <c r="ABA85" s="338"/>
      <c r="ABB85" s="338"/>
      <c r="ABC85" s="338"/>
      <c r="ABD85" s="338"/>
      <c r="ABE85" s="338"/>
      <c r="ABF85" s="338"/>
      <c r="ABG85" s="338"/>
      <c r="ABH85" s="338"/>
      <c r="ABI85" s="338"/>
      <c r="ABJ85" s="338"/>
      <c r="ABK85" s="338"/>
      <c r="ABL85" s="338"/>
      <c r="ABM85" s="338"/>
      <c r="ABN85" s="338"/>
      <c r="ABO85" s="338"/>
      <c r="ABP85" s="338"/>
      <c r="ABQ85" s="338"/>
      <c r="ABR85" s="338"/>
      <c r="ABS85" s="338"/>
      <c r="ABT85" s="338"/>
      <c r="ABU85" s="338"/>
      <c r="ABV85" s="338"/>
      <c r="ABW85" s="338"/>
      <c r="ABX85" s="338"/>
      <c r="ABY85" s="338"/>
      <c r="ABZ85" s="338"/>
      <c r="ACA85" s="338"/>
      <c r="ACB85" s="338"/>
      <c r="ACC85" s="338"/>
      <c r="ACD85" s="338"/>
      <c r="ACE85" s="338"/>
      <c r="ACF85" s="338"/>
      <c r="ACG85" s="338"/>
      <c r="ACH85" s="338"/>
      <c r="ACI85" s="338"/>
      <c r="ACJ85" s="338"/>
      <c r="ACK85" s="338"/>
      <c r="ACL85" s="338"/>
      <c r="ACM85" s="338"/>
      <c r="ACN85" s="338"/>
      <c r="ACO85" s="338"/>
      <c r="ACP85" s="338"/>
      <c r="ACQ85" s="338"/>
      <c r="ACR85" s="338"/>
      <c r="ACS85" s="338"/>
      <c r="ACT85" s="338"/>
      <c r="ACU85" s="338"/>
      <c r="ACV85" s="338"/>
      <c r="ACW85" s="338"/>
      <c r="ACX85" s="338"/>
      <c r="ACY85" s="338"/>
      <c r="ACZ85" s="338"/>
      <c r="ADA85" s="338"/>
      <c r="ADB85" s="338"/>
      <c r="ADC85" s="338"/>
      <c r="ADD85" s="338"/>
      <c r="ADE85" s="338"/>
      <c r="ADF85" s="338"/>
      <c r="ADG85" s="338"/>
      <c r="ADH85" s="338"/>
      <c r="ADI85" s="338"/>
      <c r="ADJ85" s="338"/>
      <c r="ADK85" s="338"/>
      <c r="ADL85" s="338"/>
      <c r="ADM85" s="338"/>
      <c r="ADN85" s="338"/>
      <c r="ADO85" s="338"/>
      <c r="ADP85" s="338"/>
      <c r="ADQ85" s="338"/>
      <c r="ADR85" s="338"/>
      <c r="ADS85" s="338"/>
      <c r="ADT85" s="338"/>
      <c r="ADU85" s="338"/>
      <c r="ADV85" s="338"/>
      <c r="ADW85" s="338"/>
      <c r="ADX85" s="338"/>
      <c r="ADY85" s="338"/>
      <c r="ADZ85" s="338"/>
      <c r="AEA85" s="338"/>
      <c r="AEB85" s="338"/>
      <c r="AEC85" s="338"/>
      <c r="AED85" s="338"/>
      <c r="AEE85" s="338"/>
      <c r="AEF85" s="338"/>
      <c r="AEG85" s="338"/>
      <c r="AEH85" s="338"/>
      <c r="AEI85" s="338"/>
      <c r="AEJ85" s="338"/>
      <c r="AEK85" s="338"/>
      <c r="AEL85" s="338"/>
      <c r="AEM85" s="338"/>
      <c r="AEN85" s="338"/>
      <c r="AEO85" s="338"/>
      <c r="AEP85" s="338"/>
      <c r="AEQ85" s="338"/>
      <c r="AER85" s="338"/>
      <c r="AES85" s="338"/>
      <c r="AET85" s="338"/>
      <c r="AEU85" s="338"/>
      <c r="AEV85" s="338"/>
      <c r="AEW85" s="338"/>
      <c r="AEX85" s="338"/>
      <c r="AEY85" s="338"/>
      <c r="AEZ85" s="338"/>
      <c r="AFA85" s="338"/>
      <c r="AFB85" s="338"/>
      <c r="AFC85" s="338"/>
      <c r="AFD85" s="338"/>
      <c r="AFE85" s="338"/>
      <c r="AFF85" s="338"/>
      <c r="AFG85" s="338"/>
      <c r="AFH85" s="338"/>
      <c r="AFI85" s="338"/>
      <c r="AFJ85" s="338"/>
      <c r="AFK85" s="338"/>
      <c r="AFL85" s="338"/>
      <c r="AFM85" s="338"/>
      <c r="AFN85" s="338"/>
      <c r="AFO85" s="338"/>
      <c r="AFP85" s="338"/>
      <c r="AFQ85" s="338"/>
      <c r="AFR85" s="338"/>
      <c r="AFS85" s="338"/>
      <c r="AFT85" s="338"/>
      <c r="AFU85" s="338"/>
      <c r="AFV85" s="338"/>
      <c r="AFW85" s="338"/>
      <c r="AFX85" s="338"/>
      <c r="AFY85" s="338"/>
      <c r="AFZ85" s="338"/>
      <c r="AGA85" s="338"/>
      <c r="AGB85" s="338"/>
      <c r="AGC85" s="338"/>
      <c r="AGD85" s="338"/>
      <c r="AGE85" s="338"/>
      <c r="AGF85" s="338"/>
      <c r="AGG85" s="338"/>
      <c r="AGH85" s="338"/>
      <c r="AGI85" s="338"/>
      <c r="AGJ85" s="338"/>
      <c r="AGK85" s="338"/>
      <c r="AGL85" s="338"/>
      <c r="AGM85" s="338"/>
      <c r="AGN85" s="338"/>
      <c r="AGO85" s="338"/>
      <c r="AGP85" s="338"/>
      <c r="AGQ85" s="338"/>
      <c r="AGR85" s="338"/>
      <c r="AGS85" s="338"/>
      <c r="AGT85" s="338"/>
      <c r="AGU85" s="338"/>
      <c r="AGV85" s="338"/>
      <c r="AGW85" s="338"/>
      <c r="AGX85" s="338"/>
      <c r="AGY85" s="338"/>
      <c r="AGZ85" s="338"/>
      <c r="AHA85" s="338"/>
      <c r="AHB85" s="338"/>
      <c r="AHC85" s="338"/>
      <c r="AHD85" s="338"/>
      <c r="AHE85" s="338"/>
      <c r="AHF85" s="338"/>
      <c r="AHG85" s="338"/>
      <c r="AHH85" s="338"/>
      <c r="AHI85" s="338"/>
      <c r="AHJ85" s="338"/>
      <c r="AHK85" s="338"/>
      <c r="AHL85" s="338"/>
      <c r="AHM85" s="338"/>
      <c r="AHN85" s="338"/>
      <c r="AHO85" s="338"/>
      <c r="AHP85" s="338"/>
      <c r="AHQ85" s="338"/>
      <c r="AHR85" s="338"/>
      <c r="AHS85" s="338"/>
      <c r="AHT85" s="338"/>
      <c r="AHU85" s="338"/>
      <c r="AHV85" s="338"/>
      <c r="AHW85" s="338"/>
      <c r="AHX85" s="338"/>
      <c r="AHY85" s="338"/>
      <c r="AHZ85" s="338"/>
      <c r="AIA85" s="338"/>
      <c r="AIB85" s="338"/>
      <c r="AIC85" s="338"/>
      <c r="AID85" s="338"/>
      <c r="AIE85" s="338"/>
      <c r="AIF85" s="338"/>
      <c r="AIG85" s="338"/>
      <c r="AIH85" s="338"/>
      <c r="AII85" s="338"/>
      <c r="AIJ85" s="338"/>
      <c r="AIK85" s="338"/>
      <c r="AIL85" s="338"/>
      <c r="AIM85" s="338"/>
      <c r="AIN85" s="338"/>
      <c r="AIO85" s="338"/>
      <c r="AIP85" s="338"/>
      <c r="AIQ85" s="338"/>
      <c r="AIR85" s="338"/>
      <c r="AIS85" s="338"/>
      <c r="AIT85" s="338"/>
      <c r="AIU85" s="338"/>
      <c r="AIV85" s="338"/>
      <c r="AIW85" s="338"/>
      <c r="AIX85" s="338"/>
      <c r="AIY85" s="338"/>
      <c r="AIZ85" s="338"/>
      <c r="AJA85" s="338"/>
      <c r="AJB85" s="338"/>
      <c r="AJC85" s="338"/>
      <c r="AJD85" s="338"/>
      <c r="AJE85" s="338"/>
      <c r="AJF85" s="338"/>
      <c r="AJG85" s="338"/>
      <c r="AJH85" s="338"/>
      <c r="AJI85" s="338"/>
      <c r="AJJ85" s="338"/>
      <c r="AJK85" s="338"/>
      <c r="AJL85" s="338"/>
      <c r="AJM85" s="338"/>
      <c r="AJN85" s="338"/>
      <c r="AJO85" s="338"/>
      <c r="AJP85" s="338"/>
      <c r="AJQ85" s="338"/>
      <c r="AJR85" s="338"/>
      <c r="AJS85" s="338"/>
      <c r="AJT85" s="338"/>
      <c r="AJU85" s="338"/>
      <c r="AJV85" s="338"/>
      <c r="AJW85" s="338"/>
      <c r="AJX85" s="338"/>
      <c r="AJY85" s="338"/>
      <c r="AJZ85" s="338"/>
      <c r="AKA85" s="338"/>
      <c r="AKB85" s="338"/>
      <c r="AKC85" s="338"/>
      <c r="AKD85" s="338"/>
      <c r="AKE85" s="338"/>
      <c r="AKF85" s="338"/>
      <c r="AKG85" s="338"/>
      <c r="AKH85" s="338"/>
      <c r="AKI85" s="338"/>
      <c r="AKJ85" s="338"/>
      <c r="AKK85" s="338"/>
      <c r="AKL85" s="338"/>
      <c r="AKM85" s="338"/>
      <c r="AKN85" s="338"/>
      <c r="AKO85" s="338"/>
      <c r="AKP85" s="338"/>
      <c r="AKQ85" s="338"/>
      <c r="AKR85" s="338"/>
      <c r="AKS85" s="338"/>
      <c r="AKT85" s="338"/>
      <c r="AKU85" s="338"/>
      <c r="AKV85" s="338"/>
      <c r="AKW85" s="338"/>
      <c r="AKX85" s="338"/>
      <c r="AKY85" s="338"/>
      <c r="AKZ85" s="338"/>
      <c r="ALA85" s="338"/>
      <c r="ALB85" s="338"/>
      <c r="ALC85" s="338"/>
      <c r="ALD85" s="338"/>
      <c r="ALE85" s="338"/>
      <c r="ALF85" s="338"/>
      <c r="ALG85" s="338"/>
      <c r="ALH85" s="338"/>
      <c r="ALI85" s="338"/>
      <c r="ALJ85" s="338"/>
      <c r="ALK85" s="338"/>
      <c r="ALL85" s="338"/>
      <c r="ALM85" s="338"/>
      <c r="ALN85" s="338"/>
      <c r="ALO85" s="338"/>
      <c r="ALP85" s="338"/>
      <c r="ALQ85" s="338"/>
      <c r="ALR85" s="338"/>
      <c r="ALS85" s="338"/>
      <c r="ALT85" s="338"/>
      <c r="ALU85" s="338"/>
      <c r="ALV85" s="338"/>
      <c r="ALW85" s="338"/>
      <c r="ALX85" s="338"/>
      <c r="ALY85" s="338"/>
      <c r="ALZ85" s="338"/>
      <c r="AMA85" s="338"/>
      <c r="AMB85" s="338"/>
      <c r="AMC85" s="338"/>
      <c r="AMD85" s="338"/>
      <c r="AME85" s="338"/>
      <c r="AMF85" s="338"/>
      <c r="AMG85" s="338"/>
      <c r="AMH85" s="338"/>
      <c r="AMI85" s="338"/>
      <c r="AMJ85" s="338"/>
      <c r="AMK85" s="338"/>
      <c r="AML85" s="338"/>
      <c r="AMM85" s="338"/>
      <c r="AMN85" s="338"/>
      <c r="AMO85" s="338"/>
      <c r="AMP85" s="338"/>
      <c r="AMQ85" s="338"/>
      <c r="AMR85" s="338"/>
      <c r="AMS85" s="338"/>
      <c r="AMT85" s="338"/>
      <c r="AMU85" s="338"/>
      <c r="AMV85" s="338"/>
      <c r="AMW85" s="338"/>
      <c r="AMX85" s="338"/>
      <c r="AMY85" s="338"/>
      <c r="AMZ85" s="338"/>
      <c r="ANA85" s="338"/>
      <c r="ANB85" s="338"/>
      <c r="ANC85" s="338"/>
      <c r="AND85" s="338"/>
      <c r="ANE85" s="338"/>
      <c r="ANF85" s="338"/>
      <c r="ANG85" s="338"/>
      <c r="ANH85" s="338"/>
      <c r="ANI85" s="338"/>
      <c r="ANJ85" s="338"/>
      <c r="ANK85" s="338"/>
      <c r="ANL85" s="338"/>
      <c r="ANM85" s="338"/>
      <c r="ANN85" s="338"/>
      <c r="ANO85" s="338"/>
      <c r="ANP85" s="338"/>
      <c r="ANQ85" s="338"/>
      <c r="ANR85" s="338"/>
      <c r="ANS85" s="338"/>
      <c r="ANT85" s="338"/>
      <c r="ANU85" s="338"/>
      <c r="ANV85" s="338"/>
      <c r="ANW85" s="338"/>
      <c r="ANX85" s="338"/>
      <c r="ANY85" s="338"/>
      <c r="ANZ85" s="338"/>
      <c r="AOA85" s="338"/>
      <c r="AOB85" s="338"/>
      <c r="AOC85" s="338"/>
      <c r="AOD85" s="338"/>
      <c r="AOE85" s="338"/>
      <c r="AOF85" s="338"/>
      <c r="AOG85" s="338"/>
      <c r="AOH85" s="338"/>
      <c r="AOI85" s="338"/>
      <c r="AOJ85" s="338"/>
      <c r="AOK85" s="338"/>
      <c r="AOL85" s="338"/>
      <c r="AOM85" s="338"/>
      <c r="AON85" s="338"/>
      <c r="AOO85" s="338"/>
      <c r="AOP85" s="338"/>
      <c r="AOQ85" s="338"/>
      <c r="AOR85" s="338"/>
      <c r="AOS85" s="338"/>
      <c r="AOT85" s="338"/>
      <c r="AOU85" s="338"/>
      <c r="AOV85" s="338"/>
      <c r="AOW85" s="338"/>
      <c r="AOX85" s="338"/>
      <c r="AOY85" s="338"/>
      <c r="AOZ85" s="338"/>
      <c r="APA85" s="338"/>
      <c r="APB85" s="338"/>
      <c r="APC85" s="338"/>
      <c r="APD85" s="338"/>
      <c r="APE85" s="338"/>
      <c r="APF85" s="338"/>
      <c r="APG85" s="338"/>
      <c r="APH85" s="338"/>
      <c r="API85" s="338"/>
      <c r="APJ85" s="338"/>
      <c r="APK85" s="338"/>
      <c r="APL85" s="338"/>
      <c r="APM85" s="338"/>
      <c r="APN85" s="338"/>
      <c r="APO85" s="338"/>
      <c r="APP85" s="338"/>
      <c r="APQ85" s="338"/>
      <c r="APR85" s="338"/>
      <c r="APS85" s="338"/>
      <c r="APT85" s="338"/>
      <c r="APU85" s="338"/>
      <c r="APV85" s="338"/>
      <c r="APW85" s="338"/>
      <c r="APX85" s="338"/>
      <c r="APY85" s="338"/>
      <c r="APZ85" s="338"/>
      <c r="AQA85" s="338"/>
      <c r="AQB85" s="338"/>
      <c r="AQC85" s="338"/>
      <c r="AQD85" s="338"/>
      <c r="AQE85" s="338"/>
      <c r="AQF85" s="338"/>
      <c r="AQG85" s="338"/>
      <c r="AQH85" s="338"/>
      <c r="AQI85" s="338"/>
      <c r="AQJ85" s="338"/>
      <c r="AQK85" s="338"/>
      <c r="AQL85" s="338"/>
      <c r="AQM85" s="338"/>
      <c r="AQN85" s="338"/>
      <c r="AQO85" s="338"/>
      <c r="AQP85" s="338"/>
      <c r="AQQ85" s="338"/>
      <c r="AQR85" s="338"/>
      <c r="AQS85" s="338"/>
      <c r="AQT85" s="338"/>
      <c r="AQU85" s="338"/>
      <c r="AQV85" s="338"/>
      <c r="AQW85" s="338"/>
      <c r="AQX85" s="338"/>
      <c r="AQY85" s="338"/>
      <c r="AQZ85" s="338"/>
      <c r="ARA85" s="338"/>
      <c r="ARB85" s="338"/>
      <c r="ARC85" s="338"/>
      <c r="ARD85" s="338"/>
      <c r="ARE85" s="338"/>
      <c r="ARF85" s="338"/>
      <c r="ARG85" s="338"/>
      <c r="ARH85" s="338"/>
      <c r="ARI85" s="338"/>
      <c r="ARJ85" s="338"/>
      <c r="ARK85" s="338"/>
      <c r="ARL85" s="338"/>
      <c r="ARM85" s="338"/>
      <c r="ARN85" s="338"/>
      <c r="ARO85" s="338"/>
      <c r="ARP85" s="338"/>
      <c r="ARQ85" s="338"/>
      <c r="ARR85" s="338"/>
      <c r="ARS85" s="338"/>
      <c r="ART85" s="338"/>
      <c r="ARU85" s="338"/>
      <c r="ARV85" s="338"/>
      <c r="ARW85" s="338"/>
      <c r="ARX85" s="338"/>
      <c r="ARY85" s="338"/>
      <c r="ARZ85" s="338"/>
      <c r="ASA85" s="338"/>
      <c r="ASB85" s="338"/>
      <c r="ASC85" s="338"/>
      <c r="ASD85" s="338"/>
      <c r="ASE85" s="338"/>
      <c r="ASF85" s="338"/>
      <c r="ASG85" s="338"/>
      <c r="ASH85" s="338"/>
      <c r="ASI85" s="338"/>
      <c r="ASJ85" s="338"/>
      <c r="ASK85" s="338"/>
      <c r="ASL85" s="338"/>
      <c r="ASM85" s="338"/>
      <c r="ASN85" s="338"/>
      <c r="ASO85" s="338"/>
      <c r="ASP85" s="338"/>
      <c r="ASQ85" s="338"/>
      <c r="ASR85" s="338"/>
      <c r="ASS85" s="338"/>
      <c r="AST85" s="338"/>
      <c r="ASU85" s="338"/>
      <c r="ASV85" s="338"/>
      <c r="ASW85" s="338"/>
      <c r="ASX85" s="338"/>
      <c r="ASY85" s="338"/>
      <c r="ASZ85" s="338"/>
      <c r="ATA85" s="338"/>
      <c r="ATB85" s="338"/>
      <c r="ATC85" s="338"/>
      <c r="ATD85" s="338"/>
      <c r="ATE85" s="338"/>
      <c r="ATF85" s="338"/>
      <c r="ATG85" s="338"/>
      <c r="ATH85" s="338"/>
      <c r="ATI85" s="338"/>
      <c r="ATJ85" s="338"/>
      <c r="ATK85" s="338"/>
      <c r="ATL85" s="338"/>
      <c r="ATM85" s="338"/>
      <c r="ATN85" s="338"/>
      <c r="ATO85" s="338"/>
      <c r="ATP85" s="338"/>
      <c r="ATQ85" s="338"/>
      <c r="ATR85" s="338"/>
      <c r="ATS85" s="338"/>
      <c r="ATT85" s="338"/>
      <c r="ATU85" s="338"/>
      <c r="ATV85" s="338"/>
      <c r="ATW85" s="338"/>
      <c r="ATX85" s="338"/>
      <c r="ATY85" s="338"/>
      <c r="ATZ85" s="338"/>
      <c r="AUA85" s="338"/>
      <c r="AUB85" s="338"/>
      <c r="AUC85" s="338"/>
      <c r="AUD85" s="338"/>
      <c r="AUE85" s="338"/>
      <c r="AUF85" s="338"/>
      <c r="AUG85" s="338"/>
      <c r="AUH85" s="338"/>
      <c r="AUI85" s="338"/>
      <c r="AUJ85" s="338"/>
      <c r="AUK85" s="338"/>
      <c r="AUL85" s="338"/>
      <c r="AUM85" s="338"/>
      <c r="AUN85" s="338"/>
      <c r="AUO85" s="338"/>
      <c r="AUP85" s="338"/>
      <c r="AUQ85" s="338"/>
      <c r="AUR85" s="338"/>
      <c r="AUS85" s="338"/>
      <c r="AUT85" s="338"/>
      <c r="AUU85" s="338"/>
      <c r="AUV85" s="338"/>
      <c r="AUW85" s="338"/>
      <c r="AUX85" s="338"/>
      <c r="AUY85" s="338"/>
      <c r="AUZ85" s="338"/>
      <c r="AVA85" s="338"/>
      <c r="AVB85" s="338"/>
      <c r="AVC85" s="338"/>
      <c r="AVD85" s="338"/>
      <c r="AVE85" s="338"/>
      <c r="AVF85" s="338"/>
      <c r="AVG85" s="338"/>
      <c r="AVH85" s="338"/>
      <c r="AVI85" s="338"/>
      <c r="AVJ85" s="338"/>
      <c r="AVK85" s="338"/>
      <c r="AVL85" s="338"/>
      <c r="AVM85" s="338"/>
      <c r="AVN85" s="338"/>
      <c r="AVO85" s="338"/>
      <c r="AVP85" s="338"/>
      <c r="AVQ85" s="338"/>
      <c r="AVR85" s="338"/>
      <c r="AVS85" s="338"/>
      <c r="AVT85" s="338"/>
      <c r="AVU85" s="338"/>
      <c r="AVV85" s="338"/>
      <c r="AVW85" s="338"/>
      <c r="AVX85" s="338"/>
      <c r="AVY85" s="338"/>
      <c r="AVZ85" s="338"/>
      <c r="AWA85" s="338"/>
      <c r="AWB85" s="338"/>
      <c r="AWC85" s="338"/>
      <c r="AWD85" s="338"/>
      <c r="AWE85" s="338"/>
      <c r="AWF85" s="338"/>
      <c r="AWG85" s="338"/>
      <c r="AWH85" s="338"/>
      <c r="AWI85" s="338"/>
      <c r="AWJ85" s="338"/>
      <c r="AWK85" s="338"/>
      <c r="AWL85" s="338"/>
      <c r="AWM85" s="338"/>
      <c r="AWN85" s="338"/>
      <c r="AWO85" s="338"/>
      <c r="AWP85" s="338"/>
      <c r="AWQ85" s="338"/>
      <c r="AWR85" s="338"/>
      <c r="AWS85" s="338"/>
      <c r="AWT85" s="338"/>
      <c r="AWU85" s="338"/>
      <c r="AWV85" s="338"/>
      <c r="AWW85" s="338"/>
      <c r="AWX85" s="338"/>
      <c r="AWY85" s="338"/>
      <c r="AWZ85" s="338"/>
      <c r="AXA85" s="338"/>
      <c r="AXB85" s="338"/>
      <c r="AXC85" s="338"/>
      <c r="AXD85" s="338"/>
      <c r="AXE85" s="338"/>
      <c r="AXF85" s="338"/>
      <c r="AXG85" s="338"/>
      <c r="AXH85" s="338"/>
      <c r="AXI85" s="338"/>
      <c r="AXJ85" s="338"/>
      <c r="AXK85" s="338"/>
      <c r="AXL85" s="338"/>
      <c r="AXM85" s="338"/>
      <c r="AXN85" s="338"/>
      <c r="AXO85" s="338"/>
      <c r="AXP85" s="338"/>
      <c r="AXQ85" s="338"/>
      <c r="AXR85" s="338"/>
      <c r="AXS85" s="338"/>
      <c r="AXT85" s="338"/>
      <c r="AXU85" s="338"/>
      <c r="AXV85" s="338"/>
      <c r="AXW85" s="338"/>
      <c r="AXX85" s="338"/>
      <c r="AXY85" s="338"/>
      <c r="AXZ85" s="338"/>
      <c r="AYA85" s="338"/>
      <c r="AYB85" s="338"/>
      <c r="AYC85" s="338"/>
      <c r="AYD85" s="338"/>
      <c r="AYE85" s="338"/>
      <c r="AYF85" s="338"/>
      <c r="AYG85" s="338"/>
      <c r="AYH85" s="338"/>
      <c r="AYI85" s="338"/>
      <c r="AYJ85" s="338"/>
      <c r="AYK85" s="338"/>
      <c r="AYL85" s="338"/>
      <c r="AYM85" s="338"/>
      <c r="AYN85" s="338"/>
      <c r="AYO85" s="338"/>
      <c r="AYP85" s="338"/>
      <c r="AYQ85" s="338"/>
      <c r="AYR85" s="338"/>
      <c r="AYS85" s="338"/>
      <c r="AYT85" s="338"/>
      <c r="AYU85" s="338"/>
      <c r="AYV85" s="338"/>
      <c r="AYW85" s="338"/>
      <c r="AYX85" s="338"/>
      <c r="AYY85" s="338"/>
      <c r="AYZ85" s="338"/>
      <c r="AZA85" s="338"/>
      <c r="AZB85" s="338"/>
      <c r="AZC85" s="338"/>
      <c r="AZD85" s="338"/>
      <c r="AZE85" s="338"/>
      <c r="AZF85" s="338"/>
      <c r="AZG85" s="338"/>
      <c r="AZH85" s="338"/>
      <c r="AZI85" s="338"/>
      <c r="AZJ85" s="338"/>
      <c r="AZK85" s="338"/>
      <c r="AZL85" s="338"/>
      <c r="AZM85" s="338"/>
      <c r="AZN85" s="338"/>
      <c r="AZO85" s="338"/>
      <c r="AZP85" s="338"/>
      <c r="AZQ85" s="338"/>
      <c r="AZR85" s="338"/>
      <c r="AZS85" s="338"/>
      <c r="AZT85" s="338"/>
      <c r="AZU85" s="338"/>
      <c r="AZV85" s="338"/>
      <c r="AZW85" s="338"/>
      <c r="AZX85" s="338"/>
      <c r="AZY85" s="338"/>
      <c r="AZZ85" s="338"/>
      <c r="BAA85" s="338"/>
      <c r="BAB85" s="338"/>
      <c r="BAC85" s="338"/>
      <c r="BAD85" s="338"/>
      <c r="BAE85" s="338"/>
      <c r="BAF85" s="338"/>
      <c r="BAG85" s="338"/>
      <c r="BAH85" s="338"/>
      <c r="BAI85" s="338"/>
      <c r="BAJ85" s="338"/>
      <c r="BAK85" s="338"/>
      <c r="BAL85" s="338"/>
      <c r="BAM85" s="338"/>
      <c r="BAN85" s="338"/>
      <c r="BAO85" s="338"/>
      <c r="BAP85" s="338"/>
      <c r="BAQ85" s="338"/>
      <c r="BAR85" s="338"/>
      <c r="BAS85" s="338"/>
      <c r="BAT85" s="338"/>
      <c r="BAU85" s="338"/>
      <c r="BAV85" s="338"/>
      <c r="BAW85" s="338"/>
      <c r="BAX85" s="338"/>
      <c r="BAY85" s="338"/>
      <c r="BAZ85" s="338"/>
      <c r="BBA85" s="338"/>
      <c r="BBB85" s="338"/>
      <c r="BBC85" s="338"/>
      <c r="BBD85" s="338"/>
      <c r="BBE85" s="338"/>
      <c r="BBF85" s="338"/>
      <c r="BBG85" s="338"/>
      <c r="BBH85" s="338"/>
      <c r="BBI85" s="338"/>
      <c r="BBJ85" s="338"/>
      <c r="BBK85" s="338"/>
      <c r="BBL85" s="338"/>
      <c r="BBM85" s="338"/>
      <c r="BBN85" s="338"/>
      <c r="BBO85" s="338"/>
      <c r="BBP85" s="338"/>
      <c r="BBQ85" s="338"/>
      <c r="BBR85" s="338"/>
      <c r="BBS85" s="338"/>
      <c r="BBT85" s="338"/>
      <c r="BBU85" s="338"/>
      <c r="BBV85" s="338"/>
      <c r="BBW85" s="338"/>
      <c r="BBX85" s="338"/>
      <c r="BBY85" s="338"/>
      <c r="BBZ85" s="338"/>
      <c r="BCA85" s="338"/>
      <c r="BCB85" s="338"/>
      <c r="BCC85" s="338"/>
      <c r="BCD85" s="338"/>
      <c r="BCE85" s="338"/>
      <c r="BCF85" s="338"/>
      <c r="BCG85" s="338"/>
      <c r="BCH85" s="338"/>
      <c r="BCI85" s="338"/>
      <c r="BCJ85" s="338"/>
      <c r="BCK85" s="338"/>
      <c r="BCL85" s="338"/>
      <c r="BCM85" s="338"/>
      <c r="BCN85" s="338"/>
      <c r="BCO85" s="338"/>
      <c r="BCP85" s="338"/>
      <c r="BCQ85" s="338"/>
      <c r="BCR85" s="338"/>
      <c r="BCS85" s="338"/>
      <c r="BCT85" s="338"/>
      <c r="BCU85" s="338"/>
      <c r="BCV85" s="338"/>
      <c r="BCW85" s="338"/>
      <c r="BCX85" s="338"/>
      <c r="BCY85" s="338"/>
      <c r="BCZ85" s="338"/>
      <c r="BDA85" s="338"/>
      <c r="BDB85" s="338"/>
      <c r="BDC85" s="338"/>
      <c r="BDD85" s="338"/>
      <c r="BDE85" s="338"/>
      <c r="BDF85" s="338"/>
      <c r="BDG85" s="338"/>
      <c r="BDH85" s="338"/>
      <c r="BDI85" s="338"/>
      <c r="BDJ85" s="338"/>
      <c r="BDK85" s="338"/>
      <c r="BDL85" s="338"/>
      <c r="BDM85" s="338"/>
      <c r="BDN85" s="338"/>
      <c r="BDO85" s="338"/>
      <c r="BDP85" s="338"/>
      <c r="BDQ85" s="338"/>
      <c r="BDR85" s="338"/>
      <c r="BDS85" s="338"/>
      <c r="BDT85" s="338"/>
      <c r="BDU85" s="338"/>
      <c r="BDV85" s="338"/>
      <c r="BDW85" s="338"/>
      <c r="BDX85" s="338"/>
      <c r="BDY85" s="338"/>
      <c r="BDZ85" s="338"/>
      <c r="BEA85" s="338"/>
      <c r="BEB85" s="338"/>
      <c r="BEC85" s="338"/>
      <c r="BED85" s="338"/>
      <c r="BEE85" s="338"/>
      <c r="BEF85" s="338"/>
      <c r="BEG85" s="338"/>
      <c r="BEH85" s="338"/>
      <c r="BEI85" s="338"/>
      <c r="BEJ85" s="338"/>
      <c r="BEK85" s="338"/>
      <c r="BEL85" s="338"/>
      <c r="BEM85" s="338"/>
      <c r="BEN85" s="338"/>
      <c r="BEO85" s="338"/>
      <c r="BEP85" s="338"/>
      <c r="BEQ85" s="338"/>
      <c r="BER85" s="338"/>
      <c r="BES85" s="338"/>
      <c r="BET85" s="338"/>
      <c r="BEU85" s="338"/>
      <c r="BEV85" s="338"/>
      <c r="BEW85" s="338"/>
      <c r="BEX85" s="338"/>
      <c r="BEY85" s="338"/>
      <c r="BEZ85" s="338"/>
      <c r="BFA85" s="338"/>
      <c r="BFB85" s="338"/>
      <c r="BFC85" s="338"/>
      <c r="BFD85" s="338"/>
      <c r="BFE85" s="338"/>
      <c r="BFF85" s="338"/>
      <c r="BFG85" s="338"/>
      <c r="BFH85" s="338"/>
      <c r="BFI85" s="338"/>
      <c r="BFJ85" s="338"/>
      <c r="BFK85" s="338"/>
      <c r="BFL85" s="338"/>
      <c r="BFM85" s="338"/>
      <c r="BFN85" s="338"/>
      <c r="BFO85" s="338"/>
      <c r="BFP85" s="338"/>
      <c r="BFQ85" s="338"/>
      <c r="BFR85" s="338"/>
      <c r="BFS85" s="338"/>
      <c r="BFT85" s="338"/>
      <c r="BFU85" s="338"/>
      <c r="BFV85" s="338"/>
      <c r="BFW85" s="338"/>
      <c r="BFX85" s="338"/>
      <c r="BFY85" s="338"/>
      <c r="BFZ85" s="338"/>
      <c r="BGA85" s="338"/>
      <c r="BGB85" s="338"/>
      <c r="BGC85" s="338"/>
      <c r="BGD85" s="338"/>
      <c r="BGE85" s="338"/>
      <c r="BGF85" s="338"/>
      <c r="BGG85" s="338"/>
      <c r="BGH85" s="338"/>
      <c r="BGI85" s="338"/>
      <c r="BGJ85" s="338"/>
      <c r="BGK85" s="338"/>
      <c r="BGL85" s="338"/>
      <c r="BGM85" s="338"/>
      <c r="BGN85" s="338"/>
      <c r="BGO85" s="338"/>
      <c r="BGP85" s="338"/>
      <c r="BGQ85" s="338"/>
      <c r="BGR85" s="338"/>
      <c r="BGS85" s="338"/>
      <c r="BGT85" s="338"/>
      <c r="BGU85" s="338"/>
      <c r="BGV85" s="338"/>
      <c r="BGW85" s="338"/>
      <c r="BGX85" s="338"/>
      <c r="BGY85" s="338"/>
      <c r="BGZ85" s="338"/>
      <c r="BHA85" s="338"/>
      <c r="BHB85" s="338"/>
      <c r="BHC85" s="338"/>
      <c r="BHD85" s="338"/>
      <c r="BHE85" s="338"/>
      <c r="BHF85" s="338"/>
      <c r="BHG85" s="338"/>
      <c r="BHH85" s="338"/>
      <c r="BHI85" s="338"/>
      <c r="BHJ85" s="338"/>
      <c r="BHK85" s="338"/>
      <c r="BHL85" s="338"/>
      <c r="BHM85" s="338"/>
      <c r="BHN85" s="338"/>
      <c r="BHO85" s="338"/>
      <c r="BHP85" s="338"/>
      <c r="BHQ85" s="338"/>
      <c r="BHR85" s="338"/>
      <c r="BHS85" s="338"/>
      <c r="BHT85" s="338"/>
      <c r="BHU85" s="338"/>
      <c r="BHV85" s="338"/>
      <c r="BHW85" s="338"/>
      <c r="BHX85" s="338"/>
      <c r="BHY85" s="338"/>
      <c r="BHZ85" s="338"/>
      <c r="BIA85" s="338"/>
      <c r="BIB85" s="338"/>
      <c r="BIC85" s="338"/>
      <c r="BID85" s="338"/>
      <c r="BIE85" s="338"/>
      <c r="BIF85" s="338"/>
      <c r="BIG85" s="338"/>
      <c r="BIH85" s="338"/>
      <c r="BII85" s="338"/>
      <c r="BIJ85" s="338"/>
      <c r="BIK85" s="338"/>
      <c r="BIL85" s="338"/>
      <c r="BIM85" s="338"/>
      <c r="BIN85" s="338"/>
      <c r="BIO85" s="338"/>
      <c r="BIP85" s="338"/>
      <c r="BIQ85" s="338"/>
      <c r="BIR85" s="338"/>
      <c r="BIS85" s="338"/>
      <c r="BIT85" s="338"/>
      <c r="BIU85" s="338"/>
      <c r="BIV85" s="338"/>
      <c r="BIW85" s="338"/>
      <c r="BIX85" s="338"/>
      <c r="BIY85" s="338"/>
      <c r="BIZ85" s="338"/>
      <c r="BJA85" s="338"/>
      <c r="BJB85" s="338"/>
      <c r="BJC85" s="338"/>
      <c r="BJD85" s="338"/>
      <c r="BJE85" s="338"/>
      <c r="BJF85" s="338"/>
      <c r="BJG85" s="338"/>
      <c r="BJH85" s="338"/>
      <c r="BJI85" s="338"/>
      <c r="BJJ85" s="338"/>
      <c r="BJK85" s="338"/>
      <c r="BJL85" s="338"/>
      <c r="BJM85" s="338"/>
      <c r="BJN85" s="338"/>
      <c r="BJO85" s="338"/>
      <c r="BJP85" s="338"/>
      <c r="BJQ85" s="338"/>
      <c r="BJR85" s="338"/>
      <c r="BJS85" s="338"/>
      <c r="BJT85" s="338"/>
      <c r="BJU85" s="338"/>
      <c r="BJV85" s="338"/>
      <c r="BJW85" s="338"/>
      <c r="BJX85" s="338"/>
      <c r="BJY85" s="338"/>
      <c r="BJZ85" s="338"/>
      <c r="BKA85" s="338"/>
      <c r="BKB85" s="338"/>
      <c r="BKC85" s="338"/>
      <c r="BKD85" s="338"/>
      <c r="BKE85" s="338"/>
      <c r="BKF85" s="338"/>
      <c r="BKG85" s="338"/>
      <c r="BKH85" s="338"/>
      <c r="BKI85" s="338"/>
      <c r="BKJ85" s="338"/>
      <c r="BKK85" s="338"/>
      <c r="BKL85" s="338"/>
      <c r="BKM85" s="338"/>
      <c r="BKN85" s="338"/>
      <c r="BKO85" s="338"/>
      <c r="BKP85" s="338"/>
      <c r="BKQ85" s="338"/>
      <c r="BKR85" s="338"/>
      <c r="BKS85" s="338"/>
      <c r="BKT85" s="338"/>
      <c r="BKU85" s="338"/>
      <c r="BKV85" s="338"/>
      <c r="BKW85" s="338"/>
      <c r="BKX85" s="338"/>
      <c r="BKY85" s="338"/>
      <c r="BKZ85" s="338"/>
      <c r="BLA85" s="338"/>
      <c r="BLB85" s="338"/>
      <c r="BLC85" s="338"/>
      <c r="BLD85" s="338"/>
      <c r="BLE85" s="338"/>
      <c r="BLF85" s="338"/>
      <c r="BLG85" s="338"/>
      <c r="BLH85" s="338"/>
      <c r="BLI85" s="338"/>
      <c r="BLJ85" s="338"/>
      <c r="BLK85" s="338"/>
      <c r="BLL85" s="338"/>
      <c r="BLM85" s="338"/>
      <c r="BLN85" s="338"/>
      <c r="BLO85" s="338"/>
      <c r="BLP85" s="338"/>
      <c r="BLQ85" s="338"/>
      <c r="BLR85" s="338"/>
      <c r="BLS85" s="338"/>
      <c r="BLT85" s="338"/>
      <c r="BLU85" s="338"/>
      <c r="BLV85" s="338"/>
      <c r="BLW85" s="338"/>
      <c r="BLX85" s="338"/>
      <c r="BLY85" s="338"/>
      <c r="BLZ85" s="338"/>
      <c r="BMA85" s="338"/>
      <c r="BMB85" s="338"/>
      <c r="BMC85" s="338"/>
      <c r="BMD85" s="338"/>
      <c r="BME85" s="338"/>
      <c r="BMF85" s="338"/>
      <c r="BMG85" s="338"/>
      <c r="BMH85" s="338"/>
      <c r="BMI85" s="338"/>
      <c r="BMJ85" s="338"/>
      <c r="BMK85" s="338"/>
      <c r="BML85" s="338"/>
      <c r="BMM85" s="338"/>
      <c r="BMN85" s="338"/>
      <c r="BMO85" s="338"/>
      <c r="BMP85" s="338"/>
      <c r="BMQ85" s="338"/>
      <c r="BMR85" s="338"/>
      <c r="BMS85" s="338"/>
      <c r="BMT85" s="338"/>
      <c r="BMU85" s="338"/>
      <c r="BMV85" s="338"/>
      <c r="BMW85" s="338"/>
      <c r="BMX85" s="338"/>
      <c r="BMY85" s="338"/>
      <c r="BMZ85" s="338"/>
      <c r="BNA85" s="338"/>
      <c r="BNB85" s="338"/>
      <c r="BNC85" s="338"/>
      <c r="BND85" s="338"/>
      <c r="BNE85" s="338"/>
      <c r="BNF85" s="338"/>
      <c r="BNG85" s="338"/>
      <c r="BNH85" s="338"/>
      <c r="BNI85" s="338"/>
      <c r="BNJ85" s="338"/>
      <c r="BNK85" s="338"/>
      <c r="BNL85" s="338"/>
      <c r="BNM85" s="338"/>
      <c r="BNN85" s="338"/>
      <c r="BNO85" s="338"/>
      <c r="BNP85" s="338"/>
      <c r="BNQ85" s="338"/>
      <c r="BNR85" s="338"/>
      <c r="BNS85" s="338"/>
      <c r="BNT85" s="338"/>
      <c r="BNU85" s="338"/>
      <c r="BNV85" s="338"/>
      <c r="BNW85" s="338"/>
      <c r="BNX85" s="338"/>
      <c r="BNY85" s="338"/>
      <c r="BNZ85" s="338"/>
      <c r="BOA85" s="338"/>
      <c r="BOB85" s="338"/>
      <c r="BOC85" s="338"/>
      <c r="BOD85" s="338"/>
      <c r="BOE85" s="338"/>
      <c r="BOF85" s="338"/>
      <c r="BOG85" s="338"/>
      <c r="BOH85" s="338"/>
      <c r="BOI85" s="338"/>
      <c r="BOJ85" s="338"/>
      <c r="BOK85" s="338"/>
      <c r="BOL85" s="338"/>
      <c r="BOM85" s="338"/>
      <c r="BON85" s="338"/>
      <c r="BOO85" s="338"/>
      <c r="BOP85" s="338"/>
      <c r="BOQ85" s="338"/>
      <c r="BOR85" s="338"/>
      <c r="BOS85" s="338"/>
      <c r="BOT85" s="338"/>
      <c r="BOU85" s="338"/>
      <c r="BOV85" s="338"/>
      <c r="BOW85" s="338"/>
      <c r="BOX85" s="338"/>
      <c r="BOY85" s="338"/>
      <c r="BOZ85" s="338"/>
      <c r="BPA85" s="338"/>
      <c r="BPB85" s="338"/>
      <c r="BPC85" s="338"/>
      <c r="BPD85" s="338"/>
      <c r="BPE85" s="338"/>
      <c r="BPF85" s="338"/>
      <c r="BPG85" s="338"/>
      <c r="BPH85" s="338"/>
      <c r="BPI85" s="338"/>
      <c r="BPJ85" s="338"/>
      <c r="BPK85" s="338"/>
      <c r="BPL85" s="338"/>
      <c r="BPM85" s="338"/>
      <c r="BPN85" s="338"/>
      <c r="BPO85" s="338"/>
      <c r="BPP85" s="338"/>
      <c r="BPQ85" s="338"/>
      <c r="BPR85" s="338"/>
      <c r="BPS85" s="338"/>
      <c r="BPT85" s="338"/>
      <c r="BPU85" s="338"/>
      <c r="BPV85" s="338"/>
      <c r="BPW85" s="338"/>
      <c r="BPX85" s="338"/>
      <c r="BPY85" s="338"/>
      <c r="BPZ85" s="338"/>
      <c r="BQA85" s="338"/>
      <c r="BQB85" s="338"/>
      <c r="BQC85" s="338"/>
      <c r="BQD85" s="338"/>
      <c r="BQE85" s="338"/>
      <c r="BQF85" s="338"/>
      <c r="BQG85" s="338"/>
      <c r="BQH85" s="338"/>
      <c r="BQI85" s="338"/>
      <c r="BQJ85" s="338"/>
      <c r="BQK85" s="338"/>
      <c r="BQL85" s="338"/>
      <c r="BQM85" s="338"/>
      <c r="BQN85" s="338"/>
      <c r="BQO85" s="338"/>
      <c r="BQP85" s="338"/>
      <c r="BQQ85" s="338"/>
      <c r="BQR85" s="338"/>
      <c r="BQS85" s="338"/>
      <c r="BQT85" s="338"/>
      <c r="BQU85" s="338"/>
      <c r="BQV85" s="338"/>
      <c r="BQW85" s="338"/>
      <c r="BQX85" s="338"/>
      <c r="BQY85" s="338"/>
      <c r="BQZ85" s="338"/>
      <c r="BRA85" s="338"/>
      <c r="BRB85" s="338"/>
      <c r="BRC85" s="338"/>
      <c r="BRD85" s="338"/>
      <c r="BRE85" s="338"/>
      <c r="BRF85" s="338"/>
      <c r="BRG85" s="338"/>
      <c r="BRH85" s="338"/>
      <c r="BRI85" s="338"/>
      <c r="BRJ85" s="338"/>
      <c r="BRK85" s="338"/>
      <c r="BRL85" s="338"/>
      <c r="BRM85" s="338"/>
      <c r="BRN85" s="338"/>
      <c r="BRO85" s="338"/>
      <c r="BRP85" s="338"/>
      <c r="BRQ85" s="338"/>
      <c r="BRR85" s="338"/>
      <c r="BRS85" s="338"/>
      <c r="BRT85" s="338"/>
      <c r="BRU85" s="338"/>
      <c r="BRV85" s="338"/>
      <c r="BRW85" s="338"/>
      <c r="BRX85" s="338"/>
      <c r="BRY85" s="338"/>
      <c r="BRZ85" s="338"/>
      <c r="BSA85" s="338"/>
      <c r="BSB85" s="338"/>
      <c r="BSC85" s="338"/>
      <c r="BSD85" s="338"/>
      <c r="BSE85" s="338"/>
      <c r="BSF85" s="338"/>
      <c r="BSG85" s="338"/>
      <c r="BSH85" s="338"/>
      <c r="BSI85" s="338"/>
      <c r="BSJ85" s="338"/>
      <c r="BSK85" s="338"/>
      <c r="BSL85" s="338"/>
      <c r="BSM85" s="338"/>
      <c r="BSN85" s="338"/>
      <c r="BSO85" s="338"/>
      <c r="BSP85" s="338"/>
      <c r="BSQ85" s="338"/>
      <c r="BSR85" s="338"/>
      <c r="BSS85" s="338"/>
      <c r="BST85" s="338"/>
      <c r="BSU85" s="338"/>
      <c r="BSV85" s="338"/>
      <c r="BSW85" s="338"/>
      <c r="BSX85" s="338"/>
      <c r="BSY85" s="338"/>
      <c r="BSZ85" s="338"/>
      <c r="BTA85" s="338"/>
      <c r="BTB85" s="338"/>
      <c r="BTC85" s="338"/>
      <c r="BTD85" s="338"/>
      <c r="BTE85" s="338"/>
      <c r="BTF85" s="338"/>
      <c r="BTG85" s="338"/>
      <c r="BTH85" s="338"/>
      <c r="BTI85" s="338"/>
      <c r="BTJ85" s="338"/>
      <c r="BTK85" s="338"/>
      <c r="BTL85" s="338"/>
      <c r="BTM85" s="338"/>
      <c r="BTN85" s="338"/>
      <c r="BTO85" s="338"/>
      <c r="BTP85" s="338"/>
      <c r="BTQ85" s="338"/>
      <c r="BTR85" s="338"/>
      <c r="BTS85" s="338"/>
      <c r="BTT85" s="338"/>
      <c r="BTU85" s="338"/>
      <c r="BTV85" s="338"/>
      <c r="BTW85" s="338"/>
      <c r="BTX85" s="338"/>
      <c r="BTY85" s="338"/>
      <c r="BTZ85" s="338"/>
      <c r="BUA85" s="338"/>
      <c r="BUB85" s="338"/>
      <c r="BUC85" s="338"/>
      <c r="BUD85" s="338"/>
      <c r="BUE85" s="338"/>
      <c r="BUF85" s="338"/>
      <c r="BUG85" s="338"/>
      <c r="BUH85" s="338"/>
      <c r="BUI85" s="338"/>
      <c r="BUJ85" s="338"/>
      <c r="BUK85" s="338"/>
      <c r="BUL85" s="338"/>
      <c r="BUM85" s="338"/>
      <c r="BUN85" s="338"/>
      <c r="BUO85" s="338"/>
      <c r="BUP85" s="338"/>
      <c r="BUQ85" s="338"/>
      <c r="BUR85" s="338"/>
      <c r="BUS85" s="338"/>
      <c r="BUT85" s="338"/>
      <c r="BUU85" s="338"/>
      <c r="BUV85" s="338"/>
      <c r="BUW85" s="338"/>
      <c r="BUX85" s="338"/>
      <c r="BUY85" s="338"/>
      <c r="BUZ85" s="338"/>
      <c r="BVA85" s="338"/>
      <c r="BVB85" s="338"/>
      <c r="BVC85" s="338"/>
      <c r="BVD85" s="338"/>
      <c r="BVE85" s="338"/>
      <c r="BVF85" s="338"/>
      <c r="BVG85" s="338"/>
      <c r="BVH85" s="338"/>
      <c r="BVI85" s="338"/>
      <c r="BVJ85" s="338"/>
      <c r="BVK85" s="338"/>
      <c r="BVL85" s="338"/>
      <c r="BVM85" s="338"/>
      <c r="BVN85" s="338"/>
      <c r="BVO85" s="338"/>
      <c r="BVP85" s="338"/>
      <c r="BVQ85" s="338"/>
      <c r="BVR85" s="338"/>
      <c r="BVS85" s="338"/>
      <c r="BVT85" s="338"/>
      <c r="BVU85" s="338"/>
      <c r="BVV85" s="338"/>
      <c r="BVW85" s="338"/>
      <c r="BVX85" s="338"/>
      <c r="BVY85" s="338"/>
      <c r="BVZ85" s="338"/>
      <c r="BWA85" s="338"/>
      <c r="BWB85" s="338"/>
      <c r="BWC85" s="338"/>
      <c r="BWD85" s="338"/>
      <c r="BWE85" s="338"/>
      <c r="BWF85" s="338"/>
      <c r="BWG85" s="338"/>
      <c r="BWH85" s="338"/>
      <c r="BWI85" s="338"/>
      <c r="BWJ85" s="338"/>
      <c r="BWK85" s="338"/>
      <c r="BWL85" s="338"/>
      <c r="BWM85" s="338"/>
      <c r="BWN85" s="338"/>
      <c r="BWO85" s="338"/>
      <c r="BWP85" s="338"/>
      <c r="BWQ85" s="338"/>
      <c r="BWR85" s="338"/>
      <c r="BWS85" s="338"/>
      <c r="BWT85" s="338"/>
      <c r="BWU85" s="338"/>
      <c r="BWV85" s="338"/>
      <c r="BWW85" s="338"/>
      <c r="BWX85" s="338"/>
      <c r="BWY85" s="338"/>
      <c r="BWZ85" s="338"/>
      <c r="BXA85" s="338"/>
      <c r="BXB85" s="338"/>
      <c r="BXC85" s="338"/>
      <c r="BXD85" s="338"/>
      <c r="BXE85" s="338"/>
      <c r="BXF85" s="338"/>
      <c r="BXG85" s="338"/>
      <c r="BXH85" s="338"/>
      <c r="BXI85" s="338"/>
      <c r="BXJ85" s="338"/>
      <c r="BXK85" s="338"/>
      <c r="BXL85" s="338"/>
      <c r="BXM85" s="338"/>
      <c r="BXN85" s="338"/>
      <c r="BXO85" s="338"/>
      <c r="BXP85" s="338"/>
      <c r="BXQ85" s="338"/>
      <c r="BXR85" s="338"/>
      <c r="BXS85" s="338"/>
      <c r="BXT85" s="338"/>
      <c r="BXU85" s="338"/>
      <c r="BXV85" s="338"/>
      <c r="BXW85" s="338"/>
      <c r="BXX85" s="338"/>
      <c r="BXY85" s="338"/>
      <c r="BXZ85" s="338"/>
      <c r="BYA85" s="338"/>
      <c r="BYB85" s="338"/>
      <c r="BYC85" s="338"/>
      <c r="BYD85" s="338"/>
      <c r="BYE85" s="338"/>
      <c r="BYF85" s="338"/>
      <c r="BYG85" s="338"/>
      <c r="BYH85" s="338"/>
      <c r="BYI85" s="338"/>
      <c r="BYJ85" s="338"/>
      <c r="BYK85" s="338"/>
      <c r="BYL85" s="338"/>
      <c r="BYM85" s="338"/>
      <c r="BYN85" s="338"/>
      <c r="BYO85" s="338"/>
      <c r="BYP85" s="338"/>
      <c r="BYQ85" s="338"/>
      <c r="BYR85" s="338"/>
      <c r="BYS85" s="338"/>
      <c r="BYT85" s="338"/>
      <c r="BYU85" s="338"/>
      <c r="BYV85" s="338"/>
      <c r="BYW85" s="338"/>
      <c r="BYX85" s="338"/>
      <c r="BYY85" s="338"/>
      <c r="BYZ85" s="338"/>
      <c r="BZA85" s="338"/>
      <c r="BZB85" s="338"/>
      <c r="BZC85" s="338"/>
      <c r="BZD85" s="338"/>
      <c r="BZE85" s="338"/>
      <c r="BZF85" s="338"/>
      <c r="BZG85" s="338"/>
      <c r="BZH85" s="338"/>
      <c r="BZI85" s="338"/>
      <c r="BZJ85" s="338"/>
      <c r="BZK85" s="338"/>
      <c r="BZL85" s="338"/>
      <c r="BZM85" s="338"/>
      <c r="BZN85" s="338"/>
      <c r="BZO85" s="338"/>
      <c r="BZP85" s="338"/>
      <c r="BZQ85" s="338"/>
      <c r="BZR85" s="338"/>
      <c r="BZS85" s="338"/>
      <c r="BZT85" s="338"/>
      <c r="BZU85" s="338"/>
      <c r="BZV85" s="338"/>
      <c r="BZW85" s="338"/>
      <c r="BZX85" s="338"/>
      <c r="BZY85" s="338"/>
      <c r="BZZ85" s="338"/>
      <c r="CAA85" s="338"/>
      <c r="CAB85" s="338"/>
      <c r="CAC85" s="338"/>
      <c r="CAD85" s="338"/>
      <c r="CAE85" s="338"/>
      <c r="CAF85" s="338"/>
      <c r="CAG85" s="338"/>
      <c r="CAH85" s="338"/>
      <c r="CAI85" s="338"/>
      <c r="CAJ85" s="338"/>
      <c r="CAK85" s="338"/>
      <c r="CAL85" s="338"/>
      <c r="CAM85" s="338"/>
      <c r="CAN85" s="338"/>
      <c r="CAO85" s="338"/>
      <c r="CAP85" s="338"/>
      <c r="CAQ85" s="338"/>
      <c r="CAR85" s="338"/>
      <c r="CAS85" s="338"/>
      <c r="CAT85" s="338"/>
      <c r="CAU85" s="338"/>
      <c r="CAV85" s="338"/>
      <c r="CAW85" s="338"/>
      <c r="CAX85" s="338"/>
      <c r="CAY85" s="338"/>
      <c r="CAZ85" s="338"/>
      <c r="CBA85" s="338"/>
      <c r="CBB85" s="338"/>
      <c r="CBC85" s="338"/>
      <c r="CBD85" s="338"/>
      <c r="CBE85" s="338"/>
      <c r="CBF85" s="338"/>
      <c r="CBG85" s="338"/>
      <c r="CBH85" s="338"/>
      <c r="CBI85" s="338"/>
      <c r="CBJ85" s="338"/>
      <c r="CBK85" s="338"/>
      <c r="CBL85" s="338"/>
      <c r="CBM85" s="338"/>
      <c r="CBN85" s="338"/>
      <c r="CBO85" s="338"/>
      <c r="CBP85" s="338"/>
      <c r="CBQ85" s="338"/>
      <c r="CBR85" s="338"/>
      <c r="CBS85" s="338"/>
      <c r="CBT85" s="338"/>
      <c r="CBU85" s="338"/>
      <c r="CBV85" s="338"/>
      <c r="CBW85" s="338"/>
      <c r="CBX85" s="338"/>
      <c r="CBY85" s="338"/>
      <c r="CBZ85" s="338"/>
      <c r="CCA85" s="338"/>
      <c r="CCB85" s="338"/>
      <c r="CCC85" s="338"/>
      <c r="CCD85" s="338"/>
      <c r="CCE85" s="338"/>
      <c r="CCF85" s="338"/>
      <c r="CCG85" s="338"/>
      <c r="CCH85" s="338"/>
      <c r="CCI85" s="338"/>
      <c r="CCJ85" s="338"/>
      <c r="CCK85" s="338"/>
      <c r="CCL85" s="338"/>
      <c r="CCM85" s="338"/>
      <c r="CCN85" s="338"/>
      <c r="CCO85" s="338"/>
      <c r="CCP85" s="338"/>
      <c r="CCQ85" s="338"/>
      <c r="CCR85" s="338"/>
      <c r="CCS85" s="338"/>
      <c r="CCT85" s="338"/>
      <c r="CCU85" s="338"/>
      <c r="CCV85" s="338"/>
      <c r="CCW85" s="338"/>
      <c r="CCX85" s="338"/>
      <c r="CCY85" s="338"/>
      <c r="CCZ85" s="338"/>
      <c r="CDA85" s="338"/>
      <c r="CDB85" s="338"/>
      <c r="CDC85" s="338"/>
      <c r="CDD85" s="338"/>
      <c r="CDE85" s="338"/>
      <c r="CDF85" s="338"/>
      <c r="CDG85" s="338"/>
      <c r="CDH85" s="338"/>
      <c r="CDI85" s="338"/>
      <c r="CDJ85" s="338"/>
      <c r="CDK85" s="338"/>
      <c r="CDL85" s="338"/>
      <c r="CDM85" s="338"/>
      <c r="CDN85" s="338"/>
      <c r="CDO85" s="338"/>
      <c r="CDP85" s="338"/>
      <c r="CDQ85" s="338"/>
      <c r="CDR85" s="338"/>
      <c r="CDS85" s="338"/>
      <c r="CDT85" s="338"/>
      <c r="CDU85" s="338"/>
      <c r="CDV85" s="338"/>
      <c r="CDW85" s="338"/>
      <c r="CDX85" s="338"/>
      <c r="CDY85" s="338"/>
      <c r="CDZ85" s="338"/>
      <c r="CEA85" s="338"/>
      <c r="CEB85" s="338"/>
      <c r="CEC85" s="338"/>
      <c r="CED85" s="338"/>
      <c r="CEE85" s="338"/>
      <c r="CEF85" s="338"/>
      <c r="CEG85" s="338"/>
      <c r="CEH85" s="338"/>
      <c r="CEI85" s="338"/>
      <c r="CEJ85" s="338"/>
      <c r="CEK85" s="338"/>
      <c r="CEL85" s="338"/>
      <c r="CEM85" s="338"/>
      <c r="CEN85" s="338"/>
      <c r="CEO85" s="338"/>
      <c r="CEP85" s="338"/>
      <c r="CEQ85" s="338"/>
      <c r="CER85" s="338"/>
      <c r="CES85" s="338"/>
      <c r="CET85" s="338"/>
      <c r="CEU85" s="338"/>
      <c r="CEV85" s="338"/>
      <c r="CEW85" s="338"/>
      <c r="CEX85" s="338"/>
      <c r="CEY85" s="338"/>
      <c r="CEZ85" s="338"/>
      <c r="CFA85" s="338"/>
      <c r="CFB85" s="338"/>
      <c r="CFC85" s="338"/>
      <c r="CFD85" s="338"/>
      <c r="CFE85" s="338"/>
      <c r="CFF85" s="338"/>
      <c r="CFG85" s="338"/>
      <c r="CFH85" s="338"/>
      <c r="CFI85" s="338"/>
      <c r="CFJ85" s="338"/>
      <c r="CFK85" s="338"/>
      <c r="CFL85" s="338"/>
      <c r="CFM85" s="338"/>
      <c r="CFN85" s="338"/>
      <c r="CFO85" s="338"/>
      <c r="CFP85" s="338"/>
      <c r="CFQ85" s="338"/>
      <c r="CFR85" s="338"/>
      <c r="CFS85" s="338"/>
      <c r="CFT85" s="338"/>
      <c r="CFU85" s="338"/>
      <c r="CFV85" s="338"/>
      <c r="CFW85" s="338"/>
      <c r="CFX85" s="338"/>
      <c r="CFY85" s="338"/>
      <c r="CFZ85" s="338"/>
      <c r="CGA85" s="338"/>
      <c r="CGB85" s="338"/>
      <c r="CGC85" s="338"/>
      <c r="CGD85" s="338"/>
      <c r="CGE85" s="338"/>
      <c r="CGF85" s="338"/>
      <c r="CGG85" s="338"/>
      <c r="CGH85" s="338"/>
      <c r="CGI85" s="338"/>
      <c r="CGJ85" s="338"/>
      <c r="CGK85" s="338"/>
      <c r="CGL85" s="338"/>
      <c r="CGM85" s="338"/>
      <c r="CGN85" s="338"/>
      <c r="CGO85" s="338"/>
      <c r="CGP85" s="338"/>
      <c r="CGQ85" s="338"/>
      <c r="CGR85" s="338"/>
      <c r="CGS85" s="338"/>
      <c r="CGT85" s="338"/>
      <c r="CGU85" s="338"/>
      <c r="CGV85" s="338"/>
      <c r="CGW85" s="338"/>
      <c r="CGX85" s="338"/>
      <c r="CGY85" s="338"/>
      <c r="CGZ85" s="338"/>
      <c r="CHA85" s="338"/>
      <c r="CHB85" s="338"/>
      <c r="CHC85" s="338"/>
      <c r="CHD85" s="338"/>
      <c r="CHE85" s="338"/>
      <c r="CHF85" s="338"/>
      <c r="CHG85" s="338"/>
      <c r="CHH85" s="338"/>
      <c r="CHI85" s="338"/>
      <c r="CHJ85" s="338"/>
      <c r="CHK85" s="338"/>
      <c r="CHL85" s="338"/>
      <c r="CHM85" s="338"/>
      <c r="CHN85" s="338"/>
      <c r="CHO85" s="338"/>
      <c r="CHP85" s="338"/>
      <c r="CHQ85" s="338"/>
      <c r="CHR85" s="338"/>
      <c r="CHS85" s="338"/>
      <c r="CHT85" s="338"/>
      <c r="CHU85" s="338"/>
      <c r="CHV85" s="338"/>
      <c r="CHW85" s="338"/>
      <c r="CHX85" s="338"/>
      <c r="CHY85" s="338"/>
      <c r="CHZ85" s="338"/>
      <c r="CIA85" s="338"/>
      <c r="CIB85" s="338"/>
      <c r="CIC85" s="338"/>
      <c r="CID85" s="338"/>
      <c r="CIE85" s="338"/>
      <c r="CIF85" s="338"/>
      <c r="CIG85" s="338"/>
      <c r="CIH85" s="338"/>
      <c r="CII85" s="338"/>
      <c r="CIJ85" s="338"/>
      <c r="CIK85" s="338"/>
      <c r="CIL85" s="338"/>
      <c r="CIM85" s="338"/>
      <c r="CIN85" s="338"/>
      <c r="CIO85" s="338"/>
      <c r="CIP85" s="338"/>
      <c r="CIQ85" s="338"/>
      <c r="CIR85" s="338"/>
      <c r="CIS85" s="338"/>
      <c r="CIT85" s="338"/>
      <c r="CIU85" s="338"/>
      <c r="CIV85" s="338"/>
      <c r="CIW85" s="338"/>
      <c r="CIX85" s="338"/>
      <c r="CIY85" s="338"/>
      <c r="CIZ85" s="338"/>
      <c r="CJA85" s="338"/>
      <c r="CJB85" s="338"/>
      <c r="CJC85" s="338"/>
      <c r="CJD85" s="338"/>
      <c r="CJE85" s="338"/>
      <c r="CJF85" s="338"/>
      <c r="CJG85" s="338"/>
      <c r="CJH85" s="338"/>
      <c r="CJI85" s="338"/>
      <c r="CJJ85" s="338"/>
      <c r="CJK85" s="338"/>
      <c r="CJL85" s="338"/>
      <c r="CJM85" s="338"/>
      <c r="CJN85" s="338"/>
      <c r="CJO85" s="338"/>
      <c r="CJP85" s="338"/>
      <c r="CJQ85" s="338"/>
      <c r="CJR85" s="338"/>
      <c r="CJS85" s="338"/>
      <c r="CJT85" s="338"/>
      <c r="CJU85" s="338"/>
      <c r="CJV85" s="338"/>
      <c r="CJW85" s="338"/>
      <c r="CJX85" s="338"/>
      <c r="CJY85" s="338"/>
      <c r="CJZ85" s="338"/>
      <c r="CKA85" s="338"/>
      <c r="CKB85" s="338"/>
      <c r="CKC85" s="338"/>
      <c r="CKD85" s="338"/>
      <c r="CKE85" s="338"/>
      <c r="CKF85" s="338"/>
      <c r="CKG85" s="338"/>
      <c r="CKH85" s="338"/>
      <c r="CKI85" s="338"/>
      <c r="CKJ85" s="338"/>
      <c r="CKK85" s="338"/>
      <c r="CKL85" s="338"/>
      <c r="CKM85" s="338"/>
      <c r="CKN85" s="338"/>
      <c r="CKO85" s="338"/>
      <c r="CKP85" s="338"/>
      <c r="CKQ85" s="338"/>
      <c r="CKR85" s="338"/>
      <c r="CKS85" s="338"/>
      <c r="CKT85" s="338"/>
      <c r="CKU85" s="338"/>
      <c r="CKV85" s="338"/>
      <c r="CKW85" s="338"/>
      <c r="CKX85" s="338"/>
      <c r="CKY85" s="338"/>
      <c r="CKZ85" s="338"/>
      <c r="CLA85" s="338"/>
      <c r="CLB85" s="338"/>
      <c r="CLC85" s="338"/>
      <c r="CLD85" s="338"/>
      <c r="CLE85" s="338"/>
      <c r="CLF85" s="338"/>
      <c r="CLG85" s="338"/>
      <c r="CLH85" s="338"/>
      <c r="CLI85" s="338"/>
      <c r="CLJ85" s="338"/>
      <c r="CLK85" s="338"/>
      <c r="CLL85" s="338"/>
      <c r="CLM85" s="338"/>
      <c r="CLN85" s="338"/>
      <c r="CLO85" s="338"/>
      <c r="CLP85" s="338"/>
      <c r="CLQ85" s="338"/>
      <c r="CLR85" s="338"/>
      <c r="CLS85" s="338"/>
      <c r="CLT85" s="338"/>
      <c r="CLU85" s="338"/>
      <c r="CLV85" s="338"/>
      <c r="CLW85" s="338"/>
      <c r="CLX85" s="338"/>
      <c r="CLY85" s="338"/>
      <c r="CLZ85" s="338"/>
      <c r="CMA85" s="338"/>
      <c r="CMB85" s="338"/>
      <c r="CMC85" s="338"/>
      <c r="CMD85" s="338"/>
      <c r="CME85" s="338"/>
      <c r="CMF85" s="338"/>
      <c r="CMG85" s="338"/>
      <c r="CMH85" s="338"/>
      <c r="CMI85" s="338"/>
      <c r="CMJ85" s="338"/>
      <c r="CMK85" s="338"/>
      <c r="CML85" s="338"/>
      <c r="CMM85" s="338"/>
      <c r="CMN85" s="338"/>
      <c r="CMO85" s="338"/>
      <c r="CMP85" s="338"/>
      <c r="CMQ85" s="338"/>
      <c r="CMR85" s="338"/>
      <c r="CMS85" s="338"/>
      <c r="CMT85" s="338"/>
      <c r="CMU85" s="338"/>
      <c r="CMV85" s="338"/>
      <c r="CMW85" s="338"/>
      <c r="CMX85" s="338"/>
      <c r="CMY85" s="338"/>
      <c r="CMZ85" s="338"/>
      <c r="CNA85" s="338"/>
      <c r="CNB85" s="338"/>
      <c r="CNC85" s="338"/>
      <c r="CND85" s="338"/>
      <c r="CNE85" s="338"/>
      <c r="CNF85" s="338"/>
      <c r="CNG85" s="338"/>
      <c r="CNH85" s="338"/>
      <c r="CNI85" s="338"/>
      <c r="CNJ85" s="338"/>
      <c r="CNK85" s="338"/>
      <c r="CNL85" s="338"/>
      <c r="CNM85" s="338"/>
      <c r="CNN85" s="338"/>
      <c r="CNO85" s="338"/>
      <c r="CNP85" s="338"/>
      <c r="CNQ85" s="338"/>
      <c r="CNR85" s="338"/>
      <c r="CNS85" s="338"/>
      <c r="CNT85" s="338"/>
      <c r="CNU85" s="338"/>
      <c r="CNV85" s="338"/>
      <c r="CNW85" s="338"/>
      <c r="CNX85" s="338"/>
      <c r="CNY85" s="338"/>
      <c r="CNZ85" s="338"/>
      <c r="COA85" s="338"/>
      <c r="COB85" s="338"/>
      <c r="COC85" s="338"/>
      <c r="COD85" s="338"/>
      <c r="COE85" s="338"/>
      <c r="COF85" s="338"/>
      <c r="COG85" s="338"/>
      <c r="COH85" s="338"/>
      <c r="COI85" s="338"/>
      <c r="COJ85" s="338"/>
      <c r="COK85" s="338"/>
      <c r="COL85" s="338"/>
      <c r="COM85" s="338"/>
      <c r="CON85" s="338"/>
      <c r="COO85" s="338"/>
      <c r="COP85" s="338"/>
      <c r="COQ85" s="338"/>
      <c r="COR85" s="338"/>
      <c r="COS85" s="338"/>
      <c r="COT85" s="338"/>
      <c r="COU85" s="338"/>
      <c r="COV85" s="338"/>
      <c r="COW85" s="338"/>
      <c r="COX85" s="338"/>
      <c r="COY85" s="338"/>
      <c r="COZ85" s="338"/>
      <c r="CPA85" s="338"/>
      <c r="CPB85" s="338"/>
      <c r="CPC85" s="338"/>
      <c r="CPD85" s="338"/>
      <c r="CPE85" s="338"/>
      <c r="CPF85" s="338"/>
      <c r="CPG85" s="338"/>
      <c r="CPH85" s="338"/>
      <c r="CPI85" s="338"/>
      <c r="CPJ85" s="338"/>
      <c r="CPK85" s="338"/>
      <c r="CPL85" s="338"/>
      <c r="CPM85" s="338"/>
      <c r="CPN85" s="338"/>
      <c r="CPO85" s="338"/>
      <c r="CPP85" s="338"/>
      <c r="CPQ85" s="338"/>
      <c r="CPR85" s="338"/>
      <c r="CPS85" s="338"/>
      <c r="CPT85" s="338"/>
      <c r="CPU85" s="338"/>
      <c r="CPV85" s="338"/>
      <c r="CPW85" s="338"/>
      <c r="CPX85" s="338"/>
      <c r="CPY85" s="338"/>
      <c r="CPZ85" s="338"/>
      <c r="CQA85" s="338"/>
      <c r="CQB85" s="338"/>
      <c r="CQC85" s="338"/>
      <c r="CQD85" s="338"/>
      <c r="CQE85" s="338"/>
      <c r="CQF85" s="338"/>
      <c r="CQG85" s="338"/>
      <c r="CQH85" s="338"/>
      <c r="CQI85" s="338"/>
      <c r="CQJ85" s="338"/>
      <c r="CQK85" s="338"/>
      <c r="CQL85" s="338"/>
      <c r="CQM85" s="338"/>
      <c r="CQN85" s="338"/>
      <c r="CQO85" s="338"/>
      <c r="CQP85" s="338"/>
      <c r="CQQ85" s="338"/>
      <c r="CQR85" s="338"/>
      <c r="CQS85" s="338"/>
      <c r="CQT85" s="338"/>
      <c r="CQU85" s="338"/>
      <c r="CQV85" s="338"/>
      <c r="CQW85" s="338"/>
      <c r="CQX85" s="338"/>
      <c r="CQY85" s="338"/>
      <c r="CQZ85" s="338"/>
      <c r="CRA85" s="338"/>
      <c r="CRB85" s="338"/>
      <c r="CRC85" s="338"/>
      <c r="CRD85" s="338"/>
      <c r="CRE85" s="338"/>
      <c r="CRF85" s="338"/>
      <c r="CRG85" s="338"/>
      <c r="CRH85" s="338"/>
      <c r="CRI85" s="338"/>
      <c r="CRJ85" s="338"/>
      <c r="CRK85" s="338"/>
      <c r="CRL85" s="338"/>
      <c r="CRM85" s="338"/>
      <c r="CRN85" s="338"/>
      <c r="CRO85" s="338"/>
      <c r="CRP85" s="338"/>
      <c r="CRQ85" s="338"/>
      <c r="CRR85" s="338"/>
      <c r="CRS85" s="338"/>
      <c r="CRT85" s="338"/>
      <c r="CRU85" s="338"/>
      <c r="CRV85" s="338"/>
      <c r="CRW85" s="338"/>
      <c r="CRX85" s="338"/>
      <c r="CRY85" s="338"/>
      <c r="CRZ85" s="338"/>
      <c r="CSA85" s="338"/>
      <c r="CSB85" s="338"/>
      <c r="CSC85" s="338"/>
      <c r="CSD85" s="338"/>
      <c r="CSE85" s="338"/>
      <c r="CSF85" s="338"/>
      <c r="CSG85" s="338"/>
      <c r="CSH85" s="338"/>
      <c r="CSI85" s="338"/>
      <c r="CSJ85" s="338"/>
      <c r="CSK85" s="338"/>
      <c r="CSL85" s="338"/>
      <c r="CSM85" s="338"/>
      <c r="CSN85" s="338"/>
      <c r="CSO85" s="338"/>
      <c r="CSP85" s="338"/>
      <c r="CSQ85" s="338"/>
      <c r="CSR85" s="338"/>
      <c r="CSS85" s="338"/>
      <c r="CST85" s="338"/>
      <c r="CSU85" s="338"/>
      <c r="CSV85" s="338"/>
      <c r="CSW85" s="338"/>
      <c r="CSX85" s="338"/>
      <c r="CSY85" s="338"/>
      <c r="CSZ85" s="338"/>
      <c r="CTA85" s="338"/>
      <c r="CTB85" s="338"/>
      <c r="CTC85" s="338"/>
      <c r="CTD85" s="338"/>
      <c r="CTE85" s="338"/>
      <c r="CTF85" s="338"/>
      <c r="CTG85" s="338"/>
      <c r="CTH85" s="338"/>
      <c r="CTI85" s="338"/>
      <c r="CTJ85" s="338"/>
      <c r="CTK85" s="338"/>
      <c r="CTL85" s="338"/>
      <c r="CTM85" s="338"/>
      <c r="CTN85" s="338"/>
      <c r="CTO85" s="338"/>
      <c r="CTP85" s="338"/>
      <c r="CTQ85" s="338"/>
      <c r="CTR85" s="338"/>
      <c r="CTS85" s="338"/>
      <c r="CTT85" s="338"/>
      <c r="CTU85" s="338"/>
      <c r="CTV85" s="338"/>
      <c r="CTW85" s="338"/>
      <c r="CTX85" s="338"/>
      <c r="CTY85" s="338"/>
      <c r="CTZ85" s="338"/>
      <c r="CUA85" s="338"/>
      <c r="CUB85" s="338"/>
      <c r="CUC85" s="338"/>
      <c r="CUD85" s="338"/>
      <c r="CUE85" s="338"/>
      <c r="CUF85" s="338"/>
      <c r="CUG85" s="338"/>
      <c r="CUH85" s="338"/>
      <c r="CUI85" s="338"/>
      <c r="CUJ85" s="338"/>
      <c r="CUK85" s="338"/>
      <c r="CUL85" s="338"/>
      <c r="CUM85" s="338"/>
      <c r="CUN85" s="338"/>
      <c r="CUO85" s="338"/>
      <c r="CUP85" s="338"/>
      <c r="CUQ85" s="338"/>
      <c r="CUR85" s="338"/>
      <c r="CUS85" s="338"/>
      <c r="CUT85" s="338"/>
      <c r="CUU85" s="338"/>
      <c r="CUV85" s="338"/>
      <c r="CUW85" s="338"/>
      <c r="CUX85" s="338"/>
      <c r="CUY85" s="338"/>
      <c r="CUZ85" s="338"/>
      <c r="CVA85" s="338"/>
      <c r="CVB85" s="338"/>
      <c r="CVC85" s="338"/>
      <c r="CVD85" s="338"/>
      <c r="CVE85" s="338"/>
      <c r="CVF85" s="338"/>
      <c r="CVG85" s="338"/>
      <c r="CVH85" s="338"/>
      <c r="CVI85" s="338"/>
      <c r="CVJ85" s="338"/>
      <c r="CVK85" s="338"/>
      <c r="CVL85" s="338"/>
      <c r="CVM85" s="338"/>
      <c r="CVN85" s="338"/>
      <c r="CVO85" s="338"/>
      <c r="CVP85" s="338"/>
      <c r="CVQ85" s="338"/>
      <c r="CVR85" s="338"/>
      <c r="CVS85" s="338"/>
      <c r="CVT85" s="338"/>
      <c r="CVU85" s="338"/>
      <c r="CVV85" s="338"/>
      <c r="CVW85" s="338"/>
      <c r="CVX85" s="338"/>
      <c r="CVY85" s="338"/>
      <c r="CVZ85" s="338"/>
      <c r="CWA85" s="338"/>
      <c r="CWB85" s="338"/>
      <c r="CWC85" s="338"/>
      <c r="CWD85" s="338"/>
      <c r="CWE85" s="338"/>
      <c r="CWF85" s="338"/>
      <c r="CWG85" s="338"/>
      <c r="CWH85" s="338"/>
      <c r="CWI85" s="338"/>
      <c r="CWJ85" s="338"/>
      <c r="CWK85" s="338"/>
      <c r="CWL85" s="338"/>
      <c r="CWM85" s="338"/>
      <c r="CWN85" s="338"/>
      <c r="CWO85" s="338"/>
      <c r="CWP85" s="338"/>
      <c r="CWQ85" s="338"/>
      <c r="CWR85" s="338"/>
      <c r="CWS85" s="338"/>
      <c r="CWT85" s="338"/>
      <c r="CWU85" s="338"/>
      <c r="CWV85" s="338"/>
      <c r="CWW85" s="338"/>
      <c r="CWX85" s="338"/>
      <c r="CWY85" s="338"/>
      <c r="CWZ85" s="338"/>
      <c r="CXA85" s="338"/>
      <c r="CXB85" s="338"/>
      <c r="CXC85" s="338"/>
      <c r="CXD85" s="338"/>
      <c r="CXE85" s="338"/>
      <c r="CXF85" s="338"/>
      <c r="CXG85" s="338"/>
      <c r="CXH85" s="338"/>
      <c r="CXI85" s="338"/>
      <c r="CXJ85" s="338"/>
      <c r="CXK85" s="338"/>
      <c r="CXL85" s="338"/>
      <c r="CXM85" s="338"/>
      <c r="CXN85" s="338"/>
      <c r="CXO85" s="338"/>
      <c r="CXP85" s="338"/>
      <c r="CXQ85" s="338"/>
      <c r="CXR85" s="338"/>
      <c r="CXS85" s="338"/>
      <c r="CXT85" s="338"/>
      <c r="CXU85" s="338"/>
      <c r="CXV85" s="338"/>
      <c r="CXW85" s="338"/>
      <c r="CXX85" s="338"/>
      <c r="CXY85" s="338"/>
      <c r="CXZ85" s="338"/>
      <c r="CYA85" s="338"/>
      <c r="CYB85" s="338"/>
      <c r="CYC85" s="338"/>
      <c r="CYD85" s="338"/>
      <c r="CYE85" s="338"/>
      <c r="CYF85" s="338"/>
      <c r="CYG85" s="338"/>
      <c r="CYH85" s="338"/>
      <c r="CYI85" s="338"/>
      <c r="CYJ85" s="338"/>
      <c r="CYK85" s="338"/>
      <c r="CYL85" s="338"/>
      <c r="CYM85" s="338"/>
      <c r="CYN85" s="338"/>
      <c r="CYO85" s="338"/>
      <c r="CYP85" s="338"/>
      <c r="CYQ85" s="338"/>
      <c r="CYR85" s="338"/>
      <c r="CYS85" s="338"/>
      <c r="CYT85" s="338"/>
      <c r="CYU85" s="338"/>
      <c r="CYV85" s="338"/>
      <c r="CYW85" s="338"/>
      <c r="CYX85" s="338"/>
      <c r="CYY85" s="338"/>
      <c r="CYZ85" s="338"/>
      <c r="CZA85" s="338"/>
      <c r="CZB85" s="338"/>
      <c r="CZC85" s="338"/>
      <c r="CZD85" s="338"/>
      <c r="CZE85" s="338"/>
      <c r="CZF85" s="338"/>
      <c r="CZG85" s="338"/>
      <c r="CZH85" s="338"/>
      <c r="CZI85" s="338"/>
      <c r="CZJ85" s="338"/>
      <c r="CZK85" s="338"/>
      <c r="CZL85" s="338"/>
      <c r="CZM85" s="338"/>
      <c r="CZN85" s="338"/>
      <c r="CZO85" s="338"/>
      <c r="CZP85" s="338"/>
      <c r="CZQ85" s="338"/>
      <c r="CZR85" s="338"/>
      <c r="CZS85" s="338"/>
      <c r="CZT85" s="338"/>
      <c r="CZU85" s="338"/>
      <c r="CZV85" s="338"/>
      <c r="CZW85" s="338"/>
      <c r="CZX85" s="338"/>
      <c r="CZY85" s="338"/>
      <c r="CZZ85" s="338"/>
      <c r="DAA85" s="338"/>
      <c r="DAB85" s="338"/>
      <c r="DAC85" s="338"/>
      <c r="DAD85" s="338"/>
      <c r="DAE85" s="338"/>
      <c r="DAF85" s="338"/>
      <c r="DAG85" s="338"/>
      <c r="DAH85" s="338"/>
      <c r="DAI85" s="338"/>
      <c r="DAJ85" s="338"/>
      <c r="DAK85" s="338"/>
      <c r="DAL85" s="338"/>
      <c r="DAM85" s="338"/>
      <c r="DAN85" s="338"/>
      <c r="DAO85" s="338"/>
      <c r="DAP85" s="338"/>
      <c r="DAQ85" s="338"/>
      <c r="DAR85" s="338"/>
      <c r="DAS85" s="338"/>
      <c r="DAT85" s="338"/>
      <c r="DAU85" s="338"/>
      <c r="DAV85" s="338"/>
      <c r="DAW85" s="338"/>
      <c r="DAX85" s="338"/>
      <c r="DAY85" s="338"/>
      <c r="DAZ85" s="338"/>
      <c r="DBA85" s="338"/>
      <c r="DBB85" s="338"/>
      <c r="DBC85" s="338"/>
      <c r="DBD85" s="338"/>
      <c r="DBE85" s="338"/>
      <c r="DBF85" s="338"/>
      <c r="DBG85" s="338"/>
      <c r="DBH85" s="338"/>
      <c r="DBI85" s="338"/>
      <c r="DBJ85" s="338"/>
      <c r="DBK85" s="338"/>
      <c r="DBL85" s="338"/>
      <c r="DBM85" s="338"/>
      <c r="DBN85" s="338"/>
      <c r="DBO85" s="338"/>
      <c r="DBP85" s="338"/>
      <c r="DBQ85" s="338"/>
      <c r="DBR85" s="338"/>
      <c r="DBS85" s="338"/>
      <c r="DBT85" s="338"/>
      <c r="DBU85" s="338"/>
      <c r="DBV85" s="338"/>
      <c r="DBW85" s="338"/>
      <c r="DBX85" s="338"/>
      <c r="DBY85" s="338"/>
      <c r="DBZ85" s="338"/>
      <c r="DCA85" s="338"/>
      <c r="DCB85" s="338"/>
      <c r="DCC85" s="338"/>
      <c r="DCD85" s="338"/>
      <c r="DCE85" s="338"/>
      <c r="DCF85" s="338"/>
      <c r="DCG85" s="338"/>
      <c r="DCH85" s="338"/>
      <c r="DCI85" s="338"/>
      <c r="DCJ85" s="338"/>
      <c r="DCK85" s="338"/>
      <c r="DCL85" s="338"/>
      <c r="DCM85" s="338"/>
      <c r="DCN85" s="338"/>
      <c r="DCO85" s="338"/>
      <c r="DCP85" s="338"/>
      <c r="DCQ85" s="338"/>
      <c r="DCR85" s="338"/>
      <c r="DCS85" s="338"/>
      <c r="DCT85" s="338"/>
      <c r="DCU85" s="338"/>
      <c r="DCV85" s="338"/>
      <c r="DCW85" s="338"/>
      <c r="DCX85" s="338"/>
      <c r="DCY85" s="338"/>
      <c r="DCZ85" s="338"/>
      <c r="DDA85" s="338"/>
      <c r="DDB85" s="338"/>
      <c r="DDC85" s="338"/>
      <c r="DDD85" s="338"/>
      <c r="DDE85" s="338"/>
      <c r="DDF85" s="338"/>
      <c r="DDG85" s="338"/>
      <c r="DDH85" s="338"/>
      <c r="DDI85" s="338"/>
      <c r="DDJ85" s="338"/>
      <c r="DDK85" s="338"/>
      <c r="DDL85" s="338"/>
      <c r="DDM85" s="338"/>
      <c r="DDN85" s="338"/>
      <c r="DDO85" s="338"/>
      <c r="DDP85" s="338"/>
      <c r="DDQ85" s="338"/>
      <c r="DDR85" s="338"/>
      <c r="DDS85" s="338"/>
      <c r="DDT85" s="338"/>
      <c r="DDU85" s="338"/>
      <c r="DDV85" s="338"/>
      <c r="DDW85" s="338"/>
      <c r="DDX85" s="338"/>
      <c r="DDY85" s="338"/>
      <c r="DDZ85" s="338"/>
      <c r="DEA85" s="338"/>
      <c r="DEB85" s="338"/>
      <c r="DEC85" s="338"/>
      <c r="DED85" s="338"/>
      <c r="DEE85" s="338"/>
      <c r="DEF85" s="338"/>
      <c r="DEG85" s="338"/>
      <c r="DEH85" s="338"/>
      <c r="DEI85" s="338"/>
      <c r="DEJ85" s="338"/>
      <c r="DEK85" s="338"/>
      <c r="DEL85" s="338"/>
      <c r="DEM85" s="338"/>
      <c r="DEN85" s="338"/>
      <c r="DEO85" s="338"/>
      <c r="DEP85" s="338"/>
      <c r="DEQ85" s="338"/>
      <c r="DER85" s="338"/>
      <c r="DES85" s="338"/>
      <c r="DET85" s="338"/>
      <c r="DEU85" s="338"/>
      <c r="DEV85" s="338"/>
      <c r="DEW85" s="338"/>
      <c r="DEX85" s="338"/>
      <c r="DEY85" s="338"/>
      <c r="DEZ85" s="338"/>
      <c r="DFA85" s="338"/>
      <c r="DFB85" s="338"/>
      <c r="DFC85" s="338"/>
      <c r="DFD85" s="338"/>
      <c r="DFE85" s="338"/>
      <c r="DFF85" s="338"/>
      <c r="DFG85" s="338"/>
      <c r="DFH85" s="338"/>
      <c r="DFI85" s="338"/>
      <c r="DFJ85" s="338"/>
      <c r="DFK85" s="338"/>
      <c r="DFL85" s="338"/>
      <c r="DFM85" s="338"/>
      <c r="DFN85" s="338"/>
      <c r="DFO85" s="338"/>
      <c r="DFP85" s="338"/>
      <c r="DFQ85" s="338"/>
      <c r="DFR85" s="338"/>
      <c r="DFS85" s="338"/>
      <c r="DFT85" s="338"/>
      <c r="DFU85" s="338"/>
      <c r="DFV85" s="338"/>
      <c r="DFW85" s="338"/>
      <c r="DFX85" s="338"/>
      <c r="DFY85" s="338"/>
      <c r="DFZ85" s="338"/>
      <c r="DGA85" s="338"/>
      <c r="DGB85" s="338"/>
      <c r="DGC85" s="338"/>
      <c r="DGD85" s="338"/>
      <c r="DGE85" s="338"/>
      <c r="DGF85" s="338"/>
      <c r="DGG85" s="338"/>
      <c r="DGH85" s="338"/>
      <c r="DGI85" s="338"/>
      <c r="DGJ85" s="338"/>
      <c r="DGK85" s="338"/>
      <c r="DGL85" s="338"/>
      <c r="DGM85" s="338"/>
      <c r="DGN85" s="338"/>
      <c r="DGO85" s="338"/>
      <c r="DGP85" s="338"/>
      <c r="DGQ85" s="338"/>
      <c r="DGR85" s="338"/>
      <c r="DGS85" s="338"/>
      <c r="DGT85" s="338"/>
      <c r="DGU85" s="338"/>
      <c r="DGV85" s="338"/>
      <c r="DGW85" s="338"/>
      <c r="DGX85" s="338"/>
      <c r="DGY85" s="338"/>
      <c r="DGZ85" s="338"/>
      <c r="DHA85" s="338"/>
      <c r="DHB85" s="338"/>
      <c r="DHC85" s="338"/>
      <c r="DHD85" s="338"/>
      <c r="DHE85" s="338"/>
      <c r="DHF85" s="338"/>
      <c r="DHG85" s="338"/>
      <c r="DHH85" s="338"/>
      <c r="DHI85" s="338"/>
      <c r="DHJ85" s="338"/>
      <c r="DHK85" s="338"/>
      <c r="DHL85" s="338"/>
      <c r="DHM85" s="338"/>
      <c r="DHN85" s="338"/>
      <c r="DHO85" s="338"/>
      <c r="DHP85" s="338"/>
      <c r="DHQ85" s="338"/>
      <c r="DHR85" s="338"/>
      <c r="DHS85" s="338"/>
      <c r="DHT85" s="338"/>
      <c r="DHU85" s="338"/>
      <c r="DHV85" s="338"/>
      <c r="DHW85" s="338"/>
      <c r="DHX85" s="338"/>
      <c r="DHY85" s="338"/>
      <c r="DHZ85" s="338"/>
      <c r="DIA85" s="338"/>
      <c r="DIB85" s="338"/>
      <c r="DIC85" s="338"/>
      <c r="DID85" s="338"/>
      <c r="DIE85" s="338"/>
      <c r="DIF85" s="338"/>
      <c r="DIG85" s="338"/>
      <c r="DIH85" s="338"/>
      <c r="DII85" s="338"/>
      <c r="DIJ85" s="338"/>
      <c r="DIK85" s="338"/>
      <c r="DIL85" s="338"/>
      <c r="DIM85" s="338"/>
      <c r="DIN85" s="338"/>
      <c r="DIO85" s="338"/>
      <c r="DIP85" s="338"/>
      <c r="DIQ85" s="338"/>
      <c r="DIR85" s="338"/>
      <c r="DIS85" s="338"/>
      <c r="DIT85" s="338"/>
      <c r="DIU85" s="338"/>
      <c r="DIV85" s="338"/>
      <c r="DIW85" s="338"/>
      <c r="DIX85" s="338"/>
      <c r="DIY85" s="338"/>
      <c r="DIZ85" s="338"/>
      <c r="DJA85" s="338"/>
      <c r="DJB85" s="338"/>
      <c r="DJC85" s="338"/>
      <c r="DJD85" s="338"/>
      <c r="DJE85" s="338"/>
      <c r="DJF85" s="338"/>
      <c r="DJG85" s="338"/>
      <c r="DJH85" s="338"/>
      <c r="DJI85" s="338"/>
      <c r="DJJ85" s="338"/>
      <c r="DJK85" s="338"/>
      <c r="DJL85" s="338"/>
      <c r="DJM85" s="338"/>
      <c r="DJN85" s="338"/>
      <c r="DJO85" s="338"/>
      <c r="DJP85" s="338"/>
      <c r="DJQ85" s="338"/>
      <c r="DJR85" s="338"/>
      <c r="DJS85" s="338"/>
      <c r="DJT85" s="338"/>
      <c r="DJU85" s="338"/>
      <c r="DJV85" s="338"/>
      <c r="DJW85" s="338"/>
      <c r="DJX85" s="338"/>
      <c r="DJY85" s="338"/>
      <c r="DJZ85" s="338"/>
      <c r="DKA85" s="338"/>
      <c r="DKB85" s="338"/>
      <c r="DKC85" s="338"/>
      <c r="DKD85" s="338"/>
      <c r="DKE85" s="338"/>
      <c r="DKF85" s="338"/>
      <c r="DKG85" s="338"/>
      <c r="DKH85" s="338"/>
      <c r="DKI85" s="338"/>
      <c r="DKJ85" s="338"/>
      <c r="DKK85" s="338"/>
      <c r="DKL85" s="338"/>
      <c r="DKM85" s="338"/>
      <c r="DKN85" s="338"/>
      <c r="DKO85" s="338"/>
      <c r="DKP85" s="338"/>
      <c r="DKQ85" s="338"/>
      <c r="DKR85" s="338"/>
      <c r="DKS85" s="338"/>
      <c r="DKT85" s="338"/>
      <c r="DKU85" s="338"/>
      <c r="DKV85" s="338"/>
      <c r="DKW85" s="338"/>
      <c r="DKX85" s="338"/>
      <c r="DKY85" s="338"/>
      <c r="DKZ85" s="338"/>
      <c r="DLA85" s="338"/>
      <c r="DLB85" s="338"/>
      <c r="DLC85" s="338"/>
      <c r="DLD85" s="338"/>
      <c r="DLE85" s="338"/>
      <c r="DLF85" s="338"/>
      <c r="DLG85" s="338"/>
      <c r="DLH85" s="338"/>
      <c r="DLI85" s="338"/>
      <c r="DLJ85" s="338"/>
      <c r="DLK85" s="338"/>
      <c r="DLL85" s="338"/>
      <c r="DLM85" s="338"/>
      <c r="DLN85" s="338"/>
      <c r="DLO85" s="338"/>
      <c r="DLP85" s="338"/>
      <c r="DLQ85" s="338"/>
      <c r="DLR85" s="338"/>
      <c r="DLS85" s="338"/>
      <c r="DLT85" s="338"/>
      <c r="DLU85" s="338"/>
      <c r="DLV85" s="338"/>
      <c r="DLW85" s="338"/>
      <c r="DLX85" s="338"/>
      <c r="DLY85" s="338"/>
      <c r="DLZ85" s="338"/>
      <c r="DMA85" s="338"/>
      <c r="DMB85" s="338"/>
      <c r="DMC85" s="338"/>
      <c r="DMD85" s="338"/>
      <c r="DME85" s="338"/>
      <c r="DMF85" s="338"/>
      <c r="DMG85" s="338"/>
      <c r="DMH85" s="338"/>
      <c r="DMI85" s="338"/>
      <c r="DMJ85" s="338"/>
      <c r="DMK85" s="338"/>
      <c r="DML85" s="338"/>
      <c r="DMM85" s="338"/>
      <c r="DMN85" s="338"/>
      <c r="DMO85" s="338"/>
      <c r="DMP85" s="338"/>
      <c r="DMQ85" s="338"/>
      <c r="DMR85" s="338"/>
      <c r="DMS85" s="338"/>
      <c r="DMT85" s="338"/>
      <c r="DMU85" s="338"/>
      <c r="DMV85" s="338"/>
      <c r="DMW85" s="338"/>
      <c r="DMX85" s="338"/>
      <c r="DMY85" s="338"/>
      <c r="DMZ85" s="338"/>
      <c r="DNA85" s="338"/>
      <c r="DNB85" s="338"/>
      <c r="DNC85" s="338"/>
      <c r="DND85" s="338"/>
      <c r="DNE85" s="338"/>
      <c r="DNF85" s="338"/>
      <c r="DNG85" s="338"/>
      <c r="DNH85" s="338"/>
      <c r="DNI85" s="338"/>
      <c r="DNJ85" s="338"/>
      <c r="DNK85" s="338"/>
      <c r="DNL85" s="338"/>
      <c r="DNM85" s="338"/>
      <c r="DNN85" s="338"/>
      <c r="DNO85" s="338"/>
      <c r="DNP85" s="338"/>
      <c r="DNQ85" s="338"/>
      <c r="DNR85" s="338"/>
      <c r="DNS85" s="338"/>
      <c r="DNT85" s="338"/>
      <c r="DNU85" s="338"/>
      <c r="DNV85" s="338"/>
      <c r="DNW85" s="338"/>
      <c r="DNX85" s="338"/>
      <c r="DNY85" s="338"/>
      <c r="DNZ85" s="338"/>
      <c r="DOA85" s="338"/>
      <c r="DOB85" s="338"/>
      <c r="DOC85" s="338"/>
      <c r="DOD85" s="338"/>
      <c r="DOE85" s="338"/>
      <c r="DOF85" s="338"/>
      <c r="DOG85" s="338"/>
      <c r="DOH85" s="338"/>
      <c r="DOI85" s="338"/>
      <c r="DOJ85" s="338"/>
      <c r="DOK85" s="338"/>
      <c r="DOL85" s="338"/>
      <c r="DOM85" s="338"/>
      <c r="DON85" s="338"/>
      <c r="DOO85" s="338"/>
      <c r="DOP85" s="338"/>
      <c r="DOQ85" s="338"/>
      <c r="DOR85" s="338"/>
      <c r="DOS85" s="338"/>
      <c r="DOT85" s="338"/>
      <c r="DOU85" s="338"/>
      <c r="DOV85" s="338"/>
      <c r="DOW85" s="338"/>
      <c r="DOX85" s="338"/>
      <c r="DOY85" s="338"/>
      <c r="DOZ85" s="338"/>
      <c r="DPA85" s="338"/>
      <c r="DPB85" s="338"/>
      <c r="DPC85" s="338"/>
      <c r="DPD85" s="338"/>
      <c r="DPE85" s="338"/>
      <c r="DPF85" s="338"/>
      <c r="DPG85" s="338"/>
      <c r="DPH85" s="338"/>
      <c r="DPI85" s="338"/>
      <c r="DPJ85" s="338"/>
      <c r="DPK85" s="338"/>
      <c r="DPL85" s="338"/>
      <c r="DPM85" s="338"/>
      <c r="DPN85" s="338"/>
      <c r="DPO85" s="338"/>
      <c r="DPP85" s="338"/>
      <c r="DPQ85" s="338"/>
      <c r="DPR85" s="338"/>
      <c r="DPS85" s="338"/>
      <c r="DPT85" s="338"/>
      <c r="DPU85" s="338"/>
      <c r="DPV85" s="338"/>
      <c r="DPW85" s="338"/>
      <c r="DPX85" s="338"/>
      <c r="DPY85" s="338"/>
      <c r="DPZ85" s="338"/>
      <c r="DQA85" s="338"/>
      <c r="DQB85" s="338"/>
      <c r="DQC85" s="338"/>
      <c r="DQD85" s="338"/>
      <c r="DQE85" s="338"/>
      <c r="DQF85" s="338"/>
      <c r="DQG85" s="338"/>
      <c r="DQH85" s="338"/>
      <c r="DQI85" s="338"/>
      <c r="DQJ85" s="338"/>
      <c r="DQK85" s="338"/>
      <c r="DQL85" s="338"/>
      <c r="DQM85" s="338"/>
      <c r="DQN85" s="338"/>
      <c r="DQO85" s="338"/>
      <c r="DQP85" s="338"/>
      <c r="DQQ85" s="338"/>
      <c r="DQR85" s="338"/>
      <c r="DQS85" s="338"/>
      <c r="DQT85" s="338"/>
      <c r="DQU85" s="338"/>
      <c r="DQV85" s="338"/>
      <c r="DQW85" s="338"/>
      <c r="DQX85" s="338"/>
      <c r="DQY85" s="338"/>
      <c r="DQZ85" s="338"/>
      <c r="DRA85" s="338"/>
      <c r="DRB85" s="338"/>
      <c r="DRC85" s="338"/>
      <c r="DRD85" s="338"/>
      <c r="DRE85" s="338"/>
      <c r="DRF85" s="338"/>
      <c r="DRG85" s="338"/>
      <c r="DRH85" s="338"/>
      <c r="DRI85" s="338"/>
      <c r="DRJ85" s="338"/>
      <c r="DRK85" s="338"/>
      <c r="DRL85" s="338"/>
      <c r="DRM85" s="338"/>
      <c r="DRN85" s="338"/>
      <c r="DRO85" s="338"/>
      <c r="DRP85" s="338"/>
      <c r="DRQ85" s="338"/>
      <c r="DRR85" s="338"/>
      <c r="DRS85" s="338"/>
      <c r="DRT85" s="338"/>
      <c r="DRU85" s="338"/>
      <c r="DRV85" s="338"/>
      <c r="DRW85" s="338"/>
      <c r="DRX85" s="338"/>
      <c r="DRY85" s="338"/>
      <c r="DRZ85" s="338"/>
      <c r="DSA85" s="338"/>
      <c r="DSB85" s="338"/>
      <c r="DSC85" s="338"/>
      <c r="DSD85" s="338"/>
      <c r="DSE85" s="338"/>
      <c r="DSF85" s="338"/>
      <c r="DSG85" s="338"/>
      <c r="DSH85" s="338"/>
      <c r="DSI85" s="338"/>
      <c r="DSJ85" s="338"/>
      <c r="DSK85" s="338"/>
      <c r="DSL85" s="338"/>
      <c r="DSM85" s="338"/>
      <c r="DSN85" s="338"/>
      <c r="DSO85" s="338"/>
      <c r="DSP85" s="338"/>
      <c r="DSQ85" s="338"/>
      <c r="DSR85" s="338"/>
      <c r="DSS85" s="338"/>
      <c r="DST85" s="338"/>
      <c r="DSU85" s="338"/>
      <c r="DSV85" s="338"/>
      <c r="DSW85" s="338"/>
      <c r="DSX85" s="338"/>
      <c r="DSY85" s="338"/>
      <c r="DSZ85" s="338"/>
      <c r="DTA85" s="338"/>
      <c r="DTB85" s="338"/>
      <c r="DTC85" s="338"/>
      <c r="DTD85" s="338"/>
      <c r="DTE85" s="338"/>
      <c r="DTF85" s="338"/>
      <c r="DTG85" s="338"/>
      <c r="DTH85" s="338"/>
      <c r="DTI85" s="338"/>
      <c r="DTJ85" s="338"/>
      <c r="DTK85" s="338"/>
      <c r="DTL85" s="338"/>
      <c r="DTM85" s="338"/>
      <c r="DTN85" s="338"/>
      <c r="DTO85" s="338"/>
      <c r="DTP85" s="338"/>
      <c r="DTQ85" s="338"/>
      <c r="DTR85" s="338"/>
      <c r="DTS85" s="338"/>
      <c r="DTT85" s="338"/>
      <c r="DTU85" s="338"/>
      <c r="DTV85" s="338"/>
      <c r="DTW85" s="338"/>
      <c r="DTX85" s="338"/>
      <c r="DTY85" s="338"/>
      <c r="DTZ85" s="338"/>
      <c r="DUA85" s="338"/>
      <c r="DUB85" s="338"/>
      <c r="DUC85" s="338"/>
      <c r="DUD85" s="338"/>
      <c r="DUE85" s="338"/>
      <c r="DUF85" s="338"/>
      <c r="DUG85" s="338"/>
      <c r="DUH85" s="338"/>
      <c r="DUI85" s="338"/>
      <c r="DUJ85" s="338"/>
      <c r="DUK85" s="338"/>
      <c r="DUL85" s="338"/>
      <c r="DUM85" s="338"/>
      <c r="DUN85" s="338"/>
      <c r="DUO85" s="338"/>
      <c r="DUP85" s="338"/>
      <c r="DUQ85" s="338"/>
      <c r="DUR85" s="338"/>
      <c r="DUS85" s="338"/>
      <c r="DUT85" s="338"/>
      <c r="DUU85" s="338"/>
      <c r="DUV85" s="338"/>
      <c r="DUW85" s="338"/>
      <c r="DUX85" s="338"/>
      <c r="DUY85" s="338"/>
      <c r="DUZ85" s="338"/>
      <c r="DVA85" s="338"/>
      <c r="DVB85" s="338"/>
      <c r="DVC85" s="338"/>
      <c r="DVD85" s="338"/>
      <c r="DVE85" s="338"/>
      <c r="DVF85" s="338"/>
      <c r="DVG85" s="338"/>
      <c r="DVH85" s="338"/>
      <c r="DVI85" s="338"/>
      <c r="DVJ85" s="338"/>
      <c r="DVK85" s="338"/>
      <c r="DVL85" s="338"/>
      <c r="DVM85" s="338"/>
      <c r="DVN85" s="338"/>
      <c r="DVO85" s="338"/>
      <c r="DVP85" s="338"/>
      <c r="DVQ85" s="338"/>
      <c r="DVR85" s="338"/>
      <c r="DVS85" s="338"/>
      <c r="DVT85" s="338"/>
      <c r="DVU85" s="338"/>
      <c r="DVV85" s="338"/>
      <c r="DVW85" s="338"/>
      <c r="DVX85" s="338"/>
      <c r="DVY85" s="338"/>
      <c r="DVZ85" s="338"/>
      <c r="DWA85" s="338"/>
      <c r="DWB85" s="338"/>
      <c r="DWC85" s="338"/>
      <c r="DWD85" s="338"/>
      <c r="DWE85" s="338"/>
      <c r="DWF85" s="338"/>
      <c r="DWG85" s="338"/>
      <c r="DWH85" s="338"/>
      <c r="DWI85" s="338"/>
      <c r="DWJ85" s="338"/>
      <c r="DWK85" s="338"/>
      <c r="DWL85" s="338"/>
      <c r="DWM85" s="338"/>
      <c r="DWN85" s="338"/>
      <c r="DWO85" s="338"/>
      <c r="DWP85" s="338"/>
      <c r="DWQ85" s="338"/>
      <c r="DWR85" s="338"/>
      <c r="DWS85" s="338"/>
      <c r="DWT85" s="338"/>
      <c r="DWU85" s="338"/>
      <c r="DWV85" s="338"/>
      <c r="DWW85" s="338"/>
      <c r="DWX85" s="338"/>
      <c r="DWY85" s="338"/>
      <c r="DWZ85" s="338"/>
      <c r="DXA85" s="338"/>
      <c r="DXB85" s="338"/>
      <c r="DXC85" s="338"/>
      <c r="DXD85" s="338"/>
      <c r="DXE85" s="338"/>
      <c r="DXF85" s="338"/>
      <c r="DXG85" s="338"/>
      <c r="DXH85" s="338"/>
      <c r="DXI85" s="338"/>
      <c r="DXJ85" s="338"/>
      <c r="DXK85" s="338"/>
      <c r="DXL85" s="338"/>
      <c r="DXM85" s="338"/>
      <c r="DXN85" s="338"/>
      <c r="DXO85" s="338"/>
      <c r="DXP85" s="338"/>
      <c r="DXQ85" s="338"/>
      <c r="DXR85" s="338"/>
      <c r="DXS85" s="338"/>
      <c r="DXT85" s="338"/>
      <c r="DXU85" s="338"/>
      <c r="DXV85" s="338"/>
      <c r="DXW85" s="338"/>
      <c r="DXX85" s="338"/>
      <c r="DXY85" s="338"/>
      <c r="DXZ85" s="338"/>
      <c r="DYA85" s="338"/>
      <c r="DYB85" s="338"/>
      <c r="DYC85" s="338"/>
      <c r="DYD85" s="338"/>
      <c r="DYE85" s="338"/>
      <c r="DYF85" s="338"/>
      <c r="DYG85" s="338"/>
      <c r="DYH85" s="338"/>
      <c r="DYI85" s="338"/>
      <c r="DYJ85" s="338"/>
      <c r="DYK85" s="338"/>
      <c r="DYL85" s="338"/>
      <c r="DYM85" s="338"/>
      <c r="DYN85" s="338"/>
      <c r="DYO85" s="338"/>
      <c r="DYP85" s="338"/>
      <c r="DYQ85" s="338"/>
      <c r="DYR85" s="338"/>
      <c r="DYS85" s="338"/>
      <c r="DYT85" s="338"/>
      <c r="DYU85" s="338"/>
      <c r="DYV85" s="338"/>
      <c r="DYW85" s="338"/>
      <c r="DYX85" s="338"/>
      <c r="DYY85" s="338"/>
      <c r="DYZ85" s="338"/>
      <c r="DZA85" s="338"/>
      <c r="DZB85" s="338"/>
      <c r="DZC85" s="338"/>
      <c r="DZD85" s="338"/>
      <c r="DZE85" s="338"/>
      <c r="DZF85" s="338"/>
      <c r="DZG85" s="338"/>
      <c r="DZH85" s="338"/>
      <c r="DZI85" s="338"/>
      <c r="DZJ85" s="338"/>
      <c r="DZK85" s="338"/>
      <c r="DZL85" s="338"/>
      <c r="DZM85" s="338"/>
      <c r="DZN85" s="338"/>
      <c r="DZO85" s="338"/>
      <c r="DZP85" s="338"/>
      <c r="DZQ85" s="338"/>
      <c r="DZR85" s="338"/>
      <c r="DZS85" s="338"/>
      <c r="DZT85" s="338"/>
      <c r="DZU85" s="338"/>
      <c r="DZV85" s="338"/>
      <c r="DZW85" s="338"/>
      <c r="DZX85" s="338"/>
      <c r="DZY85" s="338"/>
      <c r="DZZ85" s="338"/>
      <c r="EAA85" s="338"/>
      <c r="EAB85" s="338"/>
      <c r="EAC85" s="338"/>
      <c r="EAD85" s="338"/>
      <c r="EAE85" s="338"/>
      <c r="EAF85" s="338"/>
      <c r="EAG85" s="338"/>
      <c r="EAH85" s="338"/>
      <c r="EAI85" s="338"/>
      <c r="EAJ85" s="338"/>
      <c r="EAK85" s="338"/>
      <c r="EAL85" s="338"/>
      <c r="EAM85" s="338"/>
      <c r="EAN85" s="338"/>
      <c r="EAO85" s="338"/>
      <c r="EAP85" s="338"/>
      <c r="EAQ85" s="338"/>
      <c r="EAR85" s="338"/>
      <c r="EAS85" s="338"/>
      <c r="EAT85" s="338"/>
      <c r="EAU85" s="338"/>
      <c r="EAV85" s="338"/>
      <c r="EAW85" s="338"/>
      <c r="EAX85" s="338"/>
      <c r="EAY85" s="338"/>
      <c r="EAZ85" s="338"/>
      <c r="EBA85" s="338"/>
      <c r="EBB85" s="338"/>
      <c r="EBC85" s="338"/>
      <c r="EBD85" s="338"/>
      <c r="EBE85" s="338"/>
      <c r="EBF85" s="338"/>
      <c r="EBG85" s="338"/>
      <c r="EBH85" s="338"/>
      <c r="EBI85" s="338"/>
      <c r="EBJ85" s="338"/>
      <c r="EBK85" s="338"/>
      <c r="EBL85" s="338"/>
      <c r="EBM85" s="338"/>
      <c r="EBN85" s="338"/>
      <c r="EBO85" s="338"/>
      <c r="EBP85" s="338"/>
      <c r="EBQ85" s="338"/>
      <c r="EBR85" s="338"/>
      <c r="EBS85" s="338"/>
      <c r="EBT85" s="338"/>
      <c r="EBU85" s="338"/>
      <c r="EBV85" s="338"/>
      <c r="EBW85" s="338"/>
      <c r="EBX85" s="338"/>
      <c r="EBY85" s="338"/>
      <c r="EBZ85" s="338"/>
      <c r="ECA85" s="338"/>
      <c r="ECB85" s="338"/>
      <c r="ECC85" s="338"/>
      <c r="ECD85" s="338"/>
      <c r="ECE85" s="338"/>
      <c r="ECF85" s="338"/>
      <c r="ECG85" s="338"/>
      <c r="ECH85" s="338"/>
      <c r="ECI85" s="338"/>
      <c r="ECJ85" s="338"/>
      <c r="ECK85" s="338"/>
      <c r="ECL85" s="338"/>
      <c r="ECM85" s="338"/>
      <c r="ECN85" s="338"/>
      <c r="ECO85" s="338"/>
      <c r="ECP85" s="338"/>
      <c r="ECQ85" s="338"/>
      <c r="ECR85" s="338"/>
      <c r="ECS85" s="338"/>
      <c r="ECT85" s="338"/>
      <c r="ECU85" s="338"/>
      <c r="ECV85" s="338"/>
      <c r="ECW85" s="338"/>
      <c r="ECX85" s="338"/>
      <c r="ECY85" s="338"/>
      <c r="ECZ85" s="338"/>
      <c r="EDA85" s="338"/>
      <c r="EDB85" s="338"/>
      <c r="EDC85" s="338"/>
      <c r="EDD85" s="338"/>
      <c r="EDE85" s="338"/>
      <c r="EDF85" s="338"/>
      <c r="EDG85" s="338"/>
      <c r="EDH85" s="338"/>
      <c r="EDI85" s="338"/>
      <c r="EDJ85" s="338"/>
      <c r="EDK85" s="338"/>
      <c r="EDL85" s="338"/>
      <c r="EDM85" s="338"/>
      <c r="EDN85" s="338"/>
      <c r="EDO85" s="338"/>
      <c r="EDP85" s="338"/>
      <c r="EDQ85" s="338"/>
      <c r="EDR85" s="338"/>
      <c r="EDS85" s="338"/>
      <c r="EDT85" s="338"/>
      <c r="EDU85" s="338"/>
      <c r="EDV85" s="338"/>
      <c r="EDW85" s="338"/>
      <c r="EDX85" s="338"/>
      <c r="EDY85" s="338"/>
      <c r="EDZ85" s="338"/>
      <c r="EEA85" s="338"/>
      <c r="EEB85" s="338"/>
      <c r="EEC85" s="338"/>
      <c r="EED85" s="338"/>
      <c r="EEE85" s="338"/>
      <c r="EEF85" s="338"/>
      <c r="EEG85" s="338"/>
      <c r="EEH85" s="338"/>
      <c r="EEI85" s="338"/>
      <c r="EEJ85" s="338"/>
      <c r="EEK85" s="338"/>
      <c r="EEL85" s="338"/>
      <c r="EEM85" s="338"/>
      <c r="EEN85" s="338"/>
      <c r="EEO85" s="338"/>
      <c r="EEP85" s="338"/>
      <c r="EEQ85" s="338"/>
      <c r="EER85" s="338"/>
      <c r="EES85" s="338"/>
      <c r="EET85" s="338"/>
      <c r="EEU85" s="338"/>
      <c r="EEV85" s="338"/>
      <c r="EEW85" s="338"/>
      <c r="EEX85" s="338"/>
      <c r="EEY85" s="338"/>
      <c r="EEZ85" s="338"/>
      <c r="EFA85" s="338"/>
      <c r="EFB85" s="338"/>
      <c r="EFC85" s="338"/>
      <c r="EFD85" s="338"/>
      <c r="EFE85" s="338"/>
      <c r="EFF85" s="338"/>
      <c r="EFG85" s="338"/>
      <c r="EFH85" s="338"/>
      <c r="EFI85" s="338"/>
      <c r="EFJ85" s="338"/>
      <c r="EFK85" s="338"/>
      <c r="EFL85" s="338"/>
      <c r="EFM85" s="338"/>
      <c r="EFN85" s="338"/>
      <c r="EFO85" s="338"/>
      <c r="EFP85" s="338"/>
      <c r="EFQ85" s="338"/>
      <c r="EFR85" s="338"/>
      <c r="EFS85" s="338"/>
      <c r="EFT85" s="338"/>
      <c r="EFU85" s="338"/>
      <c r="EFV85" s="338"/>
      <c r="EFW85" s="338"/>
      <c r="EFX85" s="338"/>
      <c r="EFY85" s="338"/>
      <c r="EFZ85" s="338"/>
      <c r="EGA85" s="338"/>
      <c r="EGB85" s="338"/>
      <c r="EGC85" s="338"/>
      <c r="EGD85" s="338"/>
      <c r="EGE85" s="338"/>
      <c r="EGF85" s="338"/>
      <c r="EGG85" s="338"/>
      <c r="EGH85" s="338"/>
      <c r="EGI85" s="338"/>
      <c r="EGJ85" s="338"/>
      <c r="EGK85" s="338"/>
      <c r="EGL85" s="338"/>
      <c r="EGM85" s="338"/>
      <c r="EGN85" s="338"/>
      <c r="EGO85" s="338"/>
      <c r="EGP85" s="338"/>
      <c r="EGQ85" s="338"/>
      <c r="EGR85" s="338"/>
      <c r="EGS85" s="338"/>
      <c r="EGT85" s="338"/>
      <c r="EGU85" s="338"/>
      <c r="EGV85" s="338"/>
      <c r="EGW85" s="338"/>
      <c r="EGX85" s="338"/>
      <c r="EGY85" s="338"/>
      <c r="EGZ85" s="338"/>
      <c r="EHA85" s="338"/>
      <c r="EHB85" s="338"/>
      <c r="EHC85" s="338"/>
      <c r="EHD85" s="338"/>
      <c r="EHE85" s="338"/>
      <c r="EHF85" s="338"/>
      <c r="EHG85" s="338"/>
      <c r="EHH85" s="338"/>
      <c r="EHI85" s="338"/>
      <c r="EHJ85" s="338"/>
      <c r="EHK85" s="338"/>
      <c r="EHL85" s="338"/>
      <c r="EHM85" s="338"/>
      <c r="EHN85" s="338"/>
      <c r="EHO85" s="338"/>
      <c r="EHP85" s="338"/>
      <c r="EHQ85" s="338"/>
      <c r="EHR85" s="338"/>
      <c r="EHS85" s="338"/>
      <c r="EHT85" s="338"/>
      <c r="EHU85" s="338"/>
      <c r="EHV85" s="338"/>
      <c r="EHW85" s="338"/>
      <c r="EHX85" s="338"/>
      <c r="EHY85" s="338"/>
      <c r="EHZ85" s="338"/>
      <c r="EIA85" s="338"/>
      <c r="EIB85" s="338"/>
      <c r="EIC85" s="338"/>
      <c r="EID85" s="338"/>
      <c r="EIE85" s="338"/>
      <c r="EIF85" s="338"/>
      <c r="EIG85" s="338"/>
      <c r="EIH85" s="338"/>
      <c r="EII85" s="338"/>
      <c r="EIJ85" s="338"/>
      <c r="EIK85" s="338"/>
      <c r="EIL85" s="338"/>
      <c r="EIM85" s="338"/>
      <c r="EIN85" s="338"/>
      <c r="EIO85" s="338"/>
      <c r="EIP85" s="338"/>
      <c r="EIQ85" s="338"/>
      <c r="EIR85" s="338"/>
      <c r="EIS85" s="338"/>
      <c r="EIT85" s="338"/>
      <c r="EIU85" s="338"/>
      <c r="EIV85" s="338"/>
      <c r="EIW85" s="338"/>
      <c r="EIX85" s="338"/>
      <c r="EIY85" s="338"/>
      <c r="EIZ85" s="338"/>
      <c r="EJA85" s="338"/>
      <c r="EJB85" s="338"/>
      <c r="EJC85" s="338"/>
      <c r="EJD85" s="338"/>
      <c r="EJE85" s="338"/>
      <c r="EJF85" s="338"/>
      <c r="EJG85" s="338"/>
      <c r="EJH85" s="338"/>
      <c r="EJI85" s="338"/>
      <c r="EJJ85" s="338"/>
      <c r="EJK85" s="338"/>
      <c r="EJL85" s="338"/>
      <c r="EJM85" s="338"/>
      <c r="EJN85" s="338"/>
      <c r="EJO85" s="338"/>
      <c r="EJP85" s="338"/>
      <c r="EJQ85" s="338"/>
      <c r="EJR85" s="338"/>
      <c r="EJS85" s="338"/>
      <c r="EJT85" s="338"/>
      <c r="EJU85" s="338"/>
      <c r="EJV85" s="338"/>
      <c r="EJW85" s="338"/>
      <c r="EJX85" s="338"/>
      <c r="EJY85" s="338"/>
      <c r="EJZ85" s="338"/>
      <c r="EKA85" s="338"/>
      <c r="EKB85" s="338"/>
      <c r="EKC85" s="338"/>
      <c r="EKD85" s="338"/>
      <c r="EKE85" s="338"/>
      <c r="EKF85" s="338"/>
      <c r="EKG85" s="338"/>
      <c r="EKH85" s="338"/>
      <c r="EKI85" s="338"/>
      <c r="EKJ85" s="338"/>
      <c r="EKK85" s="338"/>
      <c r="EKL85" s="338"/>
      <c r="EKM85" s="338"/>
      <c r="EKN85" s="338"/>
      <c r="EKO85" s="338"/>
      <c r="EKP85" s="338"/>
      <c r="EKQ85" s="338"/>
      <c r="EKR85" s="338"/>
      <c r="EKS85" s="338"/>
      <c r="EKT85" s="338"/>
      <c r="EKU85" s="338"/>
      <c r="EKV85" s="338"/>
      <c r="EKW85" s="338"/>
      <c r="EKX85" s="338"/>
      <c r="EKY85" s="338"/>
      <c r="EKZ85" s="338"/>
      <c r="ELA85" s="338"/>
      <c r="ELB85" s="338"/>
      <c r="ELC85" s="338"/>
      <c r="ELD85" s="338"/>
      <c r="ELE85" s="338"/>
      <c r="ELF85" s="338"/>
      <c r="ELG85" s="338"/>
      <c r="ELH85" s="338"/>
      <c r="ELI85" s="338"/>
      <c r="ELJ85" s="338"/>
      <c r="ELK85" s="338"/>
      <c r="ELL85" s="338"/>
      <c r="ELM85" s="338"/>
      <c r="ELN85" s="338"/>
      <c r="ELO85" s="338"/>
      <c r="ELP85" s="338"/>
      <c r="ELQ85" s="338"/>
      <c r="ELR85" s="338"/>
      <c r="ELS85" s="338"/>
      <c r="ELT85" s="338"/>
      <c r="ELU85" s="338"/>
      <c r="ELV85" s="338"/>
      <c r="ELW85" s="338"/>
      <c r="ELX85" s="338"/>
      <c r="ELY85" s="338"/>
      <c r="ELZ85" s="338"/>
      <c r="EMA85" s="338"/>
      <c r="EMB85" s="338"/>
      <c r="EMC85" s="338"/>
      <c r="EMD85" s="338"/>
      <c r="EME85" s="338"/>
      <c r="EMF85" s="338"/>
      <c r="EMG85" s="338"/>
      <c r="EMH85" s="338"/>
      <c r="EMI85" s="338"/>
      <c r="EMJ85" s="338"/>
      <c r="EMK85" s="338"/>
      <c r="EML85" s="338"/>
      <c r="EMM85" s="338"/>
      <c r="EMN85" s="338"/>
      <c r="EMO85" s="338"/>
      <c r="EMP85" s="338"/>
      <c r="EMQ85" s="338"/>
      <c r="EMR85" s="338"/>
      <c r="EMS85" s="338"/>
      <c r="EMT85" s="338"/>
      <c r="EMU85" s="338"/>
      <c r="EMV85" s="338"/>
      <c r="EMW85" s="338"/>
      <c r="EMX85" s="338"/>
      <c r="EMY85" s="338"/>
      <c r="EMZ85" s="338"/>
      <c r="ENA85" s="338"/>
      <c r="ENB85" s="338"/>
      <c r="ENC85" s="338"/>
      <c r="END85" s="338"/>
      <c r="ENE85" s="338"/>
      <c r="ENF85" s="338"/>
      <c r="ENG85" s="338"/>
      <c r="ENH85" s="338"/>
      <c r="ENI85" s="338"/>
      <c r="ENJ85" s="338"/>
      <c r="ENK85" s="338"/>
      <c r="ENL85" s="338"/>
      <c r="ENM85" s="338"/>
      <c r="ENN85" s="338"/>
      <c r="ENO85" s="338"/>
      <c r="ENP85" s="338"/>
      <c r="ENQ85" s="338"/>
      <c r="ENR85" s="338"/>
      <c r="ENS85" s="338"/>
      <c r="ENT85" s="338"/>
      <c r="ENU85" s="338"/>
      <c r="ENV85" s="338"/>
      <c r="ENW85" s="338"/>
      <c r="ENX85" s="338"/>
      <c r="ENY85" s="338"/>
      <c r="ENZ85" s="338"/>
      <c r="EOA85" s="338"/>
      <c r="EOB85" s="338"/>
      <c r="EOC85" s="338"/>
      <c r="EOD85" s="338"/>
      <c r="EOE85" s="338"/>
      <c r="EOF85" s="338"/>
      <c r="EOG85" s="338"/>
      <c r="EOH85" s="338"/>
      <c r="EOI85" s="338"/>
      <c r="EOJ85" s="338"/>
      <c r="EOK85" s="338"/>
      <c r="EOL85" s="338"/>
      <c r="EOM85" s="338"/>
      <c r="EON85" s="338"/>
      <c r="EOO85" s="338"/>
      <c r="EOP85" s="338"/>
      <c r="EOQ85" s="338"/>
      <c r="EOR85" s="338"/>
      <c r="EOS85" s="338"/>
      <c r="EOT85" s="338"/>
      <c r="EOU85" s="338"/>
      <c r="EOV85" s="338"/>
      <c r="EOW85" s="338"/>
      <c r="EOX85" s="338"/>
      <c r="EOY85" s="338"/>
      <c r="EOZ85" s="338"/>
      <c r="EPA85" s="338"/>
      <c r="EPB85" s="338"/>
      <c r="EPC85" s="338"/>
      <c r="EPD85" s="338"/>
      <c r="EPE85" s="338"/>
      <c r="EPF85" s="338"/>
      <c r="EPG85" s="338"/>
      <c r="EPH85" s="338"/>
      <c r="EPI85" s="338"/>
      <c r="EPJ85" s="338"/>
      <c r="EPK85" s="338"/>
      <c r="EPL85" s="338"/>
      <c r="EPM85" s="338"/>
      <c r="EPN85" s="338"/>
      <c r="EPO85" s="338"/>
      <c r="EPP85" s="338"/>
      <c r="EPQ85" s="338"/>
      <c r="EPR85" s="338"/>
      <c r="EPS85" s="338"/>
      <c r="EPT85" s="338"/>
      <c r="EPU85" s="338"/>
      <c r="EPV85" s="338"/>
      <c r="EPW85" s="338"/>
      <c r="EPX85" s="338"/>
      <c r="EPY85" s="338"/>
      <c r="EPZ85" s="338"/>
      <c r="EQA85" s="338"/>
      <c r="EQB85" s="338"/>
      <c r="EQC85" s="338"/>
      <c r="EQD85" s="338"/>
      <c r="EQE85" s="338"/>
      <c r="EQF85" s="338"/>
      <c r="EQG85" s="338"/>
      <c r="EQH85" s="338"/>
      <c r="EQI85" s="338"/>
      <c r="EQJ85" s="338"/>
      <c r="EQK85" s="338"/>
      <c r="EQL85" s="338"/>
      <c r="EQM85" s="338"/>
      <c r="EQN85" s="338"/>
      <c r="EQO85" s="338"/>
      <c r="EQP85" s="338"/>
      <c r="EQQ85" s="338"/>
      <c r="EQR85" s="338"/>
      <c r="EQS85" s="338"/>
      <c r="EQT85" s="338"/>
      <c r="EQU85" s="338"/>
      <c r="EQV85" s="338"/>
      <c r="EQW85" s="338"/>
      <c r="EQX85" s="338"/>
      <c r="EQY85" s="338"/>
      <c r="EQZ85" s="338"/>
      <c r="ERA85" s="338"/>
      <c r="ERB85" s="338"/>
      <c r="ERC85" s="338"/>
      <c r="ERD85" s="338"/>
      <c r="ERE85" s="338"/>
      <c r="ERF85" s="338"/>
      <c r="ERG85" s="338"/>
      <c r="ERH85" s="338"/>
      <c r="ERI85" s="338"/>
      <c r="ERJ85" s="338"/>
      <c r="ERK85" s="338"/>
      <c r="ERL85" s="338"/>
      <c r="ERM85" s="338"/>
      <c r="ERN85" s="338"/>
      <c r="ERO85" s="338"/>
      <c r="ERP85" s="338"/>
      <c r="ERQ85" s="338"/>
      <c r="ERR85" s="338"/>
      <c r="ERS85" s="338"/>
      <c r="ERT85" s="338"/>
      <c r="ERU85" s="338"/>
      <c r="ERV85" s="338"/>
      <c r="ERW85" s="338"/>
      <c r="ERX85" s="338"/>
      <c r="ERY85" s="338"/>
      <c r="ERZ85" s="338"/>
      <c r="ESA85" s="338"/>
      <c r="ESB85" s="338"/>
      <c r="ESC85" s="338"/>
      <c r="ESD85" s="338"/>
      <c r="ESE85" s="338"/>
      <c r="ESF85" s="338"/>
      <c r="ESG85" s="338"/>
      <c r="ESH85" s="338"/>
      <c r="ESI85" s="338"/>
      <c r="ESJ85" s="338"/>
      <c r="ESK85" s="338"/>
      <c r="ESL85" s="338"/>
      <c r="ESM85" s="338"/>
      <c r="ESN85" s="338"/>
      <c r="ESO85" s="338"/>
      <c r="ESP85" s="338"/>
      <c r="ESQ85" s="338"/>
      <c r="ESR85" s="338"/>
      <c r="ESS85" s="338"/>
      <c r="EST85" s="338"/>
      <c r="ESU85" s="338"/>
      <c r="ESV85" s="338"/>
      <c r="ESW85" s="338"/>
      <c r="ESX85" s="338"/>
      <c r="ESY85" s="338"/>
      <c r="ESZ85" s="338"/>
      <c r="ETA85" s="338"/>
      <c r="ETB85" s="338"/>
      <c r="ETC85" s="338"/>
      <c r="ETD85" s="338"/>
      <c r="ETE85" s="338"/>
      <c r="ETF85" s="338"/>
      <c r="ETG85" s="338"/>
      <c r="ETH85" s="338"/>
      <c r="ETI85" s="338"/>
      <c r="ETJ85" s="338"/>
      <c r="ETK85" s="338"/>
      <c r="ETL85" s="338"/>
      <c r="ETM85" s="338"/>
      <c r="ETN85" s="338"/>
      <c r="ETO85" s="338"/>
      <c r="ETP85" s="338"/>
      <c r="ETQ85" s="338"/>
      <c r="ETR85" s="338"/>
      <c r="ETS85" s="338"/>
      <c r="ETT85" s="338"/>
      <c r="ETU85" s="338"/>
      <c r="ETV85" s="338"/>
      <c r="ETW85" s="338"/>
      <c r="ETX85" s="338"/>
      <c r="ETY85" s="338"/>
      <c r="ETZ85" s="338"/>
      <c r="EUA85" s="338"/>
      <c r="EUB85" s="338"/>
      <c r="EUC85" s="338"/>
      <c r="EUD85" s="338"/>
      <c r="EUE85" s="338"/>
      <c r="EUF85" s="338"/>
      <c r="EUG85" s="338"/>
      <c r="EUH85" s="338"/>
      <c r="EUI85" s="338"/>
      <c r="EUJ85" s="338"/>
      <c r="EUK85" s="338"/>
      <c r="EUL85" s="338"/>
      <c r="EUM85" s="338"/>
      <c r="EUN85" s="338"/>
      <c r="EUO85" s="338"/>
      <c r="EUP85" s="338"/>
      <c r="EUQ85" s="338"/>
      <c r="EUR85" s="338"/>
      <c r="EUS85" s="338"/>
      <c r="EUT85" s="338"/>
      <c r="EUU85" s="338"/>
      <c r="EUV85" s="338"/>
      <c r="EUW85" s="338"/>
      <c r="EUX85" s="338"/>
      <c r="EUY85" s="338"/>
      <c r="EUZ85" s="338"/>
      <c r="EVA85" s="338"/>
      <c r="EVB85" s="338"/>
      <c r="EVC85" s="338"/>
      <c r="EVD85" s="338"/>
      <c r="EVE85" s="338"/>
      <c r="EVF85" s="338"/>
      <c r="EVG85" s="338"/>
      <c r="EVH85" s="338"/>
      <c r="EVI85" s="338"/>
      <c r="EVJ85" s="338"/>
      <c r="EVK85" s="338"/>
      <c r="EVL85" s="338"/>
      <c r="EVM85" s="338"/>
      <c r="EVN85" s="338"/>
      <c r="EVO85" s="338"/>
      <c r="EVP85" s="338"/>
      <c r="EVQ85" s="338"/>
      <c r="EVR85" s="338"/>
      <c r="EVS85" s="338"/>
      <c r="EVT85" s="338"/>
      <c r="EVU85" s="338"/>
      <c r="EVV85" s="338"/>
      <c r="EVW85" s="338"/>
      <c r="EVX85" s="338"/>
      <c r="EVY85" s="338"/>
      <c r="EVZ85" s="338"/>
      <c r="EWA85" s="338"/>
      <c r="EWB85" s="338"/>
      <c r="EWC85" s="338"/>
      <c r="EWD85" s="338"/>
      <c r="EWE85" s="338"/>
      <c r="EWF85" s="338"/>
      <c r="EWG85" s="338"/>
      <c r="EWH85" s="338"/>
      <c r="EWI85" s="338"/>
      <c r="EWJ85" s="338"/>
      <c r="EWK85" s="338"/>
      <c r="EWL85" s="338"/>
      <c r="EWM85" s="338"/>
      <c r="EWN85" s="338"/>
      <c r="EWO85" s="338"/>
      <c r="EWP85" s="338"/>
      <c r="EWQ85" s="338"/>
      <c r="EWR85" s="338"/>
      <c r="EWS85" s="338"/>
      <c r="EWT85" s="338"/>
      <c r="EWU85" s="338"/>
      <c r="EWV85" s="338"/>
      <c r="EWW85" s="338"/>
      <c r="EWX85" s="338"/>
      <c r="EWY85" s="338"/>
      <c r="EWZ85" s="338"/>
      <c r="EXA85" s="338"/>
      <c r="EXB85" s="338"/>
      <c r="EXC85" s="338"/>
      <c r="EXD85" s="338"/>
      <c r="EXE85" s="338"/>
      <c r="EXF85" s="338"/>
      <c r="EXG85" s="338"/>
      <c r="EXH85" s="338"/>
      <c r="EXI85" s="338"/>
      <c r="EXJ85" s="338"/>
      <c r="EXK85" s="338"/>
      <c r="EXL85" s="338"/>
      <c r="EXM85" s="338"/>
      <c r="EXN85" s="338"/>
      <c r="EXO85" s="338"/>
      <c r="EXP85" s="338"/>
      <c r="EXQ85" s="338"/>
      <c r="EXR85" s="338"/>
      <c r="EXS85" s="338"/>
      <c r="EXT85" s="338"/>
      <c r="EXU85" s="338"/>
      <c r="EXV85" s="338"/>
      <c r="EXW85" s="338"/>
      <c r="EXX85" s="338"/>
      <c r="EXY85" s="338"/>
      <c r="EXZ85" s="338"/>
      <c r="EYA85" s="338"/>
      <c r="EYB85" s="338"/>
      <c r="EYC85" s="338"/>
      <c r="EYD85" s="338"/>
      <c r="EYE85" s="338"/>
      <c r="EYF85" s="338"/>
      <c r="EYG85" s="338"/>
      <c r="EYH85" s="338"/>
      <c r="EYI85" s="338"/>
      <c r="EYJ85" s="338"/>
      <c r="EYK85" s="338"/>
      <c r="EYL85" s="338"/>
      <c r="EYM85" s="338"/>
      <c r="EYN85" s="338"/>
      <c r="EYO85" s="338"/>
      <c r="EYP85" s="338"/>
      <c r="EYQ85" s="338"/>
      <c r="EYR85" s="338"/>
      <c r="EYS85" s="338"/>
      <c r="EYT85" s="338"/>
      <c r="EYU85" s="338"/>
      <c r="EYV85" s="338"/>
      <c r="EYW85" s="338"/>
      <c r="EYX85" s="338"/>
      <c r="EYY85" s="338"/>
      <c r="EYZ85" s="338"/>
      <c r="EZA85" s="338"/>
      <c r="EZB85" s="338"/>
      <c r="EZC85" s="338"/>
      <c r="EZD85" s="338"/>
      <c r="EZE85" s="338"/>
      <c r="EZF85" s="338"/>
      <c r="EZG85" s="338"/>
      <c r="EZH85" s="338"/>
      <c r="EZI85" s="338"/>
      <c r="EZJ85" s="338"/>
      <c r="EZK85" s="338"/>
      <c r="EZL85" s="338"/>
      <c r="EZM85" s="338"/>
      <c r="EZN85" s="338"/>
      <c r="EZO85" s="338"/>
      <c r="EZP85" s="338"/>
      <c r="EZQ85" s="338"/>
      <c r="EZR85" s="338"/>
      <c r="EZS85" s="338"/>
      <c r="EZT85" s="338"/>
      <c r="EZU85" s="338"/>
      <c r="EZV85" s="338"/>
      <c r="EZW85" s="338"/>
      <c r="EZX85" s="338"/>
      <c r="EZY85" s="338"/>
      <c r="EZZ85" s="338"/>
      <c r="FAA85" s="338"/>
      <c r="FAB85" s="338"/>
      <c r="FAC85" s="338"/>
      <c r="FAD85" s="338"/>
      <c r="FAE85" s="338"/>
      <c r="FAF85" s="338"/>
      <c r="FAG85" s="338"/>
      <c r="FAH85" s="338"/>
      <c r="FAI85" s="338"/>
      <c r="FAJ85" s="338"/>
      <c r="FAK85" s="338"/>
      <c r="FAL85" s="338"/>
      <c r="FAM85" s="338"/>
      <c r="FAN85" s="338"/>
      <c r="FAO85" s="338"/>
      <c r="FAP85" s="338"/>
      <c r="FAQ85" s="338"/>
      <c r="FAR85" s="338"/>
      <c r="FAS85" s="338"/>
      <c r="FAT85" s="338"/>
      <c r="FAU85" s="338"/>
      <c r="FAV85" s="338"/>
      <c r="FAW85" s="338"/>
      <c r="FAX85" s="338"/>
      <c r="FAY85" s="338"/>
      <c r="FAZ85" s="338"/>
      <c r="FBA85" s="338"/>
      <c r="FBB85" s="338"/>
      <c r="FBC85" s="338"/>
      <c r="FBD85" s="338"/>
      <c r="FBE85" s="338"/>
      <c r="FBF85" s="338"/>
      <c r="FBG85" s="338"/>
      <c r="FBH85" s="338"/>
      <c r="FBI85" s="338"/>
      <c r="FBJ85" s="338"/>
      <c r="FBK85" s="338"/>
      <c r="FBL85" s="338"/>
      <c r="FBM85" s="338"/>
      <c r="FBN85" s="338"/>
      <c r="FBO85" s="338"/>
      <c r="FBP85" s="338"/>
      <c r="FBQ85" s="338"/>
      <c r="FBR85" s="338"/>
      <c r="FBS85" s="338"/>
      <c r="FBT85" s="338"/>
      <c r="FBU85" s="338"/>
      <c r="FBV85" s="338"/>
      <c r="FBW85" s="338"/>
      <c r="FBX85" s="338"/>
      <c r="FBY85" s="338"/>
      <c r="FBZ85" s="338"/>
      <c r="FCA85" s="338"/>
      <c r="FCB85" s="338"/>
      <c r="FCC85" s="338"/>
      <c r="FCD85" s="338"/>
      <c r="FCE85" s="338"/>
      <c r="FCF85" s="338"/>
      <c r="FCG85" s="338"/>
      <c r="FCH85" s="338"/>
      <c r="FCI85" s="338"/>
      <c r="FCJ85" s="338"/>
      <c r="FCK85" s="338"/>
      <c r="FCL85" s="338"/>
      <c r="FCM85" s="338"/>
      <c r="FCN85" s="338"/>
      <c r="FCO85" s="338"/>
      <c r="FCP85" s="338"/>
      <c r="FCQ85" s="338"/>
      <c r="FCR85" s="338"/>
      <c r="FCS85" s="338"/>
      <c r="FCT85" s="338"/>
      <c r="FCU85" s="338"/>
      <c r="FCV85" s="338"/>
      <c r="FCW85" s="338"/>
      <c r="FCX85" s="338"/>
      <c r="FCY85" s="338"/>
      <c r="FCZ85" s="338"/>
      <c r="FDA85" s="338"/>
      <c r="FDB85" s="338"/>
      <c r="FDC85" s="338"/>
      <c r="FDD85" s="338"/>
      <c r="FDE85" s="338"/>
      <c r="FDF85" s="338"/>
      <c r="FDG85" s="338"/>
      <c r="FDH85" s="338"/>
      <c r="FDI85" s="338"/>
      <c r="FDJ85" s="338"/>
      <c r="FDK85" s="338"/>
      <c r="FDL85" s="338"/>
      <c r="FDM85" s="338"/>
      <c r="FDN85" s="338"/>
      <c r="FDO85" s="338"/>
      <c r="FDP85" s="338"/>
      <c r="FDQ85" s="338"/>
      <c r="FDR85" s="338"/>
      <c r="FDS85" s="338"/>
      <c r="FDT85" s="338"/>
      <c r="FDU85" s="338"/>
      <c r="FDV85" s="338"/>
      <c r="FDW85" s="338"/>
      <c r="FDX85" s="338"/>
      <c r="FDY85" s="338"/>
      <c r="FDZ85" s="338"/>
      <c r="FEA85" s="338"/>
      <c r="FEB85" s="338"/>
      <c r="FEC85" s="338"/>
      <c r="FED85" s="338"/>
      <c r="FEE85" s="338"/>
      <c r="FEF85" s="338"/>
      <c r="FEG85" s="338"/>
      <c r="FEH85" s="338"/>
      <c r="FEI85" s="338"/>
      <c r="FEJ85" s="338"/>
      <c r="FEK85" s="338"/>
      <c r="FEL85" s="338"/>
      <c r="FEM85" s="338"/>
      <c r="FEN85" s="338"/>
      <c r="FEO85" s="338"/>
      <c r="FEP85" s="338"/>
      <c r="FEQ85" s="338"/>
      <c r="FER85" s="338"/>
      <c r="FES85" s="338"/>
      <c r="FET85" s="338"/>
      <c r="FEU85" s="338"/>
      <c r="FEV85" s="338"/>
      <c r="FEW85" s="338"/>
      <c r="FEX85" s="338"/>
      <c r="FEY85" s="338"/>
      <c r="FEZ85" s="338"/>
      <c r="FFA85" s="338"/>
      <c r="FFB85" s="338"/>
      <c r="FFC85" s="338"/>
      <c r="FFD85" s="338"/>
      <c r="FFE85" s="338"/>
      <c r="FFF85" s="338"/>
      <c r="FFG85" s="338"/>
      <c r="FFH85" s="338"/>
      <c r="FFI85" s="338"/>
      <c r="FFJ85" s="338"/>
      <c r="FFK85" s="338"/>
      <c r="FFL85" s="338"/>
      <c r="FFM85" s="338"/>
      <c r="FFN85" s="338"/>
      <c r="FFO85" s="338"/>
      <c r="FFP85" s="338"/>
      <c r="FFQ85" s="338"/>
      <c r="FFR85" s="338"/>
      <c r="FFS85" s="338"/>
      <c r="FFT85" s="338"/>
      <c r="FFU85" s="338"/>
      <c r="FFV85" s="338"/>
      <c r="FFW85" s="338"/>
      <c r="FFX85" s="338"/>
      <c r="FFY85" s="338"/>
      <c r="FFZ85" s="338"/>
      <c r="FGA85" s="338"/>
      <c r="FGB85" s="338"/>
      <c r="FGC85" s="338"/>
      <c r="FGD85" s="338"/>
      <c r="FGE85" s="338"/>
      <c r="FGF85" s="338"/>
      <c r="FGG85" s="338"/>
      <c r="FGH85" s="338"/>
      <c r="FGI85" s="338"/>
      <c r="FGJ85" s="338"/>
      <c r="FGK85" s="338"/>
      <c r="FGL85" s="338"/>
      <c r="FGM85" s="338"/>
      <c r="FGN85" s="338"/>
      <c r="FGO85" s="338"/>
      <c r="FGP85" s="338"/>
      <c r="FGQ85" s="338"/>
      <c r="FGR85" s="338"/>
      <c r="FGS85" s="338"/>
      <c r="FGT85" s="338"/>
      <c r="FGU85" s="338"/>
      <c r="FGV85" s="338"/>
      <c r="FGW85" s="338"/>
      <c r="FGX85" s="338"/>
      <c r="FGY85" s="338"/>
      <c r="FGZ85" s="338"/>
      <c r="FHA85" s="338"/>
      <c r="FHB85" s="338"/>
      <c r="FHC85" s="338"/>
      <c r="FHD85" s="338"/>
      <c r="FHE85" s="338"/>
      <c r="FHF85" s="338"/>
      <c r="FHG85" s="338"/>
      <c r="FHH85" s="338"/>
      <c r="FHI85" s="338"/>
      <c r="FHJ85" s="338"/>
      <c r="FHK85" s="338"/>
      <c r="FHL85" s="338"/>
      <c r="FHM85" s="338"/>
      <c r="FHN85" s="338"/>
      <c r="FHO85" s="338"/>
      <c r="FHP85" s="338"/>
      <c r="FHQ85" s="338"/>
      <c r="FHR85" s="338"/>
      <c r="FHS85" s="338"/>
      <c r="FHT85" s="338"/>
      <c r="FHU85" s="338"/>
      <c r="FHV85" s="338"/>
      <c r="FHW85" s="338"/>
      <c r="FHX85" s="338"/>
      <c r="FHY85" s="338"/>
      <c r="FHZ85" s="338"/>
      <c r="FIA85" s="338"/>
      <c r="FIB85" s="338"/>
      <c r="FIC85" s="338"/>
      <c r="FID85" s="338"/>
      <c r="FIE85" s="338"/>
      <c r="FIF85" s="338"/>
      <c r="FIG85" s="338"/>
      <c r="FIH85" s="338"/>
      <c r="FII85" s="338"/>
      <c r="FIJ85" s="338"/>
      <c r="FIK85" s="338"/>
      <c r="FIL85" s="338"/>
      <c r="FIM85" s="338"/>
      <c r="FIN85" s="338"/>
      <c r="FIO85" s="338"/>
      <c r="FIP85" s="338"/>
      <c r="FIQ85" s="338"/>
      <c r="FIR85" s="338"/>
      <c r="FIS85" s="338"/>
      <c r="FIT85" s="338"/>
      <c r="FIU85" s="338"/>
      <c r="FIV85" s="338"/>
      <c r="FIW85" s="338"/>
      <c r="FIX85" s="338"/>
      <c r="FIY85" s="338"/>
      <c r="FIZ85" s="338"/>
      <c r="FJA85" s="338"/>
      <c r="FJB85" s="338"/>
      <c r="FJC85" s="338"/>
      <c r="FJD85" s="338"/>
      <c r="FJE85" s="338"/>
      <c r="FJF85" s="338"/>
      <c r="FJG85" s="338"/>
      <c r="FJH85" s="338"/>
      <c r="FJI85" s="338"/>
      <c r="FJJ85" s="338"/>
      <c r="FJK85" s="338"/>
      <c r="FJL85" s="338"/>
      <c r="FJM85" s="338"/>
      <c r="FJN85" s="338"/>
      <c r="FJO85" s="338"/>
      <c r="FJP85" s="338"/>
      <c r="FJQ85" s="338"/>
      <c r="FJR85" s="338"/>
      <c r="FJS85" s="338"/>
      <c r="FJT85" s="338"/>
      <c r="FJU85" s="338"/>
      <c r="FJV85" s="338"/>
      <c r="FJW85" s="338"/>
      <c r="FJX85" s="338"/>
      <c r="FJY85" s="338"/>
      <c r="FJZ85" s="338"/>
      <c r="FKA85" s="338"/>
      <c r="FKB85" s="338"/>
      <c r="FKC85" s="338"/>
      <c r="FKD85" s="338"/>
      <c r="FKE85" s="338"/>
      <c r="FKF85" s="338"/>
      <c r="FKG85" s="338"/>
      <c r="FKH85" s="338"/>
      <c r="FKI85" s="338"/>
      <c r="FKJ85" s="338"/>
      <c r="FKK85" s="338"/>
      <c r="FKL85" s="338"/>
      <c r="FKM85" s="338"/>
      <c r="FKN85" s="338"/>
      <c r="FKO85" s="338"/>
      <c r="FKP85" s="338"/>
      <c r="FKQ85" s="338"/>
      <c r="FKR85" s="338"/>
      <c r="FKS85" s="338"/>
      <c r="FKT85" s="338"/>
      <c r="FKU85" s="338"/>
      <c r="FKV85" s="338"/>
      <c r="FKW85" s="338"/>
      <c r="FKX85" s="338"/>
      <c r="FKY85" s="338"/>
      <c r="FKZ85" s="338"/>
      <c r="FLA85" s="338"/>
      <c r="FLB85" s="338"/>
      <c r="FLC85" s="338"/>
      <c r="FLD85" s="338"/>
      <c r="FLE85" s="338"/>
      <c r="FLF85" s="338"/>
      <c r="FLG85" s="338"/>
      <c r="FLH85" s="338"/>
      <c r="FLI85" s="338"/>
      <c r="FLJ85" s="338"/>
      <c r="FLK85" s="338"/>
      <c r="FLL85" s="338"/>
      <c r="FLM85" s="338"/>
      <c r="FLN85" s="338"/>
      <c r="FLO85" s="338"/>
      <c r="FLP85" s="338"/>
      <c r="FLQ85" s="338"/>
      <c r="FLR85" s="338"/>
      <c r="FLS85" s="338"/>
      <c r="FLT85" s="338"/>
      <c r="FLU85" s="338"/>
      <c r="FLV85" s="338"/>
      <c r="FLW85" s="338"/>
      <c r="FLX85" s="338"/>
      <c r="FLY85" s="338"/>
      <c r="FLZ85" s="338"/>
      <c r="FMA85" s="338"/>
      <c r="FMB85" s="338"/>
      <c r="FMC85" s="338"/>
      <c r="FMD85" s="338"/>
      <c r="FME85" s="338"/>
      <c r="FMF85" s="338"/>
      <c r="FMG85" s="338"/>
      <c r="FMH85" s="338"/>
      <c r="FMI85" s="338"/>
      <c r="FMJ85" s="338"/>
      <c r="FMK85" s="338"/>
      <c r="FML85" s="338"/>
      <c r="FMM85" s="338"/>
      <c r="FMN85" s="338"/>
      <c r="FMO85" s="338"/>
      <c r="FMP85" s="338"/>
      <c r="FMQ85" s="338"/>
      <c r="FMR85" s="338"/>
      <c r="FMS85" s="338"/>
      <c r="FMT85" s="338"/>
      <c r="FMU85" s="338"/>
      <c r="FMV85" s="338"/>
      <c r="FMW85" s="338"/>
      <c r="FMX85" s="338"/>
      <c r="FMY85" s="338"/>
      <c r="FMZ85" s="338"/>
      <c r="FNA85" s="338"/>
      <c r="FNB85" s="338"/>
      <c r="FNC85" s="338"/>
      <c r="FND85" s="338"/>
      <c r="FNE85" s="338"/>
      <c r="FNF85" s="338"/>
      <c r="FNG85" s="338"/>
      <c r="FNH85" s="338"/>
      <c r="FNI85" s="338"/>
      <c r="FNJ85" s="338"/>
      <c r="FNK85" s="338"/>
      <c r="FNL85" s="338"/>
      <c r="FNM85" s="338"/>
      <c r="FNN85" s="338"/>
      <c r="FNO85" s="338"/>
      <c r="FNP85" s="338"/>
      <c r="FNQ85" s="338"/>
      <c r="FNR85" s="338"/>
      <c r="FNS85" s="338"/>
      <c r="FNT85" s="338"/>
      <c r="FNU85" s="338"/>
      <c r="FNV85" s="338"/>
      <c r="FNW85" s="338"/>
      <c r="FNX85" s="338"/>
      <c r="FNY85" s="338"/>
      <c r="FNZ85" s="338"/>
      <c r="FOA85" s="338"/>
      <c r="FOB85" s="338"/>
      <c r="FOC85" s="338"/>
      <c r="FOD85" s="338"/>
      <c r="FOE85" s="338"/>
      <c r="FOF85" s="338"/>
      <c r="FOG85" s="338"/>
      <c r="FOH85" s="338"/>
      <c r="FOI85" s="338"/>
      <c r="FOJ85" s="338"/>
      <c r="FOK85" s="338"/>
      <c r="FOL85" s="338"/>
      <c r="FOM85" s="338"/>
      <c r="FON85" s="338"/>
      <c r="FOO85" s="338"/>
      <c r="FOP85" s="338"/>
      <c r="FOQ85" s="338"/>
      <c r="FOR85" s="338"/>
      <c r="FOS85" s="338"/>
      <c r="FOT85" s="338"/>
      <c r="FOU85" s="338"/>
      <c r="FOV85" s="338"/>
      <c r="FOW85" s="338"/>
      <c r="FOX85" s="338"/>
      <c r="FOY85" s="338"/>
      <c r="FOZ85" s="338"/>
      <c r="FPA85" s="338"/>
      <c r="FPB85" s="338"/>
      <c r="FPC85" s="338"/>
      <c r="FPD85" s="338"/>
      <c r="FPE85" s="338"/>
      <c r="FPF85" s="338"/>
      <c r="FPG85" s="338"/>
      <c r="FPH85" s="338"/>
      <c r="FPI85" s="338"/>
      <c r="FPJ85" s="338"/>
      <c r="FPK85" s="338"/>
      <c r="FPL85" s="338"/>
      <c r="FPM85" s="338"/>
      <c r="FPN85" s="338"/>
      <c r="FPO85" s="338"/>
      <c r="FPP85" s="338"/>
      <c r="FPQ85" s="338"/>
      <c r="FPR85" s="338"/>
      <c r="FPS85" s="338"/>
      <c r="FPT85" s="338"/>
      <c r="FPU85" s="338"/>
      <c r="FPV85" s="338"/>
      <c r="FPW85" s="338"/>
      <c r="FPX85" s="338"/>
      <c r="FPY85" s="338"/>
      <c r="FPZ85" s="338"/>
      <c r="FQA85" s="338"/>
      <c r="FQB85" s="338"/>
      <c r="FQC85" s="338"/>
      <c r="FQD85" s="338"/>
      <c r="FQE85" s="338"/>
      <c r="FQF85" s="338"/>
      <c r="FQG85" s="338"/>
      <c r="FQH85" s="338"/>
      <c r="FQI85" s="338"/>
      <c r="FQJ85" s="338"/>
      <c r="FQK85" s="338"/>
      <c r="FQL85" s="338"/>
      <c r="FQM85" s="338"/>
      <c r="FQN85" s="338"/>
      <c r="FQO85" s="338"/>
      <c r="FQP85" s="338"/>
      <c r="FQQ85" s="338"/>
      <c r="FQR85" s="338"/>
      <c r="FQS85" s="338"/>
      <c r="FQT85" s="338"/>
      <c r="FQU85" s="338"/>
      <c r="FQV85" s="338"/>
      <c r="FQW85" s="338"/>
      <c r="FQX85" s="338"/>
      <c r="FQY85" s="338"/>
      <c r="FQZ85" s="338"/>
      <c r="FRA85" s="338"/>
      <c r="FRB85" s="338"/>
      <c r="FRC85" s="338"/>
      <c r="FRD85" s="338"/>
      <c r="FRE85" s="338"/>
      <c r="FRF85" s="338"/>
      <c r="FRG85" s="338"/>
      <c r="FRH85" s="338"/>
      <c r="FRI85" s="338"/>
      <c r="FRJ85" s="338"/>
      <c r="FRK85" s="338"/>
      <c r="FRL85" s="338"/>
      <c r="FRM85" s="338"/>
      <c r="FRN85" s="338"/>
      <c r="FRO85" s="338"/>
      <c r="FRP85" s="338"/>
      <c r="FRQ85" s="338"/>
      <c r="FRR85" s="338"/>
      <c r="FRS85" s="338"/>
      <c r="FRT85" s="338"/>
      <c r="FRU85" s="338"/>
      <c r="FRV85" s="338"/>
      <c r="FRW85" s="338"/>
      <c r="FRX85" s="338"/>
      <c r="FRY85" s="338"/>
      <c r="FRZ85" s="338"/>
      <c r="FSA85" s="338"/>
      <c r="FSB85" s="338"/>
      <c r="FSC85" s="338"/>
      <c r="FSD85" s="338"/>
      <c r="FSE85" s="338"/>
      <c r="FSF85" s="338"/>
      <c r="FSG85" s="338"/>
      <c r="FSH85" s="338"/>
      <c r="FSI85" s="338"/>
      <c r="FSJ85" s="338"/>
      <c r="FSK85" s="338"/>
      <c r="FSL85" s="338"/>
      <c r="FSM85" s="338"/>
      <c r="FSN85" s="338"/>
      <c r="FSO85" s="338"/>
      <c r="FSP85" s="338"/>
      <c r="FSQ85" s="338"/>
      <c r="FSR85" s="338"/>
      <c r="FSS85" s="338"/>
      <c r="FST85" s="338"/>
      <c r="FSU85" s="338"/>
      <c r="FSV85" s="338"/>
      <c r="FSW85" s="338"/>
      <c r="FSX85" s="338"/>
      <c r="FSY85" s="338"/>
      <c r="FSZ85" s="338"/>
      <c r="FTA85" s="338"/>
      <c r="FTB85" s="338"/>
      <c r="FTC85" s="338"/>
      <c r="FTD85" s="338"/>
      <c r="FTE85" s="338"/>
      <c r="FTF85" s="338"/>
      <c r="FTG85" s="338"/>
      <c r="FTH85" s="338"/>
      <c r="FTI85" s="338"/>
      <c r="FTJ85" s="338"/>
      <c r="FTK85" s="338"/>
      <c r="FTL85" s="338"/>
      <c r="FTM85" s="338"/>
      <c r="FTN85" s="338"/>
      <c r="FTO85" s="338"/>
      <c r="FTP85" s="338"/>
      <c r="FTQ85" s="338"/>
      <c r="FTR85" s="338"/>
      <c r="FTS85" s="338"/>
      <c r="FTT85" s="338"/>
      <c r="FTU85" s="338"/>
      <c r="FTV85" s="338"/>
      <c r="FTW85" s="338"/>
      <c r="FTX85" s="338"/>
      <c r="FTY85" s="338"/>
      <c r="FTZ85" s="338"/>
      <c r="FUA85" s="338"/>
      <c r="FUB85" s="338"/>
      <c r="FUC85" s="338"/>
      <c r="FUD85" s="338"/>
      <c r="FUE85" s="338"/>
      <c r="FUF85" s="338"/>
      <c r="FUG85" s="338"/>
      <c r="FUH85" s="338"/>
      <c r="FUI85" s="338"/>
      <c r="FUJ85" s="338"/>
      <c r="FUK85" s="338"/>
      <c r="FUL85" s="338"/>
      <c r="FUM85" s="338"/>
      <c r="FUN85" s="338"/>
      <c r="FUO85" s="338"/>
      <c r="FUP85" s="338"/>
      <c r="FUQ85" s="338"/>
      <c r="FUR85" s="338"/>
      <c r="FUS85" s="338"/>
      <c r="FUT85" s="338"/>
      <c r="FUU85" s="338"/>
      <c r="FUV85" s="338"/>
      <c r="FUW85" s="338"/>
      <c r="FUX85" s="338"/>
      <c r="FUY85" s="338"/>
      <c r="FUZ85" s="338"/>
      <c r="FVA85" s="338"/>
      <c r="FVB85" s="338"/>
      <c r="FVC85" s="338"/>
      <c r="FVD85" s="338"/>
      <c r="FVE85" s="338"/>
      <c r="FVF85" s="338"/>
      <c r="FVG85" s="338"/>
      <c r="FVH85" s="338"/>
      <c r="FVI85" s="338"/>
      <c r="FVJ85" s="338"/>
      <c r="FVK85" s="338"/>
      <c r="FVL85" s="338"/>
      <c r="FVM85" s="338"/>
      <c r="FVN85" s="338"/>
      <c r="FVO85" s="338"/>
      <c r="FVP85" s="338"/>
      <c r="FVQ85" s="338"/>
      <c r="FVR85" s="338"/>
      <c r="FVS85" s="338"/>
      <c r="FVT85" s="338"/>
      <c r="FVU85" s="338"/>
      <c r="FVV85" s="338"/>
      <c r="FVW85" s="338"/>
      <c r="FVX85" s="338"/>
      <c r="FVY85" s="338"/>
      <c r="FVZ85" s="338"/>
      <c r="FWA85" s="338"/>
      <c r="FWB85" s="338"/>
      <c r="FWC85" s="338"/>
      <c r="FWD85" s="338"/>
      <c r="FWE85" s="338"/>
      <c r="FWF85" s="338"/>
      <c r="FWG85" s="338"/>
      <c r="FWH85" s="338"/>
      <c r="FWI85" s="338"/>
      <c r="FWJ85" s="338"/>
      <c r="FWK85" s="338"/>
      <c r="FWL85" s="338"/>
      <c r="FWM85" s="338"/>
      <c r="FWN85" s="338"/>
      <c r="FWO85" s="338"/>
      <c r="FWP85" s="338"/>
      <c r="FWQ85" s="338"/>
      <c r="FWR85" s="338"/>
      <c r="FWS85" s="338"/>
      <c r="FWT85" s="338"/>
      <c r="FWU85" s="338"/>
      <c r="FWV85" s="338"/>
      <c r="FWW85" s="338"/>
      <c r="FWX85" s="338"/>
      <c r="FWY85" s="338"/>
      <c r="FWZ85" s="338"/>
      <c r="FXA85" s="338"/>
      <c r="FXB85" s="338"/>
      <c r="FXC85" s="338"/>
      <c r="FXD85" s="338"/>
      <c r="FXE85" s="338"/>
      <c r="FXF85" s="338"/>
      <c r="FXG85" s="338"/>
      <c r="FXH85" s="338"/>
      <c r="FXI85" s="338"/>
      <c r="FXJ85" s="338"/>
      <c r="FXK85" s="338"/>
      <c r="FXL85" s="338"/>
      <c r="FXM85" s="338"/>
      <c r="FXN85" s="338"/>
      <c r="FXO85" s="338"/>
      <c r="FXP85" s="338"/>
      <c r="FXQ85" s="338"/>
      <c r="FXR85" s="338"/>
      <c r="FXS85" s="338"/>
      <c r="FXT85" s="338"/>
      <c r="FXU85" s="338"/>
      <c r="FXV85" s="338"/>
      <c r="FXW85" s="338"/>
      <c r="FXX85" s="338"/>
      <c r="FXY85" s="338"/>
      <c r="FXZ85" s="338"/>
      <c r="FYA85" s="338"/>
      <c r="FYB85" s="338"/>
      <c r="FYC85" s="338"/>
      <c r="FYD85" s="338"/>
      <c r="FYE85" s="338"/>
      <c r="FYF85" s="338"/>
      <c r="FYG85" s="338"/>
      <c r="FYH85" s="338"/>
      <c r="FYI85" s="338"/>
      <c r="FYJ85" s="338"/>
      <c r="FYK85" s="338"/>
      <c r="FYL85" s="338"/>
      <c r="FYM85" s="338"/>
      <c r="FYN85" s="338"/>
      <c r="FYO85" s="338"/>
      <c r="FYP85" s="338"/>
      <c r="FYQ85" s="338"/>
      <c r="FYR85" s="338"/>
      <c r="FYS85" s="338"/>
      <c r="FYT85" s="338"/>
      <c r="FYU85" s="338"/>
      <c r="FYV85" s="338"/>
      <c r="FYW85" s="338"/>
      <c r="FYX85" s="338"/>
      <c r="FYY85" s="338"/>
      <c r="FYZ85" s="338"/>
      <c r="FZA85" s="338"/>
      <c r="FZB85" s="338"/>
      <c r="FZC85" s="338"/>
      <c r="FZD85" s="338"/>
      <c r="FZE85" s="338"/>
      <c r="FZF85" s="338"/>
      <c r="FZG85" s="338"/>
      <c r="FZH85" s="338"/>
      <c r="FZI85" s="338"/>
      <c r="FZJ85" s="338"/>
      <c r="FZK85" s="338"/>
      <c r="FZL85" s="338"/>
      <c r="FZM85" s="338"/>
      <c r="FZN85" s="338"/>
      <c r="FZO85" s="338"/>
      <c r="FZP85" s="338"/>
      <c r="FZQ85" s="338"/>
      <c r="FZR85" s="338"/>
      <c r="FZS85" s="338"/>
      <c r="FZT85" s="338"/>
      <c r="FZU85" s="338"/>
      <c r="FZV85" s="338"/>
      <c r="FZW85" s="338"/>
      <c r="FZX85" s="338"/>
      <c r="FZY85" s="338"/>
      <c r="FZZ85" s="338"/>
      <c r="GAA85" s="338"/>
      <c r="GAB85" s="338"/>
      <c r="GAC85" s="338"/>
      <c r="GAD85" s="338"/>
      <c r="GAE85" s="338"/>
      <c r="GAF85" s="338"/>
      <c r="GAG85" s="338"/>
      <c r="GAH85" s="338"/>
      <c r="GAI85" s="338"/>
      <c r="GAJ85" s="338"/>
      <c r="GAK85" s="338"/>
      <c r="GAL85" s="338"/>
      <c r="GAM85" s="338"/>
      <c r="GAN85" s="338"/>
      <c r="GAO85" s="338"/>
      <c r="GAP85" s="338"/>
      <c r="GAQ85" s="338"/>
      <c r="GAR85" s="338"/>
      <c r="GAS85" s="338"/>
      <c r="GAT85" s="338"/>
      <c r="GAU85" s="338"/>
      <c r="GAV85" s="338"/>
      <c r="GAW85" s="338"/>
      <c r="GAX85" s="338"/>
      <c r="GAY85" s="338"/>
      <c r="GAZ85" s="338"/>
      <c r="GBA85" s="338"/>
      <c r="GBB85" s="338"/>
      <c r="GBC85" s="338"/>
      <c r="GBD85" s="338"/>
      <c r="GBE85" s="338"/>
      <c r="GBF85" s="338"/>
      <c r="GBG85" s="338"/>
      <c r="GBH85" s="338"/>
      <c r="GBI85" s="338"/>
      <c r="GBJ85" s="338"/>
      <c r="GBK85" s="338"/>
      <c r="GBL85" s="338"/>
      <c r="GBM85" s="338"/>
      <c r="GBN85" s="338"/>
      <c r="GBO85" s="338"/>
      <c r="GBP85" s="338"/>
      <c r="GBQ85" s="338"/>
      <c r="GBR85" s="338"/>
      <c r="GBS85" s="338"/>
      <c r="GBT85" s="338"/>
      <c r="GBU85" s="338"/>
      <c r="GBV85" s="338"/>
      <c r="GBW85" s="338"/>
      <c r="GBX85" s="338"/>
      <c r="GBY85" s="338"/>
      <c r="GBZ85" s="338"/>
      <c r="GCA85" s="338"/>
      <c r="GCB85" s="338"/>
      <c r="GCC85" s="338"/>
      <c r="GCD85" s="338"/>
      <c r="GCE85" s="338"/>
      <c r="GCF85" s="338"/>
      <c r="GCG85" s="338"/>
      <c r="GCH85" s="338"/>
      <c r="GCI85" s="338"/>
      <c r="GCJ85" s="338"/>
      <c r="GCK85" s="338"/>
      <c r="GCL85" s="338"/>
      <c r="GCM85" s="338"/>
      <c r="GCN85" s="338"/>
      <c r="GCO85" s="338"/>
      <c r="GCP85" s="338"/>
      <c r="GCQ85" s="338"/>
      <c r="GCR85" s="338"/>
      <c r="GCS85" s="338"/>
      <c r="GCT85" s="338"/>
      <c r="GCU85" s="338"/>
      <c r="GCV85" s="338"/>
      <c r="GCW85" s="338"/>
      <c r="GCX85" s="338"/>
      <c r="GCY85" s="338"/>
      <c r="GCZ85" s="338"/>
      <c r="GDA85" s="338"/>
      <c r="GDB85" s="338"/>
      <c r="GDC85" s="338"/>
      <c r="GDD85" s="338"/>
      <c r="GDE85" s="338"/>
      <c r="GDF85" s="338"/>
      <c r="GDG85" s="338"/>
      <c r="GDH85" s="338"/>
      <c r="GDI85" s="338"/>
      <c r="GDJ85" s="338"/>
      <c r="GDK85" s="338"/>
      <c r="GDL85" s="338"/>
      <c r="GDM85" s="338"/>
      <c r="GDN85" s="338"/>
      <c r="GDO85" s="338"/>
      <c r="GDP85" s="338"/>
      <c r="GDQ85" s="338"/>
      <c r="GDR85" s="338"/>
      <c r="GDS85" s="338"/>
      <c r="GDT85" s="338"/>
      <c r="GDU85" s="338"/>
      <c r="GDV85" s="338"/>
      <c r="GDW85" s="338"/>
      <c r="GDX85" s="338"/>
      <c r="GDY85" s="338"/>
      <c r="GDZ85" s="338"/>
      <c r="GEA85" s="338"/>
      <c r="GEB85" s="338"/>
      <c r="GEC85" s="338"/>
      <c r="GED85" s="338"/>
      <c r="GEE85" s="338"/>
      <c r="GEF85" s="338"/>
      <c r="GEG85" s="338"/>
      <c r="GEH85" s="338"/>
      <c r="GEI85" s="338"/>
      <c r="GEJ85" s="338"/>
      <c r="GEK85" s="338"/>
      <c r="GEL85" s="338"/>
      <c r="GEM85" s="338"/>
      <c r="GEN85" s="338"/>
      <c r="GEO85" s="338"/>
      <c r="GEP85" s="338"/>
      <c r="GEQ85" s="338"/>
      <c r="GER85" s="338"/>
      <c r="GES85" s="338"/>
      <c r="GET85" s="338"/>
      <c r="GEU85" s="338"/>
      <c r="GEV85" s="338"/>
      <c r="GEW85" s="338"/>
      <c r="GEX85" s="338"/>
      <c r="GEY85" s="338"/>
      <c r="GEZ85" s="338"/>
      <c r="GFA85" s="338"/>
      <c r="GFB85" s="338"/>
      <c r="GFC85" s="338"/>
      <c r="GFD85" s="338"/>
      <c r="GFE85" s="338"/>
      <c r="GFF85" s="338"/>
      <c r="GFG85" s="338"/>
      <c r="GFH85" s="338"/>
      <c r="GFI85" s="338"/>
      <c r="GFJ85" s="338"/>
      <c r="GFK85" s="338"/>
      <c r="GFL85" s="338"/>
      <c r="GFM85" s="338"/>
      <c r="GFN85" s="338"/>
      <c r="GFO85" s="338"/>
      <c r="GFP85" s="338"/>
      <c r="GFQ85" s="338"/>
      <c r="GFR85" s="338"/>
      <c r="GFS85" s="338"/>
      <c r="GFT85" s="338"/>
      <c r="GFU85" s="338"/>
      <c r="GFV85" s="338"/>
      <c r="GFW85" s="338"/>
      <c r="GFX85" s="338"/>
      <c r="GFY85" s="338"/>
      <c r="GFZ85" s="338"/>
      <c r="GGA85" s="338"/>
      <c r="GGB85" s="338"/>
      <c r="GGC85" s="338"/>
      <c r="GGD85" s="338"/>
      <c r="GGE85" s="338"/>
      <c r="GGF85" s="338"/>
      <c r="GGG85" s="338"/>
      <c r="GGH85" s="338"/>
      <c r="GGI85" s="338"/>
      <c r="GGJ85" s="338"/>
      <c r="GGK85" s="338"/>
      <c r="GGL85" s="338"/>
      <c r="GGM85" s="338"/>
      <c r="GGN85" s="338"/>
      <c r="GGO85" s="338"/>
      <c r="GGP85" s="338"/>
      <c r="GGQ85" s="338"/>
      <c r="GGR85" s="338"/>
      <c r="GGS85" s="338"/>
      <c r="GGT85" s="338"/>
      <c r="GGU85" s="338"/>
      <c r="GGV85" s="338"/>
      <c r="GGW85" s="338"/>
      <c r="GGX85" s="338"/>
      <c r="GGY85" s="338"/>
      <c r="GGZ85" s="338"/>
      <c r="GHA85" s="338"/>
      <c r="GHB85" s="338"/>
      <c r="GHC85" s="338"/>
      <c r="GHD85" s="338"/>
      <c r="GHE85" s="338"/>
      <c r="GHF85" s="338"/>
      <c r="GHG85" s="338"/>
      <c r="GHH85" s="338"/>
      <c r="GHI85" s="338"/>
      <c r="GHJ85" s="338"/>
      <c r="GHK85" s="338"/>
      <c r="GHL85" s="338"/>
      <c r="GHM85" s="338"/>
      <c r="GHN85" s="338"/>
      <c r="GHO85" s="338"/>
      <c r="GHP85" s="338"/>
      <c r="GHQ85" s="338"/>
      <c r="GHR85" s="338"/>
      <c r="GHS85" s="338"/>
      <c r="GHT85" s="338"/>
      <c r="GHU85" s="338"/>
      <c r="GHV85" s="338"/>
      <c r="GHW85" s="338"/>
      <c r="GHX85" s="338"/>
      <c r="GHY85" s="338"/>
      <c r="GHZ85" s="338"/>
      <c r="GIA85" s="338"/>
      <c r="GIB85" s="338"/>
      <c r="GIC85" s="338"/>
      <c r="GID85" s="338"/>
      <c r="GIE85" s="338"/>
      <c r="GIF85" s="338"/>
      <c r="GIG85" s="338"/>
      <c r="GIH85" s="338"/>
      <c r="GII85" s="338"/>
      <c r="GIJ85" s="338"/>
      <c r="GIK85" s="338"/>
      <c r="GIL85" s="338"/>
      <c r="GIM85" s="338"/>
      <c r="GIN85" s="338"/>
      <c r="GIO85" s="338"/>
      <c r="GIP85" s="338"/>
      <c r="GIQ85" s="338"/>
      <c r="GIR85" s="338"/>
      <c r="GIS85" s="338"/>
      <c r="GIT85" s="338"/>
      <c r="GIU85" s="338"/>
      <c r="GIV85" s="338"/>
      <c r="GIW85" s="338"/>
      <c r="GIX85" s="338"/>
      <c r="GIY85" s="338"/>
      <c r="GIZ85" s="338"/>
      <c r="GJA85" s="338"/>
      <c r="GJB85" s="338"/>
      <c r="GJC85" s="338"/>
      <c r="GJD85" s="338"/>
      <c r="GJE85" s="338"/>
      <c r="GJF85" s="338"/>
      <c r="GJG85" s="338"/>
      <c r="GJH85" s="338"/>
      <c r="GJI85" s="338"/>
      <c r="GJJ85" s="338"/>
      <c r="GJK85" s="338"/>
      <c r="GJL85" s="338"/>
      <c r="GJM85" s="338"/>
      <c r="GJN85" s="338"/>
      <c r="GJO85" s="338"/>
      <c r="GJP85" s="338"/>
      <c r="GJQ85" s="338"/>
      <c r="GJR85" s="338"/>
      <c r="GJS85" s="338"/>
      <c r="GJT85" s="338"/>
      <c r="GJU85" s="338"/>
      <c r="GJV85" s="338"/>
      <c r="GJW85" s="338"/>
      <c r="GJX85" s="338"/>
      <c r="GJY85" s="338"/>
      <c r="GJZ85" s="338"/>
      <c r="GKA85" s="338"/>
      <c r="GKB85" s="338"/>
      <c r="GKC85" s="338"/>
      <c r="GKD85" s="338"/>
      <c r="GKE85" s="338"/>
      <c r="GKF85" s="338"/>
      <c r="GKG85" s="338"/>
      <c r="GKH85" s="338"/>
      <c r="GKI85" s="338"/>
      <c r="GKJ85" s="338"/>
      <c r="GKK85" s="338"/>
      <c r="GKL85" s="338"/>
      <c r="GKM85" s="338"/>
      <c r="GKN85" s="338"/>
      <c r="GKO85" s="338"/>
      <c r="GKP85" s="338"/>
      <c r="GKQ85" s="338"/>
      <c r="GKR85" s="338"/>
      <c r="GKS85" s="338"/>
      <c r="GKT85" s="338"/>
      <c r="GKU85" s="338"/>
      <c r="GKV85" s="338"/>
      <c r="GKW85" s="338"/>
      <c r="GKX85" s="338"/>
      <c r="GKY85" s="338"/>
      <c r="GKZ85" s="338"/>
      <c r="GLA85" s="338"/>
      <c r="GLB85" s="338"/>
      <c r="GLC85" s="338"/>
      <c r="GLD85" s="338"/>
      <c r="GLE85" s="338"/>
      <c r="GLF85" s="338"/>
      <c r="GLG85" s="338"/>
      <c r="GLH85" s="338"/>
      <c r="GLI85" s="338"/>
      <c r="GLJ85" s="338"/>
      <c r="GLK85" s="338"/>
      <c r="GLL85" s="338"/>
      <c r="GLM85" s="338"/>
      <c r="GLN85" s="338"/>
      <c r="GLO85" s="338"/>
      <c r="GLP85" s="338"/>
      <c r="GLQ85" s="338"/>
      <c r="GLR85" s="338"/>
      <c r="GLS85" s="338"/>
      <c r="GLT85" s="338"/>
      <c r="GLU85" s="338"/>
      <c r="GLV85" s="338"/>
      <c r="GLW85" s="338"/>
      <c r="GLX85" s="338"/>
      <c r="GLY85" s="338"/>
      <c r="GLZ85" s="338"/>
      <c r="GMA85" s="338"/>
      <c r="GMB85" s="338"/>
      <c r="GMC85" s="338"/>
      <c r="GMD85" s="338"/>
      <c r="GME85" s="338"/>
      <c r="GMF85" s="338"/>
      <c r="GMG85" s="338"/>
      <c r="GMH85" s="338"/>
      <c r="GMI85" s="338"/>
      <c r="GMJ85" s="338"/>
      <c r="GMK85" s="338"/>
      <c r="GML85" s="338"/>
      <c r="GMM85" s="338"/>
      <c r="GMN85" s="338"/>
      <c r="GMO85" s="338"/>
      <c r="GMP85" s="338"/>
      <c r="GMQ85" s="338"/>
      <c r="GMR85" s="338"/>
      <c r="GMS85" s="338"/>
      <c r="GMT85" s="338"/>
      <c r="GMU85" s="338"/>
      <c r="GMV85" s="338"/>
      <c r="GMW85" s="338"/>
      <c r="GMX85" s="338"/>
      <c r="GMY85" s="338"/>
      <c r="GMZ85" s="338"/>
      <c r="GNA85" s="338"/>
      <c r="GNB85" s="338"/>
      <c r="GNC85" s="338"/>
      <c r="GND85" s="338"/>
      <c r="GNE85" s="338"/>
      <c r="GNF85" s="338"/>
      <c r="GNG85" s="338"/>
      <c r="GNH85" s="338"/>
      <c r="GNI85" s="338"/>
      <c r="GNJ85" s="338"/>
      <c r="GNK85" s="338"/>
      <c r="GNL85" s="338"/>
      <c r="GNM85" s="338"/>
      <c r="GNN85" s="338"/>
      <c r="GNO85" s="338"/>
      <c r="GNP85" s="338"/>
      <c r="GNQ85" s="338"/>
      <c r="GNR85" s="338"/>
      <c r="GNS85" s="338"/>
      <c r="GNT85" s="338"/>
      <c r="GNU85" s="338"/>
      <c r="GNV85" s="338"/>
      <c r="GNW85" s="338"/>
      <c r="GNX85" s="338"/>
      <c r="GNY85" s="338"/>
      <c r="GNZ85" s="338"/>
      <c r="GOA85" s="338"/>
      <c r="GOB85" s="338"/>
      <c r="GOC85" s="338"/>
      <c r="GOD85" s="338"/>
      <c r="GOE85" s="338"/>
      <c r="GOF85" s="338"/>
      <c r="GOG85" s="338"/>
      <c r="GOH85" s="338"/>
      <c r="GOI85" s="338"/>
      <c r="GOJ85" s="338"/>
      <c r="GOK85" s="338"/>
      <c r="GOL85" s="338"/>
      <c r="GOM85" s="338"/>
      <c r="GON85" s="338"/>
      <c r="GOO85" s="338"/>
      <c r="GOP85" s="338"/>
      <c r="GOQ85" s="338"/>
      <c r="GOR85" s="338"/>
      <c r="GOS85" s="338"/>
      <c r="GOT85" s="338"/>
      <c r="GOU85" s="338"/>
      <c r="GOV85" s="338"/>
      <c r="GOW85" s="338"/>
      <c r="GOX85" s="338"/>
      <c r="GOY85" s="338"/>
      <c r="GOZ85" s="338"/>
      <c r="GPA85" s="338"/>
      <c r="GPB85" s="338"/>
      <c r="GPC85" s="338"/>
      <c r="GPD85" s="338"/>
      <c r="GPE85" s="338"/>
      <c r="GPF85" s="338"/>
      <c r="GPG85" s="338"/>
      <c r="GPH85" s="338"/>
      <c r="GPI85" s="338"/>
      <c r="GPJ85" s="338"/>
      <c r="GPK85" s="338"/>
      <c r="GPL85" s="338"/>
      <c r="GPM85" s="338"/>
      <c r="GPN85" s="338"/>
      <c r="GPO85" s="338"/>
      <c r="GPP85" s="338"/>
      <c r="GPQ85" s="338"/>
      <c r="GPR85" s="338"/>
      <c r="GPS85" s="338"/>
      <c r="GPT85" s="338"/>
      <c r="GPU85" s="338"/>
      <c r="GPV85" s="338"/>
      <c r="GPW85" s="338"/>
      <c r="GPX85" s="338"/>
      <c r="GPY85" s="338"/>
      <c r="GPZ85" s="338"/>
      <c r="GQA85" s="338"/>
      <c r="GQB85" s="338"/>
      <c r="GQC85" s="338"/>
      <c r="GQD85" s="338"/>
      <c r="GQE85" s="338"/>
      <c r="GQF85" s="338"/>
      <c r="GQG85" s="338"/>
      <c r="GQH85" s="338"/>
      <c r="GQI85" s="338"/>
      <c r="GQJ85" s="338"/>
      <c r="GQK85" s="338"/>
      <c r="GQL85" s="338"/>
      <c r="GQM85" s="338"/>
      <c r="GQN85" s="338"/>
      <c r="GQO85" s="338"/>
      <c r="GQP85" s="338"/>
      <c r="GQQ85" s="338"/>
      <c r="GQR85" s="338"/>
      <c r="GQS85" s="338"/>
      <c r="GQT85" s="338"/>
      <c r="GQU85" s="338"/>
      <c r="GQV85" s="338"/>
      <c r="GQW85" s="338"/>
      <c r="GQX85" s="338"/>
      <c r="GQY85" s="338"/>
      <c r="GQZ85" s="338"/>
      <c r="GRA85" s="338"/>
      <c r="GRB85" s="338"/>
      <c r="GRC85" s="338"/>
      <c r="GRD85" s="338"/>
      <c r="GRE85" s="338"/>
      <c r="GRF85" s="338"/>
      <c r="GRG85" s="338"/>
      <c r="GRH85" s="338"/>
      <c r="GRI85" s="338"/>
      <c r="GRJ85" s="338"/>
      <c r="GRK85" s="338"/>
      <c r="GRL85" s="338"/>
      <c r="GRM85" s="338"/>
      <c r="GRN85" s="338"/>
      <c r="GRO85" s="338"/>
      <c r="GRP85" s="338"/>
      <c r="GRQ85" s="338"/>
      <c r="GRR85" s="338"/>
      <c r="GRS85" s="338"/>
      <c r="GRT85" s="338"/>
      <c r="GRU85" s="338"/>
      <c r="GRV85" s="338"/>
      <c r="GRW85" s="338"/>
      <c r="GRX85" s="338"/>
      <c r="GRY85" s="338"/>
      <c r="GRZ85" s="338"/>
      <c r="GSA85" s="338"/>
      <c r="GSB85" s="338"/>
      <c r="GSC85" s="338"/>
      <c r="GSD85" s="338"/>
      <c r="GSE85" s="338"/>
      <c r="GSF85" s="338"/>
      <c r="GSG85" s="338"/>
      <c r="GSH85" s="338"/>
      <c r="GSI85" s="338"/>
      <c r="GSJ85" s="338"/>
      <c r="GSK85" s="338"/>
      <c r="GSL85" s="338"/>
      <c r="GSM85" s="338"/>
      <c r="GSN85" s="338"/>
      <c r="GSO85" s="338"/>
      <c r="GSP85" s="338"/>
      <c r="GSQ85" s="338"/>
      <c r="GSR85" s="338"/>
      <c r="GSS85" s="338"/>
      <c r="GST85" s="338"/>
      <c r="GSU85" s="338"/>
      <c r="GSV85" s="338"/>
      <c r="GSW85" s="338"/>
      <c r="GSX85" s="338"/>
      <c r="GSY85" s="338"/>
      <c r="GSZ85" s="338"/>
      <c r="GTA85" s="338"/>
      <c r="GTB85" s="338"/>
      <c r="GTC85" s="338"/>
      <c r="GTD85" s="338"/>
      <c r="GTE85" s="338"/>
      <c r="GTF85" s="338"/>
      <c r="GTG85" s="338"/>
      <c r="GTH85" s="338"/>
      <c r="GTI85" s="338"/>
      <c r="GTJ85" s="338"/>
      <c r="GTK85" s="338"/>
      <c r="GTL85" s="338"/>
      <c r="GTM85" s="338"/>
      <c r="GTN85" s="338"/>
      <c r="GTO85" s="338"/>
      <c r="GTP85" s="338"/>
      <c r="GTQ85" s="338"/>
      <c r="GTR85" s="338"/>
      <c r="GTS85" s="338"/>
      <c r="GTT85" s="338"/>
      <c r="GTU85" s="338"/>
      <c r="GTV85" s="338"/>
      <c r="GTW85" s="338"/>
      <c r="GTX85" s="338"/>
      <c r="GTY85" s="338"/>
      <c r="GTZ85" s="338"/>
      <c r="GUA85" s="338"/>
      <c r="GUB85" s="338"/>
      <c r="GUC85" s="338"/>
      <c r="GUD85" s="338"/>
      <c r="GUE85" s="338"/>
      <c r="GUF85" s="338"/>
      <c r="GUG85" s="338"/>
      <c r="GUH85" s="338"/>
      <c r="GUI85" s="338"/>
      <c r="GUJ85" s="338"/>
      <c r="GUK85" s="338"/>
      <c r="GUL85" s="338"/>
      <c r="GUM85" s="338"/>
      <c r="GUN85" s="338"/>
      <c r="GUO85" s="338"/>
      <c r="GUP85" s="338"/>
      <c r="GUQ85" s="338"/>
      <c r="GUR85" s="338"/>
      <c r="GUS85" s="338"/>
      <c r="GUT85" s="338"/>
      <c r="GUU85" s="338"/>
      <c r="GUV85" s="338"/>
      <c r="GUW85" s="338"/>
      <c r="GUX85" s="338"/>
      <c r="GUY85" s="338"/>
      <c r="GUZ85" s="338"/>
      <c r="GVA85" s="338"/>
      <c r="GVB85" s="338"/>
      <c r="GVC85" s="338"/>
      <c r="GVD85" s="338"/>
      <c r="GVE85" s="338"/>
      <c r="GVF85" s="338"/>
      <c r="GVG85" s="338"/>
      <c r="GVH85" s="338"/>
      <c r="GVI85" s="338"/>
      <c r="GVJ85" s="338"/>
      <c r="GVK85" s="338"/>
      <c r="GVL85" s="338"/>
      <c r="GVM85" s="338"/>
      <c r="GVN85" s="338"/>
      <c r="GVO85" s="338"/>
      <c r="GVP85" s="338"/>
      <c r="GVQ85" s="338"/>
      <c r="GVR85" s="338"/>
      <c r="GVS85" s="338"/>
      <c r="GVT85" s="338"/>
      <c r="GVU85" s="338"/>
      <c r="GVV85" s="338"/>
      <c r="GVW85" s="338"/>
      <c r="GVX85" s="338"/>
      <c r="GVY85" s="338"/>
      <c r="GVZ85" s="338"/>
      <c r="GWA85" s="338"/>
      <c r="GWB85" s="338"/>
      <c r="GWC85" s="338"/>
      <c r="GWD85" s="338"/>
      <c r="GWE85" s="338"/>
      <c r="GWF85" s="338"/>
      <c r="GWG85" s="338"/>
      <c r="GWH85" s="338"/>
      <c r="GWI85" s="338"/>
      <c r="GWJ85" s="338"/>
      <c r="GWK85" s="338"/>
      <c r="GWL85" s="338"/>
      <c r="GWM85" s="338"/>
      <c r="GWN85" s="338"/>
      <c r="GWO85" s="338"/>
      <c r="GWP85" s="338"/>
      <c r="GWQ85" s="338"/>
      <c r="GWR85" s="338"/>
      <c r="GWS85" s="338"/>
      <c r="GWT85" s="338"/>
      <c r="GWU85" s="338"/>
      <c r="GWV85" s="338"/>
      <c r="GWW85" s="338"/>
      <c r="GWX85" s="338"/>
      <c r="GWY85" s="338"/>
      <c r="GWZ85" s="338"/>
      <c r="GXA85" s="338"/>
      <c r="GXB85" s="338"/>
      <c r="GXC85" s="338"/>
      <c r="GXD85" s="338"/>
      <c r="GXE85" s="338"/>
      <c r="GXF85" s="338"/>
      <c r="GXG85" s="338"/>
      <c r="GXH85" s="338"/>
      <c r="GXI85" s="338"/>
      <c r="GXJ85" s="338"/>
      <c r="GXK85" s="338"/>
      <c r="GXL85" s="338"/>
      <c r="GXM85" s="338"/>
      <c r="GXN85" s="338"/>
      <c r="GXO85" s="338"/>
      <c r="GXP85" s="338"/>
      <c r="GXQ85" s="338"/>
      <c r="GXR85" s="338"/>
      <c r="GXS85" s="338"/>
      <c r="GXT85" s="338"/>
      <c r="GXU85" s="338"/>
      <c r="GXV85" s="338"/>
      <c r="GXW85" s="338"/>
      <c r="GXX85" s="338"/>
      <c r="GXY85" s="338"/>
      <c r="GXZ85" s="338"/>
      <c r="GYA85" s="338"/>
      <c r="GYB85" s="338"/>
      <c r="GYC85" s="338"/>
      <c r="GYD85" s="338"/>
      <c r="GYE85" s="338"/>
      <c r="GYF85" s="338"/>
      <c r="GYG85" s="338"/>
      <c r="GYH85" s="338"/>
      <c r="GYI85" s="338"/>
      <c r="GYJ85" s="338"/>
      <c r="GYK85" s="338"/>
      <c r="GYL85" s="338"/>
      <c r="GYM85" s="338"/>
      <c r="GYN85" s="338"/>
      <c r="GYO85" s="338"/>
      <c r="GYP85" s="338"/>
      <c r="GYQ85" s="338"/>
      <c r="GYR85" s="338"/>
      <c r="GYS85" s="338"/>
      <c r="GYT85" s="338"/>
      <c r="GYU85" s="338"/>
      <c r="GYV85" s="338"/>
      <c r="GYW85" s="338"/>
      <c r="GYX85" s="338"/>
      <c r="GYY85" s="338"/>
      <c r="GYZ85" s="338"/>
      <c r="GZA85" s="338"/>
      <c r="GZB85" s="338"/>
      <c r="GZC85" s="338"/>
      <c r="GZD85" s="338"/>
      <c r="GZE85" s="338"/>
      <c r="GZF85" s="338"/>
      <c r="GZG85" s="338"/>
      <c r="GZH85" s="338"/>
      <c r="GZI85" s="338"/>
      <c r="GZJ85" s="338"/>
      <c r="GZK85" s="338"/>
      <c r="GZL85" s="338"/>
      <c r="GZM85" s="338"/>
      <c r="GZN85" s="338"/>
      <c r="GZO85" s="338"/>
      <c r="GZP85" s="338"/>
      <c r="GZQ85" s="338"/>
      <c r="GZR85" s="338"/>
      <c r="GZS85" s="338"/>
      <c r="GZT85" s="338"/>
      <c r="GZU85" s="338"/>
      <c r="GZV85" s="338"/>
      <c r="GZW85" s="338"/>
      <c r="GZX85" s="338"/>
      <c r="GZY85" s="338"/>
      <c r="GZZ85" s="338"/>
      <c r="HAA85" s="338"/>
      <c r="HAB85" s="338"/>
      <c r="HAC85" s="338"/>
      <c r="HAD85" s="338"/>
      <c r="HAE85" s="338"/>
      <c r="HAF85" s="338"/>
      <c r="HAG85" s="338"/>
      <c r="HAH85" s="338"/>
      <c r="HAI85" s="338"/>
      <c r="HAJ85" s="338"/>
      <c r="HAK85" s="338"/>
      <c r="HAL85" s="338"/>
      <c r="HAM85" s="338"/>
      <c r="HAN85" s="338"/>
      <c r="HAO85" s="338"/>
      <c r="HAP85" s="338"/>
      <c r="HAQ85" s="338"/>
      <c r="HAR85" s="338"/>
      <c r="HAS85" s="338"/>
      <c r="HAT85" s="338"/>
      <c r="HAU85" s="338"/>
      <c r="HAV85" s="338"/>
      <c r="HAW85" s="338"/>
      <c r="HAX85" s="338"/>
      <c r="HAY85" s="338"/>
      <c r="HAZ85" s="338"/>
      <c r="HBA85" s="338"/>
      <c r="HBB85" s="338"/>
      <c r="HBC85" s="338"/>
      <c r="HBD85" s="338"/>
      <c r="HBE85" s="338"/>
      <c r="HBF85" s="338"/>
      <c r="HBG85" s="338"/>
      <c r="HBH85" s="338"/>
      <c r="HBI85" s="338"/>
      <c r="HBJ85" s="338"/>
      <c r="HBK85" s="338"/>
      <c r="HBL85" s="338"/>
      <c r="HBM85" s="338"/>
      <c r="HBN85" s="338"/>
      <c r="HBO85" s="338"/>
      <c r="HBP85" s="338"/>
      <c r="HBQ85" s="338"/>
      <c r="HBR85" s="338"/>
      <c r="HBS85" s="338"/>
      <c r="HBT85" s="338"/>
      <c r="HBU85" s="338"/>
      <c r="HBV85" s="338"/>
      <c r="HBW85" s="338"/>
      <c r="HBX85" s="338"/>
      <c r="HBY85" s="338"/>
      <c r="HBZ85" s="338"/>
      <c r="HCA85" s="338"/>
      <c r="HCB85" s="338"/>
      <c r="HCC85" s="338"/>
      <c r="HCD85" s="338"/>
      <c r="HCE85" s="338"/>
      <c r="HCF85" s="338"/>
      <c r="HCG85" s="338"/>
      <c r="HCH85" s="338"/>
      <c r="HCI85" s="338"/>
      <c r="HCJ85" s="338"/>
      <c r="HCK85" s="338"/>
      <c r="HCL85" s="338"/>
      <c r="HCM85" s="338"/>
      <c r="HCN85" s="338"/>
      <c r="HCO85" s="338"/>
      <c r="HCP85" s="338"/>
      <c r="HCQ85" s="338"/>
      <c r="HCR85" s="338"/>
      <c r="HCS85" s="338"/>
      <c r="HCT85" s="338"/>
      <c r="HCU85" s="338"/>
      <c r="HCV85" s="338"/>
      <c r="HCW85" s="338"/>
      <c r="HCX85" s="338"/>
      <c r="HCY85" s="338"/>
      <c r="HCZ85" s="338"/>
      <c r="HDA85" s="338"/>
      <c r="HDB85" s="338"/>
      <c r="HDC85" s="338"/>
      <c r="HDD85" s="338"/>
      <c r="HDE85" s="338"/>
      <c r="HDF85" s="338"/>
      <c r="HDG85" s="338"/>
      <c r="HDH85" s="338"/>
      <c r="HDI85" s="338"/>
      <c r="HDJ85" s="338"/>
      <c r="HDK85" s="338"/>
      <c r="HDL85" s="338"/>
      <c r="HDM85" s="338"/>
      <c r="HDN85" s="338"/>
      <c r="HDO85" s="338"/>
      <c r="HDP85" s="338"/>
      <c r="HDQ85" s="338"/>
      <c r="HDR85" s="338"/>
      <c r="HDS85" s="338"/>
      <c r="HDT85" s="338"/>
      <c r="HDU85" s="338"/>
      <c r="HDV85" s="338"/>
      <c r="HDW85" s="338"/>
      <c r="HDX85" s="338"/>
      <c r="HDY85" s="338"/>
      <c r="HDZ85" s="338"/>
      <c r="HEA85" s="338"/>
      <c r="HEB85" s="338"/>
      <c r="HEC85" s="338"/>
      <c r="HED85" s="338"/>
      <c r="HEE85" s="338"/>
      <c r="HEF85" s="338"/>
      <c r="HEG85" s="338"/>
      <c r="HEH85" s="338"/>
      <c r="HEI85" s="338"/>
      <c r="HEJ85" s="338"/>
      <c r="HEK85" s="338"/>
      <c r="HEL85" s="338"/>
      <c r="HEM85" s="338"/>
      <c r="HEN85" s="338"/>
      <c r="HEO85" s="338"/>
      <c r="HEP85" s="338"/>
      <c r="HEQ85" s="338"/>
      <c r="HER85" s="338"/>
      <c r="HES85" s="338"/>
      <c r="HET85" s="338"/>
      <c r="HEU85" s="338"/>
      <c r="HEV85" s="338"/>
      <c r="HEW85" s="338"/>
      <c r="HEX85" s="338"/>
      <c r="HEY85" s="338"/>
      <c r="HEZ85" s="338"/>
      <c r="HFA85" s="338"/>
      <c r="HFB85" s="338"/>
      <c r="HFC85" s="338"/>
      <c r="HFD85" s="338"/>
      <c r="HFE85" s="338"/>
      <c r="HFF85" s="338"/>
      <c r="HFG85" s="338"/>
      <c r="HFH85" s="338"/>
      <c r="HFI85" s="338"/>
      <c r="HFJ85" s="338"/>
      <c r="HFK85" s="338"/>
      <c r="HFL85" s="338"/>
      <c r="HFM85" s="338"/>
      <c r="HFN85" s="338"/>
      <c r="HFO85" s="338"/>
      <c r="HFP85" s="338"/>
      <c r="HFQ85" s="338"/>
      <c r="HFR85" s="338"/>
      <c r="HFS85" s="338"/>
      <c r="HFT85" s="338"/>
      <c r="HFU85" s="338"/>
      <c r="HFV85" s="338"/>
      <c r="HFW85" s="338"/>
      <c r="HFX85" s="338"/>
      <c r="HFY85" s="338"/>
      <c r="HFZ85" s="338"/>
      <c r="HGA85" s="338"/>
      <c r="HGB85" s="338"/>
      <c r="HGC85" s="338"/>
      <c r="HGD85" s="338"/>
      <c r="HGE85" s="338"/>
      <c r="HGF85" s="338"/>
      <c r="HGG85" s="338"/>
      <c r="HGH85" s="338"/>
      <c r="HGI85" s="338"/>
      <c r="HGJ85" s="338"/>
      <c r="HGK85" s="338"/>
      <c r="HGL85" s="338"/>
      <c r="HGM85" s="338"/>
      <c r="HGN85" s="338"/>
      <c r="HGO85" s="338"/>
      <c r="HGP85" s="338"/>
      <c r="HGQ85" s="338"/>
      <c r="HGR85" s="338"/>
      <c r="HGS85" s="338"/>
      <c r="HGT85" s="338"/>
      <c r="HGU85" s="338"/>
      <c r="HGV85" s="338"/>
      <c r="HGW85" s="338"/>
      <c r="HGX85" s="338"/>
      <c r="HGY85" s="338"/>
      <c r="HGZ85" s="338"/>
      <c r="HHA85" s="338"/>
      <c r="HHB85" s="338"/>
      <c r="HHC85" s="338"/>
      <c r="HHD85" s="338"/>
      <c r="HHE85" s="338"/>
      <c r="HHF85" s="338"/>
      <c r="HHG85" s="338"/>
      <c r="HHH85" s="338"/>
      <c r="HHI85" s="338"/>
      <c r="HHJ85" s="338"/>
      <c r="HHK85" s="338"/>
      <c r="HHL85" s="338"/>
      <c r="HHM85" s="338"/>
      <c r="HHN85" s="338"/>
      <c r="HHO85" s="338"/>
      <c r="HHP85" s="338"/>
      <c r="HHQ85" s="338"/>
      <c r="HHR85" s="338"/>
      <c r="HHS85" s="338"/>
      <c r="HHT85" s="338"/>
      <c r="HHU85" s="338"/>
      <c r="HHV85" s="338"/>
      <c r="HHW85" s="338"/>
      <c r="HHX85" s="338"/>
      <c r="HHY85" s="338"/>
      <c r="HHZ85" s="338"/>
      <c r="HIA85" s="338"/>
      <c r="HIB85" s="338"/>
      <c r="HIC85" s="338"/>
      <c r="HID85" s="338"/>
      <c r="HIE85" s="338"/>
      <c r="HIF85" s="338"/>
      <c r="HIG85" s="338"/>
      <c r="HIH85" s="338"/>
      <c r="HII85" s="338"/>
      <c r="HIJ85" s="338"/>
      <c r="HIK85" s="338"/>
      <c r="HIL85" s="338"/>
      <c r="HIM85" s="338"/>
      <c r="HIN85" s="338"/>
      <c r="HIO85" s="338"/>
      <c r="HIP85" s="338"/>
      <c r="HIQ85" s="338"/>
      <c r="HIR85" s="338"/>
      <c r="HIS85" s="338"/>
      <c r="HIT85" s="338"/>
      <c r="HIU85" s="338"/>
      <c r="HIV85" s="338"/>
      <c r="HIW85" s="338"/>
      <c r="HIX85" s="338"/>
      <c r="HIY85" s="338"/>
      <c r="HIZ85" s="338"/>
      <c r="HJA85" s="338"/>
      <c r="HJB85" s="338"/>
      <c r="HJC85" s="338"/>
      <c r="HJD85" s="338"/>
      <c r="HJE85" s="338"/>
      <c r="HJF85" s="338"/>
      <c r="HJG85" s="338"/>
      <c r="HJH85" s="338"/>
      <c r="HJI85" s="338"/>
      <c r="HJJ85" s="338"/>
      <c r="HJK85" s="338"/>
      <c r="HJL85" s="338"/>
      <c r="HJM85" s="338"/>
      <c r="HJN85" s="338"/>
      <c r="HJO85" s="338"/>
      <c r="HJP85" s="338"/>
      <c r="HJQ85" s="338"/>
      <c r="HJR85" s="338"/>
      <c r="HJS85" s="338"/>
      <c r="HJT85" s="338"/>
      <c r="HJU85" s="338"/>
      <c r="HJV85" s="338"/>
      <c r="HJW85" s="338"/>
      <c r="HJX85" s="338"/>
      <c r="HJY85" s="338"/>
      <c r="HJZ85" s="338"/>
      <c r="HKA85" s="338"/>
      <c r="HKB85" s="338"/>
      <c r="HKC85" s="338"/>
      <c r="HKD85" s="338"/>
      <c r="HKE85" s="338"/>
      <c r="HKF85" s="338"/>
      <c r="HKG85" s="338"/>
      <c r="HKH85" s="338"/>
      <c r="HKI85" s="338"/>
      <c r="HKJ85" s="338"/>
      <c r="HKK85" s="338"/>
      <c r="HKL85" s="338"/>
      <c r="HKM85" s="338"/>
      <c r="HKN85" s="338"/>
      <c r="HKO85" s="338"/>
      <c r="HKP85" s="338"/>
      <c r="HKQ85" s="338"/>
      <c r="HKR85" s="338"/>
      <c r="HKS85" s="338"/>
      <c r="HKT85" s="338"/>
      <c r="HKU85" s="338"/>
      <c r="HKV85" s="338"/>
      <c r="HKW85" s="338"/>
      <c r="HKX85" s="338"/>
      <c r="HKY85" s="338"/>
      <c r="HKZ85" s="338"/>
      <c r="HLA85" s="338"/>
      <c r="HLB85" s="338"/>
      <c r="HLC85" s="338"/>
      <c r="HLD85" s="338"/>
      <c r="HLE85" s="338"/>
      <c r="HLF85" s="338"/>
      <c r="HLG85" s="338"/>
      <c r="HLH85" s="338"/>
      <c r="HLI85" s="338"/>
      <c r="HLJ85" s="338"/>
      <c r="HLK85" s="338"/>
      <c r="HLL85" s="338"/>
      <c r="HLM85" s="338"/>
      <c r="HLN85" s="338"/>
      <c r="HLO85" s="338"/>
      <c r="HLP85" s="338"/>
      <c r="HLQ85" s="338"/>
      <c r="HLR85" s="338"/>
      <c r="HLS85" s="338"/>
      <c r="HLT85" s="338"/>
      <c r="HLU85" s="338"/>
      <c r="HLV85" s="338"/>
      <c r="HLW85" s="338"/>
      <c r="HLX85" s="338"/>
      <c r="HLY85" s="338"/>
      <c r="HLZ85" s="338"/>
      <c r="HMA85" s="338"/>
      <c r="HMB85" s="338"/>
      <c r="HMC85" s="338"/>
      <c r="HMD85" s="338"/>
      <c r="HME85" s="338"/>
      <c r="HMF85" s="338"/>
      <c r="HMG85" s="338"/>
      <c r="HMH85" s="338"/>
      <c r="HMI85" s="338"/>
      <c r="HMJ85" s="338"/>
      <c r="HMK85" s="338"/>
      <c r="HML85" s="338"/>
      <c r="HMM85" s="338"/>
      <c r="HMN85" s="338"/>
      <c r="HMO85" s="338"/>
      <c r="HMP85" s="338"/>
      <c r="HMQ85" s="338"/>
      <c r="HMR85" s="338"/>
      <c r="HMS85" s="338"/>
      <c r="HMT85" s="338"/>
      <c r="HMU85" s="338"/>
      <c r="HMV85" s="338"/>
      <c r="HMW85" s="338"/>
      <c r="HMX85" s="338"/>
      <c r="HMY85" s="338"/>
      <c r="HMZ85" s="338"/>
      <c r="HNA85" s="338"/>
      <c r="HNB85" s="338"/>
      <c r="HNC85" s="338"/>
      <c r="HND85" s="338"/>
      <c r="HNE85" s="338"/>
      <c r="HNF85" s="338"/>
      <c r="HNG85" s="338"/>
      <c r="HNH85" s="338"/>
      <c r="HNI85" s="338"/>
      <c r="HNJ85" s="338"/>
      <c r="HNK85" s="338"/>
      <c r="HNL85" s="338"/>
      <c r="HNM85" s="338"/>
      <c r="HNN85" s="338"/>
      <c r="HNO85" s="338"/>
      <c r="HNP85" s="338"/>
      <c r="HNQ85" s="338"/>
      <c r="HNR85" s="338"/>
      <c r="HNS85" s="338"/>
      <c r="HNT85" s="338"/>
      <c r="HNU85" s="338"/>
      <c r="HNV85" s="338"/>
      <c r="HNW85" s="338"/>
      <c r="HNX85" s="338"/>
      <c r="HNY85" s="338"/>
      <c r="HNZ85" s="338"/>
      <c r="HOA85" s="338"/>
      <c r="HOB85" s="338"/>
      <c r="HOC85" s="338"/>
      <c r="HOD85" s="338"/>
      <c r="HOE85" s="338"/>
      <c r="HOF85" s="338"/>
      <c r="HOG85" s="338"/>
      <c r="HOH85" s="338"/>
      <c r="HOI85" s="338"/>
      <c r="HOJ85" s="338"/>
      <c r="HOK85" s="338"/>
      <c r="HOL85" s="338"/>
      <c r="HOM85" s="338"/>
      <c r="HON85" s="338"/>
      <c r="HOO85" s="338"/>
      <c r="HOP85" s="338"/>
      <c r="HOQ85" s="338"/>
      <c r="HOR85" s="338"/>
      <c r="HOS85" s="338"/>
      <c r="HOT85" s="338"/>
      <c r="HOU85" s="338"/>
      <c r="HOV85" s="338"/>
      <c r="HOW85" s="338"/>
      <c r="HOX85" s="338"/>
      <c r="HOY85" s="338"/>
      <c r="HOZ85" s="338"/>
      <c r="HPA85" s="338"/>
      <c r="HPB85" s="338"/>
      <c r="HPC85" s="338"/>
      <c r="HPD85" s="338"/>
      <c r="HPE85" s="338"/>
      <c r="HPF85" s="338"/>
      <c r="HPG85" s="338"/>
      <c r="HPH85" s="338"/>
      <c r="HPI85" s="338"/>
      <c r="HPJ85" s="338"/>
      <c r="HPK85" s="338"/>
      <c r="HPL85" s="338"/>
      <c r="HPM85" s="338"/>
      <c r="HPN85" s="338"/>
      <c r="HPO85" s="338"/>
      <c r="HPP85" s="338"/>
      <c r="HPQ85" s="338"/>
      <c r="HPR85" s="338"/>
      <c r="HPS85" s="338"/>
      <c r="HPT85" s="338"/>
      <c r="HPU85" s="338"/>
      <c r="HPV85" s="338"/>
      <c r="HPW85" s="338"/>
      <c r="HPX85" s="338"/>
      <c r="HPY85" s="338"/>
      <c r="HPZ85" s="338"/>
      <c r="HQA85" s="338"/>
      <c r="HQB85" s="338"/>
      <c r="HQC85" s="338"/>
      <c r="HQD85" s="338"/>
      <c r="HQE85" s="338"/>
      <c r="HQF85" s="338"/>
      <c r="HQG85" s="338"/>
      <c r="HQH85" s="338"/>
      <c r="HQI85" s="338"/>
      <c r="HQJ85" s="338"/>
      <c r="HQK85" s="338"/>
      <c r="HQL85" s="338"/>
      <c r="HQM85" s="338"/>
      <c r="HQN85" s="338"/>
      <c r="HQO85" s="338"/>
      <c r="HQP85" s="338"/>
      <c r="HQQ85" s="338"/>
      <c r="HQR85" s="338"/>
      <c r="HQS85" s="338"/>
      <c r="HQT85" s="338"/>
      <c r="HQU85" s="338"/>
      <c r="HQV85" s="338"/>
      <c r="HQW85" s="338"/>
      <c r="HQX85" s="338"/>
      <c r="HQY85" s="338"/>
      <c r="HQZ85" s="338"/>
      <c r="HRA85" s="338"/>
      <c r="HRB85" s="338"/>
      <c r="HRC85" s="338"/>
      <c r="HRD85" s="338"/>
      <c r="HRE85" s="338"/>
      <c r="HRF85" s="338"/>
      <c r="HRG85" s="338"/>
      <c r="HRH85" s="338"/>
      <c r="HRI85" s="338"/>
      <c r="HRJ85" s="338"/>
      <c r="HRK85" s="338"/>
      <c r="HRL85" s="338"/>
      <c r="HRM85" s="338"/>
      <c r="HRN85" s="338"/>
      <c r="HRO85" s="338"/>
      <c r="HRP85" s="338"/>
      <c r="HRQ85" s="338"/>
      <c r="HRR85" s="338"/>
      <c r="HRS85" s="338"/>
      <c r="HRT85" s="338"/>
      <c r="HRU85" s="338"/>
      <c r="HRV85" s="338"/>
      <c r="HRW85" s="338"/>
      <c r="HRX85" s="338"/>
      <c r="HRY85" s="338"/>
      <c r="HRZ85" s="338"/>
      <c r="HSA85" s="338"/>
      <c r="HSB85" s="338"/>
      <c r="HSC85" s="338"/>
      <c r="HSD85" s="338"/>
      <c r="HSE85" s="338"/>
      <c r="HSF85" s="338"/>
      <c r="HSG85" s="338"/>
      <c r="HSH85" s="338"/>
      <c r="HSI85" s="338"/>
      <c r="HSJ85" s="338"/>
      <c r="HSK85" s="338"/>
      <c r="HSL85" s="338"/>
      <c r="HSM85" s="338"/>
      <c r="HSN85" s="338"/>
      <c r="HSO85" s="338"/>
      <c r="HSP85" s="338"/>
      <c r="HSQ85" s="338"/>
      <c r="HSR85" s="338"/>
      <c r="HSS85" s="338"/>
      <c r="HST85" s="338"/>
      <c r="HSU85" s="338"/>
      <c r="HSV85" s="338"/>
      <c r="HSW85" s="338"/>
      <c r="HSX85" s="338"/>
      <c r="HSY85" s="338"/>
      <c r="HSZ85" s="338"/>
      <c r="HTA85" s="338"/>
      <c r="HTB85" s="338"/>
      <c r="HTC85" s="338"/>
      <c r="HTD85" s="338"/>
      <c r="HTE85" s="338"/>
      <c r="HTF85" s="338"/>
      <c r="HTG85" s="338"/>
      <c r="HTH85" s="338"/>
      <c r="HTI85" s="338"/>
      <c r="HTJ85" s="338"/>
      <c r="HTK85" s="338"/>
      <c r="HTL85" s="338"/>
      <c r="HTM85" s="338"/>
      <c r="HTN85" s="338"/>
      <c r="HTO85" s="338"/>
      <c r="HTP85" s="338"/>
      <c r="HTQ85" s="338"/>
      <c r="HTR85" s="338"/>
      <c r="HTS85" s="338"/>
      <c r="HTT85" s="338"/>
      <c r="HTU85" s="338"/>
      <c r="HTV85" s="338"/>
      <c r="HTW85" s="338"/>
      <c r="HTX85" s="338"/>
      <c r="HTY85" s="338"/>
      <c r="HTZ85" s="338"/>
      <c r="HUA85" s="338"/>
      <c r="HUB85" s="338"/>
      <c r="HUC85" s="338"/>
      <c r="HUD85" s="338"/>
      <c r="HUE85" s="338"/>
      <c r="HUF85" s="338"/>
      <c r="HUG85" s="338"/>
      <c r="HUH85" s="338"/>
      <c r="HUI85" s="338"/>
      <c r="HUJ85" s="338"/>
      <c r="HUK85" s="338"/>
      <c r="HUL85" s="338"/>
      <c r="HUM85" s="338"/>
      <c r="HUN85" s="338"/>
      <c r="HUO85" s="338"/>
      <c r="HUP85" s="338"/>
      <c r="HUQ85" s="338"/>
      <c r="HUR85" s="338"/>
      <c r="HUS85" s="338"/>
      <c r="HUT85" s="338"/>
      <c r="HUU85" s="338"/>
      <c r="HUV85" s="338"/>
      <c r="HUW85" s="338"/>
      <c r="HUX85" s="338"/>
      <c r="HUY85" s="338"/>
      <c r="HUZ85" s="338"/>
      <c r="HVA85" s="338"/>
      <c r="HVB85" s="338"/>
      <c r="HVC85" s="338"/>
      <c r="HVD85" s="338"/>
      <c r="HVE85" s="338"/>
      <c r="HVF85" s="338"/>
      <c r="HVG85" s="338"/>
      <c r="HVH85" s="338"/>
      <c r="HVI85" s="338"/>
      <c r="HVJ85" s="338"/>
      <c r="HVK85" s="338"/>
      <c r="HVL85" s="338"/>
      <c r="HVM85" s="338"/>
      <c r="HVN85" s="338"/>
      <c r="HVO85" s="338"/>
      <c r="HVP85" s="338"/>
      <c r="HVQ85" s="338"/>
      <c r="HVR85" s="338"/>
      <c r="HVS85" s="338"/>
      <c r="HVT85" s="338"/>
      <c r="HVU85" s="338"/>
      <c r="HVV85" s="338"/>
      <c r="HVW85" s="338"/>
      <c r="HVX85" s="338"/>
      <c r="HVY85" s="338"/>
      <c r="HVZ85" s="338"/>
      <c r="HWA85" s="338"/>
      <c r="HWB85" s="338"/>
      <c r="HWC85" s="338"/>
      <c r="HWD85" s="338"/>
      <c r="HWE85" s="338"/>
      <c r="HWF85" s="338"/>
      <c r="HWG85" s="338"/>
      <c r="HWH85" s="338"/>
      <c r="HWI85" s="338"/>
      <c r="HWJ85" s="338"/>
      <c r="HWK85" s="338"/>
      <c r="HWL85" s="338"/>
      <c r="HWM85" s="338"/>
      <c r="HWN85" s="338"/>
      <c r="HWO85" s="338"/>
      <c r="HWP85" s="338"/>
      <c r="HWQ85" s="338"/>
      <c r="HWR85" s="338"/>
      <c r="HWS85" s="338"/>
      <c r="HWT85" s="338"/>
      <c r="HWU85" s="338"/>
      <c r="HWV85" s="338"/>
      <c r="HWW85" s="338"/>
      <c r="HWX85" s="338"/>
      <c r="HWY85" s="338"/>
      <c r="HWZ85" s="338"/>
      <c r="HXA85" s="338"/>
      <c r="HXB85" s="338"/>
      <c r="HXC85" s="338"/>
      <c r="HXD85" s="338"/>
      <c r="HXE85" s="338"/>
      <c r="HXF85" s="338"/>
      <c r="HXG85" s="338"/>
      <c r="HXH85" s="338"/>
      <c r="HXI85" s="338"/>
      <c r="HXJ85" s="338"/>
      <c r="HXK85" s="338"/>
      <c r="HXL85" s="338"/>
      <c r="HXM85" s="338"/>
      <c r="HXN85" s="338"/>
      <c r="HXO85" s="338"/>
      <c r="HXP85" s="338"/>
      <c r="HXQ85" s="338"/>
      <c r="HXR85" s="338"/>
      <c r="HXS85" s="338"/>
      <c r="HXT85" s="338"/>
      <c r="HXU85" s="338"/>
      <c r="HXV85" s="338"/>
      <c r="HXW85" s="338"/>
      <c r="HXX85" s="338"/>
      <c r="HXY85" s="338"/>
      <c r="HXZ85" s="338"/>
      <c r="HYA85" s="338"/>
      <c r="HYB85" s="338"/>
      <c r="HYC85" s="338"/>
      <c r="HYD85" s="338"/>
      <c r="HYE85" s="338"/>
      <c r="HYF85" s="338"/>
      <c r="HYG85" s="338"/>
      <c r="HYH85" s="338"/>
      <c r="HYI85" s="338"/>
      <c r="HYJ85" s="338"/>
      <c r="HYK85" s="338"/>
      <c r="HYL85" s="338"/>
      <c r="HYM85" s="338"/>
      <c r="HYN85" s="338"/>
      <c r="HYO85" s="338"/>
      <c r="HYP85" s="338"/>
      <c r="HYQ85" s="338"/>
      <c r="HYR85" s="338"/>
      <c r="HYS85" s="338"/>
      <c r="HYT85" s="338"/>
      <c r="HYU85" s="338"/>
      <c r="HYV85" s="338"/>
      <c r="HYW85" s="338"/>
      <c r="HYX85" s="338"/>
      <c r="HYY85" s="338"/>
      <c r="HYZ85" s="338"/>
      <c r="HZA85" s="338"/>
      <c r="HZB85" s="338"/>
      <c r="HZC85" s="338"/>
      <c r="HZD85" s="338"/>
      <c r="HZE85" s="338"/>
      <c r="HZF85" s="338"/>
      <c r="HZG85" s="338"/>
      <c r="HZH85" s="338"/>
      <c r="HZI85" s="338"/>
      <c r="HZJ85" s="338"/>
      <c r="HZK85" s="338"/>
      <c r="HZL85" s="338"/>
      <c r="HZM85" s="338"/>
      <c r="HZN85" s="338"/>
      <c r="HZO85" s="338"/>
      <c r="HZP85" s="338"/>
      <c r="HZQ85" s="338"/>
      <c r="HZR85" s="338"/>
      <c r="HZS85" s="338"/>
      <c r="HZT85" s="338"/>
      <c r="HZU85" s="338"/>
      <c r="HZV85" s="338"/>
      <c r="HZW85" s="338"/>
      <c r="HZX85" s="338"/>
      <c r="HZY85" s="338"/>
      <c r="HZZ85" s="338"/>
      <c r="IAA85" s="338"/>
      <c r="IAB85" s="338"/>
      <c r="IAC85" s="338"/>
      <c r="IAD85" s="338"/>
      <c r="IAE85" s="338"/>
      <c r="IAF85" s="338"/>
      <c r="IAG85" s="338"/>
      <c r="IAH85" s="338"/>
      <c r="IAI85" s="338"/>
      <c r="IAJ85" s="338"/>
      <c r="IAK85" s="338"/>
      <c r="IAL85" s="338"/>
      <c r="IAM85" s="338"/>
      <c r="IAN85" s="338"/>
      <c r="IAO85" s="338"/>
      <c r="IAP85" s="338"/>
      <c r="IAQ85" s="338"/>
      <c r="IAR85" s="338"/>
      <c r="IAS85" s="338"/>
      <c r="IAT85" s="338"/>
      <c r="IAU85" s="338"/>
      <c r="IAV85" s="338"/>
      <c r="IAW85" s="338"/>
      <c r="IAX85" s="338"/>
      <c r="IAY85" s="338"/>
      <c r="IAZ85" s="338"/>
      <c r="IBA85" s="338"/>
      <c r="IBB85" s="338"/>
      <c r="IBC85" s="338"/>
      <c r="IBD85" s="338"/>
      <c r="IBE85" s="338"/>
      <c r="IBF85" s="338"/>
      <c r="IBG85" s="338"/>
      <c r="IBH85" s="338"/>
      <c r="IBI85" s="338"/>
      <c r="IBJ85" s="338"/>
      <c r="IBK85" s="338"/>
      <c r="IBL85" s="338"/>
      <c r="IBM85" s="338"/>
      <c r="IBN85" s="338"/>
      <c r="IBO85" s="338"/>
      <c r="IBP85" s="338"/>
      <c r="IBQ85" s="338"/>
      <c r="IBR85" s="338"/>
      <c r="IBS85" s="338"/>
      <c r="IBT85" s="338"/>
      <c r="IBU85" s="338"/>
      <c r="IBV85" s="338"/>
      <c r="IBW85" s="338"/>
      <c r="IBX85" s="338"/>
      <c r="IBY85" s="338"/>
      <c r="IBZ85" s="338"/>
      <c r="ICA85" s="338"/>
      <c r="ICB85" s="338"/>
      <c r="ICC85" s="338"/>
      <c r="ICD85" s="338"/>
      <c r="ICE85" s="338"/>
      <c r="ICF85" s="338"/>
      <c r="ICG85" s="338"/>
      <c r="ICH85" s="338"/>
      <c r="ICI85" s="338"/>
      <c r="ICJ85" s="338"/>
      <c r="ICK85" s="338"/>
      <c r="ICL85" s="338"/>
      <c r="ICM85" s="338"/>
      <c r="ICN85" s="338"/>
      <c r="ICO85" s="338"/>
      <c r="ICP85" s="338"/>
      <c r="ICQ85" s="338"/>
      <c r="ICR85" s="338"/>
      <c r="ICS85" s="338"/>
      <c r="ICT85" s="338"/>
      <c r="ICU85" s="338"/>
      <c r="ICV85" s="338"/>
      <c r="ICW85" s="338"/>
      <c r="ICX85" s="338"/>
      <c r="ICY85" s="338"/>
      <c r="ICZ85" s="338"/>
      <c r="IDA85" s="338"/>
      <c r="IDB85" s="338"/>
      <c r="IDC85" s="338"/>
      <c r="IDD85" s="338"/>
      <c r="IDE85" s="338"/>
      <c r="IDF85" s="338"/>
      <c r="IDG85" s="338"/>
      <c r="IDH85" s="338"/>
      <c r="IDI85" s="338"/>
      <c r="IDJ85" s="338"/>
      <c r="IDK85" s="338"/>
      <c r="IDL85" s="338"/>
      <c r="IDM85" s="338"/>
      <c r="IDN85" s="338"/>
      <c r="IDO85" s="338"/>
      <c r="IDP85" s="338"/>
      <c r="IDQ85" s="338"/>
      <c r="IDR85" s="338"/>
      <c r="IDS85" s="338"/>
      <c r="IDT85" s="338"/>
      <c r="IDU85" s="338"/>
      <c r="IDV85" s="338"/>
      <c r="IDW85" s="338"/>
      <c r="IDX85" s="338"/>
      <c r="IDY85" s="338"/>
      <c r="IDZ85" s="338"/>
      <c r="IEA85" s="338"/>
      <c r="IEB85" s="338"/>
      <c r="IEC85" s="338"/>
      <c r="IED85" s="338"/>
      <c r="IEE85" s="338"/>
      <c r="IEF85" s="338"/>
      <c r="IEG85" s="338"/>
      <c r="IEH85" s="338"/>
      <c r="IEI85" s="338"/>
      <c r="IEJ85" s="338"/>
      <c r="IEK85" s="338"/>
      <c r="IEL85" s="338"/>
      <c r="IEM85" s="338"/>
      <c r="IEN85" s="338"/>
      <c r="IEO85" s="338"/>
      <c r="IEP85" s="338"/>
      <c r="IEQ85" s="338"/>
      <c r="IER85" s="338"/>
      <c r="IES85" s="338"/>
      <c r="IET85" s="338"/>
      <c r="IEU85" s="338"/>
      <c r="IEV85" s="338"/>
      <c r="IEW85" s="338"/>
      <c r="IEX85" s="338"/>
      <c r="IEY85" s="338"/>
      <c r="IEZ85" s="338"/>
      <c r="IFA85" s="338"/>
      <c r="IFB85" s="338"/>
      <c r="IFC85" s="338"/>
      <c r="IFD85" s="338"/>
      <c r="IFE85" s="338"/>
      <c r="IFF85" s="338"/>
      <c r="IFG85" s="338"/>
      <c r="IFH85" s="338"/>
      <c r="IFI85" s="338"/>
      <c r="IFJ85" s="338"/>
      <c r="IFK85" s="338"/>
      <c r="IFL85" s="338"/>
      <c r="IFM85" s="338"/>
      <c r="IFN85" s="338"/>
      <c r="IFO85" s="338"/>
      <c r="IFP85" s="338"/>
      <c r="IFQ85" s="338"/>
      <c r="IFR85" s="338"/>
      <c r="IFS85" s="338"/>
      <c r="IFT85" s="338"/>
      <c r="IFU85" s="338"/>
      <c r="IFV85" s="338"/>
      <c r="IFW85" s="338"/>
      <c r="IFX85" s="338"/>
      <c r="IFY85" s="338"/>
      <c r="IFZ85" s="338"/>
      <c r="IGA85" s="338"/>
      <c r="IGB85" s="338"/>
      <c r="IGC85" s="338"/>
      <c r="IGD85" s="338"/>
      <c r="IGE85" s="338"/>
      <c r="IGF85" s="338"/>
      <c r="IGG85" s="338"/>
      <c r="IGH85" s="338"/>
      <c r="IGI85" s="338"/>
      <c r="IGJ85" s="338"/>
      <c r="IGK85" s="338"/>
      <c r="IGL85" s="338"/>
      <c r="IGM85" s="338"/>
      <c r="IGN85" s="338"/>
      <c r="IGO85" s="338"/>
      <c r="IGP85" s="338"/>
      <c r="IGQ85" s="338"/>
      <c r="IGR85" s="338"/>
      <c r="IGS85" s="338"/>
      <c r="IGT85" s="338"/>
      <c r="IGU85" s="338"/>
      <c r="IGV85" s="338"/>
      <c r="IGW85" s="338"/>
      <c r="IGX85" s="338"/>
      <c r="IGY85" s="338"/>
      <c r="IGZ85" s="338"/>
      <c r="IHA85" s="338"/>
      <c r="IHB85" s="338"/>
      <c r="IHC85" s="338"/>
      <c r="IHD85" s="338"/>
      <c r="IHE85" s="338"/>
      <c r="IHF85" s="338"/>
      <c r="IHG85" s="338"/>
      <c r="IHH85" s="338"/>
      <c r="IHI85" s="338"/>
      <c r="IHJ85" s="338"/>
      <c r="IHK85" s="338"/>
      <c r="IHL85" s="338"/>
      <c r="IHM85" s="338"/>
      <c r="IHN85" s="338"/>
      <c r="IHO85" s="338"/>
      <c r="IHP85" s="338"/>
      <c r="IHQ85" s="338"/>
      <c r="IHR85" s="338"/>
      <c r="IHS85" s="338"/>
      <c r="IHT85" s="338"/>
      <c r="IHU85" s="338"/>
      <c r="IHV85" s="338"/>
      <c r="IHW85" s="338"/>
      <c r="IHX85" s="338"/>
      <c r="IHY85" s="338"/>
      <c r="IHZ85" s="338"/>
      <c r="IIA85" s="338"/>
      <c r="IIB85" s="338"/>
      <c r="IIC85" s="338"/>
      <c r="IID85" s="338"/>
      <c r="IIE85" s="338"/>
      <c r="IIF85" s="338"/>
      <c r="IIG85" s="338"/>
      <c r="IIH85" s="338"/>
      <c r="III85" s="338"/>
      <c r="IIJ85" s="338"/>
      <c r="IIK85" s="338"/>
      <c r="IIL85" s="338"/>
      <c r="IIM85" s="338"/>
      <c r="IIN85" s="338"/>
      <c r="IIO85" s="338"/>
      <c r="IIP85" s="338"/>
      <c r="IIQ85" s="338"/>
      <c r="IIR85" s="338"/>
      <c r="IIS85" s="338"/>
      <c r="IIT85" s="338"/>
      <c r="IIU85" s="338"/>
      <c r="IIV85" s="338"/>
      <c r="IIW85" s="338"/>
      <c r="IIX85" s="338"/>
      <c r="IIY85" s="338"/>
      <c r="IIZ85" s="338"/>
      <c r="IJA85" s="338"/>
      <c r="IJB85" s="338"/>
      <c r="IJC85" s="338"/>
      <c r="IJD85" s="338"/>
      <c r="IJE85" s="338"/>
      <c r="IJF85" s="338"/>
      <c r="IJG85" s="338"/>
      <c r="IJH85" s="338"/>
      <c r="IJI85" s="338"/>
      <c r="IJJ85" s="338"/>
      <c r="IJK85" s="338"/>
      <c r="IJL85" s="338"/>
      <c r="IJM85" s="338"/>
      <c r="IJN85" s="338"/>
      <c r="IJO85" s="338"/>
      <c r="IJP85" s="338"/>
      <c r="IJQ85" s="338"/>
      <c r="IJR85" s="338"/>
      <c r="IJS85" s="338"/>
      <c r="IJT85" s="338"/>
      <c r="IJU85" s="338"/>
      <c r="IJV85" s="338"/>
      <c r="IJW85" s="338"/>
      <c r="IJX85" s="338"/>
      <c r="IJY85" s="338"/>
      <c r="IJZ85" s="338"/>
      <c r="IKA85" s="338"/>
      <c r="IKB85" s="338"/>
      <c r="IKC85" s="338"/>
      <c r="IKD85" s="338"/>
      <c r="IKE85" s="338"/>
      <c r="IKF85" s="338"/>
      <c r="IKG85" s="338"/>
      <c r="IKH85" s="338"/>
      <c r="IKI85" s="338"/>
      <c r="IKJ85" s="338"/>
      <c r="IKK85" s="338"/>
      <c r="IKL85" s="338"/>
      <c r="IKM85" s="338"/>
      <c r="IKN85" s="338"/>
      <c r="IKO85" s="338"/>
      <c r="IKP85" s="338"/>
      <c r="IKQ85" s="338"/>
      <c r="IKR85" s="338"/>
      <c r="IKS85" s="338"/>
      <c r="IKT85" s="338"/>
      <c r="IKU85" s="338"/>
      <c r="IKV85" s="338"/>
      <c r="IKW85" s="338"/>
      <c r="IKX85" s="338"/>
      <c r="IKY85" s="338"/>
      <c r="IKZ85" s="338"/>
      <c r="ILA85" s="338"/>
      <c r="ILB85" s="338"/>
      <c r="ILC85" s="338"/>
      <c r="ILD85" s="338"/>
      <c r="ILE85" s="338"/>
      <c r="ILF85" s="338"/>
      <c r="ILG85" s="338"/>
      <c r="ILH85" s="338"/>
      <c r="ILI85" s="338"/>
      <c r="ILJ85" s="338"/>
      <c r="ILK85" s="338"/>
      <c r="ILL85" s="338"/>
      <c r="ILM85" s="338"/>
      <c r="ILN85" s="338"/>
      <c r="ILO85" s="338"/>
      <c r="ILP85" s="338"/>
      <c r="ILQ85" s="338"/>
      <c r="ILR85" s="338"/>
      <c r="ILS85" s="338"/>
      <c r="ILT85" s="338"/>
      <c r="ILU85" s="338"/>
      <c r="ILV85" s="338"/>
      <c r="ILW85" s="338"/>
      <c r="ILX85" s="338"/>
      <c r="ILY85" s="338"/>
      <c r="ILZ85" s="338"/>
      <c r="IMA85" s="338"/>
      <c r="IMB85" s="338"/>
      <c r="IMC85" s="338"/>
      <c r="IMD85" s="338"/>
      <c r="IME85" s="338"/>
      <c r="IMF85" s="338"/>
      <c r="IMG85" s="338"/>
      <c r="IMH85" s="338"/>
      <c r="IMI85" s="338"/>
      <c r="IMJ85" s="338"/>
      <c r="IMK85" s="338"/>
      <c r="IML85" s="338"/>
      <c r="IMM85" s="338"/>
      <c r="IMN85" s="338"/>
      <c r="IMO85" s="338"/>
      <c r="IMP85" s="338"/>
      <c r="IMQ85" s="338"/>
      <c r="IMR85" s="338"/>
      <c r="IMS85" s="338"/>
      <c r="IMT85" s="338"/>
      <c r="IMU85" s="338"/>
      <c r="IMV85" s="338"/>
      <c r="IMW85" s="338"/>
      <c r="IMX85" s="338"/>
      <c r="IMY85" s="338"/>
      <c r="IMZ85" s="338"/>
      <c r="INA85" s="338"/>
      <c r="INB85" s="338"/>
      <c r="INC85" s="338"/>
      <c r="IND85" s="338"/>
      <c r="INE85" s="338"/>
      <c r="INF85" s="338"/>
      <c r="ING85" s="338"/>
      <c r="INH85" s="338"/>
      <c r="INI85" s="338"/>
      <c r="INJ85" s="338"/>
      <c r="INK85" s="338"/>
      <c r="INL85" s="338"/>
      <c r="INM85" s="338"/>
      <c r="INN85" s="338"/>
      <c r="INO85" s="338"/>
      <c r="INP85" s="338"/>
      <c r="INQ85" s="338"/>
      <c r="INR85" s="338"/>
      <c r="INS85" s="338"/>
      <c r="INT85" s="338"/>
      <c r="INU85" s="338"/>
      <c r="INV85" s="338"/>
      <c r="INW85" s="338"/>
      <c r="INX85" s="338"/>
      <c r="INY85" s="338"/>
      <c r="INZ85" s="338"/>
      <c r="IOA85" s="338"/>
      <c r="IOB85" s="338"/>
      <c r="IOC85" s="338"/>
      <c r="IOD85" s="338"/>
      <c r="IOE85" s="338"/>
      <c r="IOF85" s="338"/>
      <c r="IOG85" s="338"/>
      <c r="IOH85" s="338"/>
      <c r="IOI85" s="338"/>
      <c r="IOJ85" s="338"/>
      <c r="IOK85" s="338"/>
      <c r="IOL85" s="338"/>
      <c r="IOM85" s="338"/>
      <c r="ION85" s="338"/>
      <c r="IOO85" s="338"/>
      <c r="IOP85" s="338"/>
      <c r="IOQ85" s="338"/>
      <c r="IOR85" s="338"/>
      <c r="IOS85" s="338"/>
      <c r="IOT85" s="338"/>
      <c r="IOU85" s="338"/>
      <c r="IOV85" s="338"/>
      <c r="IOW85" s="338"/>
      <c r="IOX85" s="338"/>
      <c r="IOY85" s="338"/>
      <c r="IOZ85" s="338"/>
      <c r="IPA85" s="338"/>
      <c r="IPB85" s="338"/>
      <c r="IPC85" s="338"/>
      <c r="IPD85" s="338"/>
      <c r="IPE85" s="338"/>
      <c r="IPF85" s="338"/>
      <c r="IPG85" s="338"/>
      <c r="IPH85" s="338"/>
      <c r="IPI85" s="338"/>
      <c r="IPJ85" s="338"/>
      <c r="IPK85" s="338"/>
      <c r="IPL85" s="338"/>
      <c r="IPM85" s="338"/>
      <c r="IPN85" s="338"/>
      <c r="IPO85" s="338"/>
      <c r="IPP85" s="338"/>
      <c r="IPQ85" s="338"/>
      <c r="IPR85" s="338"/>
      <c r="IPS85" s="338"/>
      <c r="IPT85" s="338"/>
      <c r="IPU85" s="338"/>
      <c r="IPV85" s="338"/>
      <c r="IPW85" s="338"/>
      <c r="IPX85" s="338"/>
      <c r="IPY85" s="338"/>
      <c r="IPZ85" s="338"/>
      <c r="IQA85" s="338"/>
      <c r="IQB85" s="338"/>
      <c r="IQC85" s="338"/>
      <c r="IQD85" s="338"/>
      <c r="IQE85" s="338"/>
      <c r="IQF85" s="338"/>
      <c r="IQG85" s="338"/>
      <c r="IQH85" s="338"/>
      <c r="IQI85" s="338"/>
      <c r="IQJ85" s="338"/>
      <c r="IQK85" s="338"/>
      <c r="IQL85" s="338"/>
      <c r="IQM85" s="338"/>
      <c r="IQN85" s="338"/>
      <c r="IQO85" s="338"/>
      <c r="IQP85" s="338"/>
      <c r="IQQ85" s="338"/>
      <c r="IQR85" s="338"/>
      <c r="IQS85" s="338"/>
      <c r="IQT85" s="338"/>
      <c r="IQU85" s="338"/>
      <c r="IQV85" s="338"/>
      <c r="IQW85" s="338"/>
      <c r="IQX85" s="338"/>
      <c r="IQY85" s="338"/>
      <c r="IQZ85" s="338"/>
      <c r="IRA85" s="338"/>
      <c r="IRB85" s="338"/>
      <c r="IRC85" s="338"/>
      <c r="IRD85" s="338"/>
      <c r="IRE85" s="338"/>
      <c r="IRF85" s="338"/>
      <c r="IRG85" s="338"/>
      <c r="IRH85" s="338"/>
      <c r="IRI85" s="338"/>
      <c r="IRJ85" s="338"/>
      <c r="IRK85" s="338"/>
      <c r="IRL85" s="338"/>
      <c r="IRM85" s="338"/>
      <c r="IRN85" s="338"/>
      <c r="IRO85" s="338"/>
      <c r="IRP85" s="338"/>
      <c r="IRQ85" s="338"/>
      <c r="IRR85" s="338"/>
      <c r="IRS85" s="338"/>
      <c r="IRT85" s="338"/>
      <c r="IRU85" s="338"/>
      <c r="IRV85" s="338"/>
      <c r="IRW85" s="338"/>
      <c r="IRX85" s="338"/>
      <c r="IRY85" s="338"/>
      <c r="IRZ85" s="338"/>
      <c r="ISA85" s="338"/>
      <c r="ISB85" s="338"/>
      <c r="ISC85" s="338"/>
      <c r="ISD85" s="338"/>
      <c r="ISE85" s="338"/>
      <c r="ISF85" s="338"/>
      <c r="ISG85" s="338"/>
      <c r="ISH85" s="338"/>
      <c r="ISI85" s="338"/>
      <c r="ISJ85" s="338"/>
      <c r="ISK85" s="338"/>
      <c r="ISL85" s="338"/>
      <c r="ISM85" s="338"/>
      <c r="ISN85" s="338"/>
      <c r="ISO85" s="338"/>
      <c r="ISP85" s="338"/>
      <c r="ISQ85" s="338"/>
      <c r="ISR85" s="338"/>
      <c r="ISS85" s="338"/>
      <c r="IST85" s="338"/>
      <c r="ISU85" s="338"/>
      <c r="ISV85" s="338"/>
      <c r="ISW85" s="338"/>
      <c r="ISX85" s="338"/>
      <c r="ISY85" s="338"/>
      <c r="ISZ85" s="338"/>
      <c r="ITA85" s="338"/>
      <c r="ITB85" s="338"/>
      <c r="ITC85" s="338"/>
      <c r="ITD85" s="338"/>
      <c r="ITE85" s="338"/>
      <c r="ITF85" s="338"/>
      <c r="ITG85" s="338"/>
      <c r="ITH85" s="338"/>
      <c r="ITI85" s="338"/>
      <c r="ITJ85" s="338"/>
      <c r="ITK85" s="338"/>
      <c r="ITL85" s="338"/>
      <c r="ITM85" s="338"/>
      <c r="ITN85" s="338"/>
      <c r="ITO85" s="338"/>
      <c r="ITP85" s="338"/>
      <c r="ITQ85" s="338"/>
      <c r="ITR85" s="338"/>
      <c r="ITS85" s="338"/>
      <c r="ITT85" s="338"/>
      <c r="ITU85" s="338"/>
      <c r="ITV85" s="338"/>
      <c r="ITW85" s="338"/>
      <c r="ITX85" s="338"/>
      <c r="ITY85" s="338"/>
      <c r="ITZ85" s="338"/>
      <c r="IUA85" s="338"/>
      <c r="IUB85" s="338"/>
      <c r="IUC85" s="338"/>
      <c r="IUD85" s="338"/>
      <c r="IUE85" s="338"/>
      <c r="IUF85" s="338"/>
      <c r="IUG85" s="338"/>
      <c r="IUH85" s="338"/>
      <c r="IUI85" s="338"/>
      <c r="IUJ85" s="338"/>
      <c r="IUK85" s="338"/>
      <c r="IUL85" s="338"/>
      <c r="IUM85" s="338"/>
      <c r="IUN85" s="338"/>
      <c r="IUO85" s="338"/>
      <c r="IUP85" s="338"/>
      <c r="IUQ85" s="338"/>
      <c r="IUR85" s="338"/>
      <c r="IUS85" s="338"/>
      <c r="IUT85" s="338"/>
      <c r="IUU85" s="338"/>
      <c r="IUV85" s="338"/>
      <c r="IUW85" s="338"/>
      <c r="IUX85" s="338"/>
      <c r="IUY85" s="338"/>
      <c r="IUZ85" s="338"/>
      <c r="IVA85" s="338"/>
      <c r="IVB85" s="338"/>
      <c r="IVC85" s="338"/>
      <c r="IVD85" s="338"/>
      <c r="IVE85" s="338"/>
      <c r="IVF85" s="338"/>
      <c r="IVG85" s="338"/>
      <c r="IVH85" s="338"/>
      <c r="IVI85" s="338"/>
      <c r="IVJ85" s="338"/>
      <c r="IVK85" s="338"/>
      <c r="IVL85" s="338"/>
      <c r="IVM85" s="338"/>
      <c r="IVN85" s="338"/>
      <c r="IVO85" s="338"/>
      <c r="IVP85" s="338"/>
      <c r="IVQ85" s="338"/>
      <c r="IVR85" s="338"/>
      <c r="IVS85" s="338"/>
      <c r="IVT85" s="338"/>
      <c r="IVU85" s="338"/>
      <c r="IVV85" s="338"/>
      <c r="IVW85" s="338"/>
      <c r="IVX85" s="338"/>
      <c r="IVY85" s="338"/>
      <c r="IVZ85" s="338"/>
      <c r="IWA85" s="338"/>
      <c r="IWB85" s="338"/>
      <c r="IWC85" s="338"/>
      <c r="IWD85" s="338"/>
      <c r="IWE85" s="338"/>
      <c r="IWF85" s="338"/>
      <c r="IWG85" s="338"/>
      <c r="IWH85" s="338"/>
      <c r="IWI85" s="338"/>
      <c r="IWJ85" s="338"/>
      <c r="IWK85" s="338"/>
      <c r="IWL85" s="338"/>
      <c r="IWM85" s="338"/>
      <c r="IWN85" s="338"/>
      <c r="IWO85" s="338"/>
      <c r="IWP85" s="338"/>
      <c r="IWQ85" s="338"/>
      <c r="IWR85" s="338"/>
      <c r="IWS85" s="338"/>
      <c r="IWT85" s="338"/>
      <c r="IWU85" s="338"/>
      <c r="IWV85" s="338"/>
      <c r="IWW85" s="338"/>
      <c r="IWX85" s="338"/>
      <c r="IWY85" s="338"/>
      <c r="IWZ85" s="338"/>
      <c r="IXA85" s="338"/>
      <c r="IXB85" s="338"/>
      <c r="IXC85" s="338"/>
      <c r="IXD85" s="338"/>
      <c r="IXE85" s="338"/>
      <c r="IXF85" s="338"/>
      <c r="IXG85" s="338"/>
      <c r="IXH85" s="338"/>
      <c r="IXI85" s="338"/>
      <c r="IXJ85" s="338"/>
      <c r="IXK85" s="338"/>
      <c r="IXL85" s="338"/>
      <c r="IXM85" s="338"/>
      <c r="IXN85" s="338"/>
      <c r="IXO85" s="338"/>
      <c r="IXP85" s="338"/>
      <c r="IXQ85" s="338"/>
      <c r="IXR85" s="338"/>
      <c r="IXS85" s="338"/>
      <c r="IXT85" s="338"/>
      <c r="IXU85" s="338"/>
      <c r="IXV85" s="338"/>
      <c r="IXW85" s="338"/>
      <c r="IXX85" s="338"/>
      <c r="IXY85" s="338"/>
      <c r="IXZ85" s="338"/>
      <c r="IYA85" s="338"/>
      <c r="IYB85" s="338"/>
      <c r="IYC85" s="338"/>
      <c r="IYD85" s="338"/>
      <c r="IYE85" s="338"/>
      <c r="IYF85" s="338"/>
      <c r="IYG85" s="338"/>
      <c r="IYH85" s="338"/>
      <c r="IYI85" s="338"/>
      <c r="IYJ85" s="338"/>
      <c r="IYK85" s="338"/>
      <c r="IYL85" s="338"/>
      <c r="IYM85" s="338"/>
      <c r="IYN85" s="338"/>
      <c r="IYO85" s="338"/>
      <c r="IYP85" s="338"/>
      <c r="IYQ85" s="338"/>
      <c r="IYR85" s="338"/>
      <c r="IYS85" s="338"/>
      <c r="IYT85" s="338"/>
      <c r="IYU85" s="338"/>
      <c r="IYV85" s="338"/>
      <c r="IYW85" s="338"/>
      <c r="IYX85" s="338"/>
      <c r="IYY85" s="338"/>
      <c r="IYZ85" s="338"/>
      <c r="IZA85" s="338"/>
      <c r="IZB85" s="338"/>
      <c r="IZC85" s="338"/>
      <c r="IZD85" s="338"/>
      <c r="IZE85" s="338"/>
      <c r="IZF85" s="338"/>
      <c r="IZG85" s="338"/>
      <c r="IZH85" s="338"/>
      <c r="IZI85" s="338"/>
      <c r="IZJ85" s="338"/>
      <c r="IZK85" s="338"/>
      <c r="IZL85" s="338"/>
      <c r="IZM85" s="338"/>
      <c r="IZN85" s="338"/>
      <c r="IZO85" s="338"/>
      <c r="IZP85" s="338"/>
      <c r="IZQ85" s="338"/>
      <c r="IZR85" s="338"/>
      <c r="IZS85" s="338"/>
      <c r="IZT85" s="338"/>
      <c r="IZU85" s="338"/>
      <c r="IZV85" s="338"/>
      <c r="IZW85" s="338"/>
      <c r="IZX85" s="338"/>
      <c r="IZY85" s="338"/>
      <c r="IZZ85" s="338"/>
      <c r="JAA85" s="338"/>
      <c r="JAB85" s="338"/>
      <c r="JAC85" s="338"/>
      <c r="JAD85" s="338"/>
      <c r="JAE85" s="338"/>
      <c r="JAF85" s="338"/>
      <c r="JAG85" s="338"/>
      <c r="JAH85" s="338"/>
      <c r="JAI85" s="338"/>
      <c r="JAJ85" s="338"/>
      <c r="JAK85" s="338"/>
      <c r="JAL85" s="338"/>
      <c r="JAM85" s="338"/>
      <c r="JAN85" s="338"/>
      <c r="JAO85" s="338"/>
      <c r="JAP85" s="338"/>
      <c r="JAQ85" s="338"/>
      <c r="JAR85" s="338"/>
      <c r="JAS85" s="338"/>
      <c r="JAT85" s="338"/>
      <c r="JAU85" s="338"/>
      <c r="JAV85" s="338"/>
      <c r="JAW85" s="338"/>
      <c r="JAX85" s="338"/>
      <c r="JAY85" s="338"/>
      <c r="JAZ85" s="338"/>
      <c r="JBA85" s="338"/>
      <c r="JBB85" s="338"/>
      <c r="JBC85" s="338"/>
      <c r="JBD85" s="338"/>
      <c r="JBE85" s="338"/>
      <c r="JBF85" s="338"/>
      <c r="JBG85" s="338"/>
      <c r="JBH85" s="338"/>
      <c r="JBI85" s="338"/>
      <c r="JBJ85" s="338"/>
      <c r="JBK85" s="338"/>
      <c r="JBL85" s="338"/>
      <c r="JBM85" s="338"/>
      <c r="JBN85" s="338"/>
      <c r="JBO85" s="338"/>
      <c r="JBP85" s="338"/>
      <c r="JBQ85" s="338"/>
      <c r="JBR85" s="338"/>
      <c r="JBS85" s="338"/>
      <c r="JBT85" s="338"/>
      <c r="JBU85" s="338"/>
      <c r="JBV85" s="338"/>
      <c r="JBW85" s="338"/>
      <c r="JBX85" s="338"/>
      <c r="JBY85" s="338"/>
      <c r="JBZ85" s="338"/>
      <c r="JCA85" s="338"/>
      <c r="JCB85" s="338"/>
      <c r="JCC85" s="338"/>
      <c r="JCD85" s="338"/>
      <c r="JCE85" s="338"/>
      <c r="JCF85" s="338"/>
      <c r="JCG85" s="338"/>
      <c r="JCH85" s="338"/>
      <c r="JCI85" s="338"/>
      <c r="JCJ85" s="338"/>
      <c r="JCK85" s="338"/>
      <c r="JCL85" s="338"/>
      <c r="JCM85" s="338"/>
      <c r="JCN85" s="338"/>
      <c r="JCO85" s="338"/>
      <c r="JCP85" s="338"/>
      <c r="JCQ85" s="338"/>
      <c r="JCR85" s="338"/>
      <c r="JCS85" s="338"/>
      <c r="JCT85" s="338"/>
      <c r="JCU85" s="338"/>
      <c r="JCV85" s="338"/>
      <c r="JCW85" s="338"/>
      <c r="JCX85" s="338"/>
      <c r="JCY85" s="338"/>
      <c r="JCZ85" s="338"/>
      <c r="JDA85" s="338"/>
      <c r="JDB85" s="338"/>
      <c r="JDC85" s="338"/>
      <c r="JDD85" s="338"/>
      <c r="JDE85" s="338"/>
      <c r="JDF85" s="338"/>
      <c r="JDG85" s="338"/>
      <c r="JDH85" s="338"/>
      <c r="JDI85" s="338"/>
      <c r="JDJ85" s="338"/>
      <c r="JDK85" s="338"/>
      <c r="JDL85" s="338"/>
      <c r="JDM85" s="338"/>
      <c r="JDN85" s="338"/>
      <c r="JDO85" s="338"/>
      <c r="JDP85" s="338"/>
      <c r="JDQ85" s="338"/>
      <c r="JDR85" s="338"/>
      <c r="JDS85" s="338"/>
      <c r="JDT85" s="338"/>
      <c r="JDU85" s="338"/>
      <c r="JDV85" s="338"/>
      <c r="JDW85" s="338"/>
      <c r="JDX85" s="338"/>
      <c r="JDY85" s="338"/>
      <c r="JDZ85" s="338"/>
      <c r="JEA85" s="338"/>
      <c r="JEB85" s="338"/>
      <c r="JEC85" s="338"/>
      <c r="JED85" s="338"/>
      <c r="JEE85" s="338"/>
      <c r="JEF85" s="338"/>
      <c r="JEG85" s="338"/>
      <c r="JEH85" s="338"/>
      <c r="JEI85" s="338"/>
      <c r="JEJ85" s="338"/>
      <c r="JEK85" s="338"/>
      <c r="JEL85" s="338"/>
      <c r="JEM85" s="338"/>
      <c r="JEN85" s="338"/>
      <c r="JEO85" s="338"/>
      <c r="JEP85" s="338"/>
      <c r="JEQ85" s="338"/>
      <c r="JER85" s="338"/>
      <c r="JES85" s="338"/>
      <c r="JET85" s="338"/>
      <c r="JEU85" s="338"/>
      <c r="JEV85" s="338"/>
      <c r="JEW85" s="338"/>
      <c r="JEX85" s="338"/>
      <c r="JEY85" s="338"/>
      <c r="JEZ85" s="338"/>
      <c r="JFA85" s="338"/>
      <c r="JFB85" s="338"/>
      <c r="JFC85" s="338"/>
      <c r="JFD85" s="338"/>
      <c r="JFE85" s="338"/>
      <c r="JFF85" s="338"/>
      <c r="JFG85" s="338"/>
      <c r="JFH85" s="338"/>
      <c r="JFI85" s="338"/>
      <c r="JFJ85" s="338"/>
      <c r="JFK85" s="338"/>
      <c r="JFL85" s="338"/>
      <c r="JFM85" s="338"/>
      <c r="JFN85" s="338"/>
      <c r="JFO85" s="338"/>
      <c r="JFP85" s="338"/>
      <c r="JFQ85" s="338"/>
      <c r="JFR85" s="338"/>
      <c r="JFS85" s="338"/>
      <c r="JFT85" s="338"/>
      <c r="JFU85" s="338"/>
      <c r="JFV85" s="338"/>
      <c r="JFW85" s="338"/>
      <c r="JFX85" s="338"/>
      <c r="JFY85" s="338"/>
      <c r="JFZ85" s="338"/>
      <c r="JGA85" s="338"/>
      <c r="JGB85" s="338"/>
      <c r="JGC85" s="338"/>
      <c r="JGD85" s="338"/>
      <c r="JGE85" s="338"/>
      <c r="JGF85" s="338"/>
      <c r="JGG85" s="338"/>
      <c r="JGH85" s="338"/>
      <c r="JGI85" s="338"/>
      <c r="JGJ85" s="338"/>
      <c r="JGK85" s="338"/>
      <c r="JGL85" s="338"/>
      <c r="JGM85" s="338"/>
      <c r="JGN85" s="338"/>
      <c r="JGO85" s="338"/>
      <c r="JGP85" s="338"/>
      <c r="JGQ85" s="338"/>
      <c r="JGR85" s="338"/>
      <c r="JGS85" s="338"/>
      <c r="JGT85" s="338"/>
      <c r="JGU85" s="338"/>
      <c r="JGV85" s="338"/>
      <c r="JGW85" s="338"/>
      <c r="JGX85" s="338"/>
      <c r="JGY85" s="338"/>
      <c r="JGZ85" s="338"/>
      <c r="JHA85" s="338"/>
      <c r="JHB85" s="338"/>
      <c r="JHC85" s="338"/>
      <c r="JHD85" s="338"/>
      <c r="JHE85" s="338"/>
      <c r="JHF85" s="338"/>
      <c r="JHG85" s="338"/>
      <c r="JHH85" s="338"/>
      <c r="JHI85" s="338"/>
      <c r="JHJ85" s="338"/>
      <c r="JHK85" s="338"/>
      <c r="JHL85" s="338"/>
      <c r="JHM85" s="338"/>
      <c r="JHN85" s="338"/>
      <c r="JHO85" s="338"/>
      <c r="JHP85" s="338"/>
      <c r="JHQ85" s="338"/>
      <c r="JHR85" s="338"/>
      <c r="JHS85" s="338"/>
      <c r="JHT85" s="338"/>
      <c r="JHU85" s="338"/>
      <c r="JHV85" s="338"/>
      <c r="JHW85" s="338"/>
      <c r="JHX85" s="338"/>
      <c r="JHY85" s="338"/>
      <c r="JHZ85" s="338"/>
      <c r="JIA85" s="338"/>
      <c r="JIB85" s="338"/>
      <c r="JIC85" s="338"/>
      <c r="JID85" s="338"/>
      <c r="JIE85" s="338"/>
      <c r="JIF85" s="338"/>
      <c r="JIG85" s="338"/>
      <c r="JIH85" s="338"/>
      <c r="JII85" s="338"/>
      <c r="JIJ85" s="338"/>
      <c r="JIK85" s="338"/>
      <c r="JIL85" s="338"/>
      <c r="JIM85" s="338"/>
      <c r="JIN85" s="338"/>
      <c r="JIO85" s="338"/>
      <c r="JIP85" s="338"/>
      <c r="JIQ85" s="338"/>
      <c r="JIR85" s="338"/>
      <c r="JIS85" s="338"/>
      <c r="JIT85" s="338"/>
      <c r="JIU85" s="338"/>
      <c r="JIV85" s="338"/>
      <c r="JIW85" s="338"/>
      <c r="JIX85" s="338"/>
      <c r="JIY85" s="338"/>
      <c r="JIZ85" s="338"/>
      <c r="JJA85" s="338"/>
      <c r="JJB85" s="338"/>
      <c r="JJC85" s="338"/>
      <c r="JJD85" s="338"/>
      <c r="JJE85" s="338"/>
      <c r="JJF85" s="338"/>
      <c r="JJG85" s="338"/>
      <c r="JJH85" s="338"/>
      <c r="JJI85" s="338"/>
      <c r="JJJ85" s="338"/>
      <c r="JJK85" s="338"/>
      <c r="JJL85" s="338"/>
      <c r="JJM85" s="338"/>
      <c r="JJN85" s="338"/>
      <c r="JJO85" s="338"/>
      <c r="JJP85" s="338"/>
      <c r="JJQ85" s="338"/>
      <c r="JJR85" s="338"/>
      <c r="JJS85" s="338"/>
      <c r="JJT85" s="338"/>
      <c r="JJU85" s="338"/>
      <c r="JJV85" s="338"/>
      <c r="JJW85" s="338"/>
      <c r="JJX85" s="338"/>
      <c r="JJY85" s="338"/>
      <c r="JJZ85" s="338"/>
      <c r="JKA85" s="338"/>
      <c r="JKB85" s="338"/>
      <c r="JKC85" s="338"/>
      <c r="JKD85" s="338"/>
      <c r="JKE85" s="338"/>
      <c r="JKF85" s="338"/>
      <c r="JKG85" s="338"/>
      <c r="JKH85" s="338"/>
      <c r="JKI85" s="338"/>
      <c r="JKJ85" s="338"/>
      <c r="JKK85" s="338"/>
      <c r="JKL85" s="338"/>
      <c r="JKM85" s="338"/>
      <c r="JKN85" s="338"/>
      <c r="JKO85" s="338"/>
      <c r="JKP85" s="338"/>
      <c r="JKQ85" s="338"/>
      <c r="JKR85" s="338"/>
      <c r="JKS85" s="338"/>
      <c r="JKT85" s="338"/>
      <c r="JKU85" s="338"/>
      <c r="JKV85" s="338"/>
      <c r="JKW85" s="338"/>
      <c r="JKX85" s="338"/>
      <c r="JKY85" s="338"/>
      <c r="JKZ85" s="338"/>
      <c r="JLA85" s="338"/>
      <c r="JLB85" s="338"/>
      <c r="JLC85" s="338"/>
      <c r="JLD85" s="338"/>
      <c r="JLE85" s="338"/>
      <c r="JLF85" s="338"/>
      <c r="JLG85" s="338"/>
      <c r="JLH85" s="338"/>
      <c r="JLI85" s="338"/>
      <c r="JLJ85" s="338"/>
      <c r="JLK85" s="338"/>
      <c r="JLL85" s="338"/>
      <c r="JLM85" s="338"/>
      <c r="JLN85" s="338"/>
      <c r="JLO85" s="338"/>
      <c r="JLP85" s="338"/>
      <c r="JLQ85" s="338"/>
      <c r="JLR85" s="338"/>
      <c r="JLS85" s="338"/>
      <c r="JLT85" s="338"/>
      <c r="JLU85" s="338"/>
      <c r="JLV85" s="338"/>
      <c r="JLW85" s="338"/>
      <c r="JLX85" s="338"/>
      <c r="JLY85" s="338"/>
      <c r="JLZ85" s="338"/>
      <c r="JMA85" s="338"/>
      <c r="JMB85" s="338"/>
      <c r="JMC85" s="338"/>
      <c r="JMD85" s="338"/>
      <c r="JME85" s="338"/>
      <c r="JMF85" s="338"/>
      <c r="JMG85" s="338"/>
      <c r="JMH85" s="338"/>
      <c r="JMI85" s="338"/>
      <c r="JMJ85" s="338"/>
      <c r="JMK85" s="338"/>
      <c r="JML85" s="338"/>
      <c r="JMM85" s="338"/>
      <c r="JMN85" s="338"/>
      <c r="JMO85" s="338"/>
      <c r="JMP85" s="338"/>
      <c r="JMQ85" s="338"/>
      <c r="JMR85" s="338"/>
      <c r="JMS85" s="338"/>
      <c r="JMT85" s="338"/>
      <c r="JMU85" s="338"/>
      <c r="JMV85" s="338"/>
      <c r="JMW85" s="338"/>
      <c r="JMX85" s="338"/>
      <c r="JMY85" s="338"/>
      <c r="JMZ85" s="338"/>
      <c r="JNA85" s="338"/>
      <c r="JNB85" s="338"/>
      <c r="JNC85" s="338"/>
      <c r="JND85" s="338"/>
      <c r="JNE85" s="338"/>
      <c r="JNF85" s="338"/>
      <c r="JNG85" s="338"/>
      <c r="JNH85" s="338"/>
      <c r="JNI85" s="338"/>
      <c r="JNJ85" s="338"/>
      <c r="JNK85" s="338"/>
      <c r="JNL85" s="338"/>
      <c r="JNM85" s="338"/>
      <c r="JNN85" s="338"/>
      <c r="JNO85" s="338"/>
      <c r="JNP85" s="338"/>
      <c r="JNQ85" s="338"/>
      <c r="JNR85" s="338"/>
      <c r="JNS85" s="338"/>
      <c r="JNT85" s="338"/>
      <c r="JNU85" s="338"/>
      <c r="JNV85" s="338"/>
      <c r="JNW85" s="338"/>
      <c r="JNX85" s="338"/>
      <c r="JNY85" s="338"/>
      <c r="JNZ85" s="338"/>
      <c r="JOA85" s="338"/>
      <c r="JOB85" s="338"/>
      <c r="JOC85" s="338"/>
      <c r="JOD85" s="338"/>
      <c r="JOE85" s="338"/>
      <c r="JOF85" s="338"/>
      <c r="JOG85" s="338"/>
      <c r="JOH85" s="338"/>
      <c r="JOI85" s="338"/>
      <c r="JOJ85" s="338"/>
      <c r="JOK85" s="338"/>
      <c r="JOL85" s="338"/>
      <c r="JOM85" s="338"/>
      <c r="JON85" s="338"/>
      <c r="JOO85" s="338"/>
      <c r="JOP85" s="338"/>
      <c r="JOQ85" s="338"/>
      <c r="JOR85" s="338"/>
      <c r="JOS85" s="338"/>
      <c r="JOT85" s="338"/>
      <c r="JOU85" s="338"/>
      <c r="JOV85" s="338"/>
      <c r="JOW85" s="338"/>
      <c r="JOX85" s="338"/>
      <c r="JOY85" s="338"/>
      <c r="JOZ85" s="338"/>
      <c r="JPA85" s="338"/>
      <c r="JPB85" s="338"/>
      <c r="JPC85" s="338"/>
      <c r="JPD85" s="338"/>
      <c r="JPE85" s="338"/>
      <c r="JPF85" s="338"/>
      <c r="JPG85" s="338"/>
      <c r="JPH85" s="338"/>
      <c r="JPI85" s="338"/>
      <c r="JPJ85" s="338"/>
      <c r="JPK85" s="338"/>
      <c r="JPL85" s="338"/>
      <c r="JPM85" s="338"/>
      <c r="JPN85" s="338"/>
      <c r="JPO85" s="338"/>
      <c r="JPP85" s="338"/>
      <c r="JPQ85" s="338"/>
      <c r="JPR85" s="338"/>
      <c r="JPS85" s="338"/>
      <c r="JPT85" s="338"/>
      <c r="JPU85" s="338"/>
      <c r="JPV85" s="338"/>
      <c r="JPW85" s="338"/>
      <c r="JPX85" s="338"/>
      <c r="JPY85" s="338"/>
      <c r="JPZ85" s="338"/>
      <c r="JQA85" s="338"/>
      <c r="JQB85" s="338"/>
      <c r="JQC85" s="338"/>
      <c r="JQD85" s="338"/>
      <c r="JQE85" s="338"/>
      <c r="JQF85" s="338"/>
      <c r="JQG85" s="338"/>
      <c r="JQH85" s="338"/>
      <c r="JQI85" s="338"/>
      <c r="JQJ85" s="338"/>
      <c r="JQK85" s="338"/>
      <c r="JQL85" s="338"/>
      <c r="JQM85" s="338"/>
      <c r="JQN85" s="338"/>
      <c r="JQO85" s="338"/>
      <c r="JQP85" s="338"/>
      <c r="JQQ85" s="338"/>
      <c r="JQR85" s="338"/>
      <c r="JQS85" s="338"/>
      <c r="JQT85" s="338"/>
      <c r="JQU85" s="338"/>
      <c r="JQV85" s="338"/>
      <c r="JQW85" s="338"/>
      <c r="JQX85" s="338"/>
      <c r="JQY85" s="338"/>
      <c r="JQZ85" s="338"/>
      <c r="JRA85" s="338"/>
      <c r="JRB85" s="338"/>
      <c r="JRC85" s="338"/>
      <c r="JRD85" s="338"/>
      <c r="JRE85" s="338"/>
      <c r="JRF85" s="338"/>
      <c r="JRG85" s="338"/>
      <c r="JRH85" s="338"/>
      <c r="JRI85" s="338"/>
      <c r="JRJ85" s="338"/>
      <c r="JRK85" s="338"/>
      <c r="JRL85" s="338"/>
      <c r="JRM85" s="338"/>
      <c r="JRN85" s="338"/>
      <c r="JRO85" s="338"/>
      <c r="JRP85" s="338"/>
      <c r="JRQ85" s="338"/>
      <c r="JRR85" s="338"/>
      <c r="JRS85" s="338"/>
      <c r="JRT85" s="338"/>
      <c r="JRU85" s="338"/>
      <c r="JRV85" s="338"/>
      <c r="JRW85" s="338"/>
      <c r="JRX85" s="338"/>
      <c r="JRY85" s="338"/>
      <c r="JRZ85" s="338"/>
      <c r="JSA85" s="338"/>
      <c r="JSB85" s="338"/>
      <c r="JSC85" s="338"/>
      <c r="JSD85" s="338"/>
      <c r="JSE85" s="338"/>
      <c r="JSF85" s="338"/>
      <c r="JSG85" s="338"/>
      <c r="JSH85" s="338"/>
      <c r="JSI85" s="338"/>
      <c r="JSJ85" s="338"/>
      <c r="JSK85" s="338"/>
      <c r="JSL85" s="338"/>
      <c r="JSM85" s="338"/>
      <c r="JSN85" s="338"/>
      <c r="JSO85" s="338"/>
      <c r="JSP85" s="338"/>
      <c r="JSQ85" s="338"/>
      <c r="JSR85" s="338"/>
      <c r="JSS85" s="338"/>
      <c r="JST85" s="338"/>
      <c r="JSU85" s="338"/>
      <c r="JSV85" s="338"/>
      <c r="JSW85" s="338"/>
      <c r="JSX85" s="338"/>
      <c r="JSY85" s="338"/>
      <c r="JSZ85" s="338"/>
      <c r="JTA85" s="338"/>
      <c r="JTB85" s="338"/>
      <c r="JTC85" s="338"/>
      <c r="JTD85" s="338"/>
      <c r="JTE85" s="338"/>
      <c r="JTF85" s="338"/>
      <c r="JTG85" s="338"/>
      <c r="JTH85" s="338"/>
      <c r="JTI85" s="338"/>
      <c r="JTJ85" s="338"/>
      <c r="JTK85" s="338"/>
      <c r="JTL85" s="338"/>
      <c r="JTM85" s="338"/>
      <c r="JTN85" s="338"/>
      <c r="JTO85" s="338"/>
      <c r="JTP85" s="338"/>
      <c r="JTQ85" s="338"/>
      <c r="JTR85" s="338"/>
      <c r="JTS85" s="338"/>
      <c r="JTT85" s="338"/>
      <c r="JTU85" s="338"/>
      <c r="JTV85" s="338"/>
      <c r="JTW85" s="338"/>
      <c r="JTX85" s="338"/>
      <c r="JTY85" s="338"/>
      <c r="JTZ85" s="338"/>
      <c r="JUA85" s="338"/>
      <c r="JUB85" s="338"/>
      <c r="JUC85" s="338"/>
      <c r="JUD85" s="338"/>
      <c r="JUE85" s="338"/>
      <c r="JUF85" s="338"/>
      <c r="JUG85" s="338"/>
      <c r="JUH85" s="338"/>
      <c r="JUI85" s="338"/>
      <c r="JUJ85" s="338"/>
      <c r="JUK85" s="338"/>
      <c r="JUL85" s="338"/>
      <c r="JUM85" s="338"/>
      <c r="JUN85" s="338"/>
      <c r="JUO85" s="338"/>
      <c r="JUP85" s="338"/>
      <c r="JUQ85" s="338"/>
      <c r="JUR85" s="338"/>
      <c r="JUS85" s="338"/>
      <c r="JUT85" s="338"/>
      <c r="JUU85" s="338"/>
      <c r="JUV85" s="338"/>
      <c r="JUW85" s="338"/>
      <c r="JUX85" s="338"/>
      <c r="JUY85" s="338"/>
      <c r="JUZ85" s="338"/>
      <c r="JVA85" s="338"/>
      <c r="JVB85" s="338"/>
      <c r="JVC85" s="338"/>
      <c r="JVD85" s="338"/>
      <c r="JVE85" s="338"/>
      <c r="JVF85" s="338"/>
      <c r="JVG85" s="338"/>
      <c r="JVH85" s="338"/>
      <c r="JVI85" s="338"/>
      <c r="JVJ85" s="338"/>
      <c r="JVK85" s="338"/>
      <c r="JVL85" s="338"/>
      <c r="JVM85" s="338"/>
      <c r="JVN85" s="338"/>
      <c r="JVO85" s="338"/>
      <c r="JVP85" s="338"/>
      <c r="JVQ85" s="338"/>
      <c r="JVR85" s="338"/>
      <c r="JVS85" s="338"/>
      <c r="JVT85" s="338"/>
      <c r="JVU85" s="338"/>
      <c r="JVV85" s="338"/>
      <c r="JVW85" s="338"/>
      <c r="JVX85" s="338"/>
      <c r="JVY85" s="338"/>
      <c r="JVZ85" s="338"/>
      <c r="JWA85" s="338"/>
      <c r="JWB85" s="338"/>
      <c r="JWC85" s="338"/>
      <c r="JWD85" s="338"/>
      <c r="JWE85" s="338"/>
      <c r="JWF85" s="338"/>
      <c r="JWG85" s="338"/>
      <c r="JWH85" s="338"/>
      <c r="JWI85" s="338"/>
      <c r="JWJ85" s="338"/>
      <c r="JWK85" s="338"/>
      <c r="JWL85" s="338"/>
      <c r="JWM85" s="338"/>
      <c r="JWN85" s="338"/>
      <c r="JWO85" s="338"/>
      <c r="JWP85" s="338"/>
      <c r="JWQ85" s="338"/>
      <c r="JWR85" s="338"/>
      <c r="JWS85" s="338"/>
      <c r="JWT85" s="338"/>
      <c r="JWU85" s="338"/>
      <c r="JWV85" s="338"/>
      <c r="JWW85" s="338"/>
      <c r="JWX85" s="338"/>
      <c r="JWY85" s="338"/>
      <c r="JWZ85" s="338"/>
      <c r="JXA85" s="338"/>
      <c r="JXB85" s="338"/>
      <c r="JXC85" s="338"/>
      <c r="JXD85" s="338"/>
      <c r="JXE85" s="338"/>
      <c r="JXF85" s="338"/>
      <c r="JXG85" s="338"/>
      <c r="JXH85" s="338"/>
      <c r="JXI85" s="338"/>
      <c r="JXJ85" s="338"/>
      <c r="JXK85" s="338"/>
      <c r="JXL85" s="338"/>
      <c r="JXM85" s="338"/>
      <c r="JXN85" s="338"/>
      <c r="JXO85" s="338"/>
      <c r="JXP85" s="338"/>
      <c r="JXQ85" s="338"/>
      <c r="JXR85" s="338"/>
      <c r="JXS85" s="338"/>
      <c r="JXT85" s="338"/>
      <c r="JXU85" s="338"/>
      <c r="JXV85" s="338"/>
      <c r="JXW85" s="338"/>
      <c r="JXX85" s="338"/>
      <c r="JXY85" s="338"/>
      <c r="JXZ85" s="338"/>
      <c r="JYA85" s="338"/>
      <c r="JYB85" s="338"/>
      <c r="JYC85" s="338"/>
      <c r="JYD85" s="338"/>
      <c r="JYE85" s="338"/>
      <c r="JYF85" s="338"/>
      <c r="JYG85" s="338"/>
      <c r="JYH85" s="338"/>
      <c r="JYI85" s="338"/>
      <c r="JYJ85" s="338"/>
      <c r="JYK85" s="338"/>
      <c r="JYL85" s="338"/>
      <c r="JYM85" s="338"/>
      <c r="JYN85" s="338"/>
      <c r="JYO85" s="338"/>
      <c r="JYP85" s="338"/>
      <c r="JYQ85" s="338"/>
      <c r="JYR85" s="338"/>
      <c r="JYS85" s="338"/>
      <c r="JYT85" s="338"/>
      <c r="JYU85" s="338"/>
      <c r="JYV85" s="338"/>
      <c r="JYW85" s="338"/>
      <c r="JYX85" s="338"/>
      <c r="JYY85" s="338"/>
      <c r="JYZ85" s="338"/>
      <c r="JZA85" s="338"/>
      <c r="JZB85" s="338"/>
      <c r="JZC85" s="338"/>
      <c r="JZD85" s="338"/>
      <c r="JZE85" s="338"/>
      <c r="JZF85" s="338"/>
      <c r="JZG85" s="338"/>
      <c r="JZH85" s="338"/>
      <c r="JZI85" s="338"/>
      <c r="JZJ85" s="338"/>
      <c r="JZK85" s="338"/>
      <c r="JZL85" s="338"/>
      <c r="JZM85" s="338"/>
      <c r="JZN85" s="338"/>
      <c r="JZO85" s="338"/>
      <c r="JZP85" s="338"/>
      <c r="JZQ85" s="338"/>
      <c r="JZR85" s="338"/>
      <c r="JZS85" s="338"/>
      <c r="JZT85" s="338"/>
      <c r="JZU85" s="338"/>
      <c r="JZV85" s="338"/>
      <c r="JZW85" s="338"/>
      <c r="JZX85" s="338"/>
      <c r="JZY85" s="338"/>
      <c r="JZZ85" s="338"/>
      <c r="KAA85" s="338"/>
      <c r="KAB85" s="338"/>
      <c r="KAC85" s="338"/>
      <c r="KAD85" s="338"/>
      <c r="KAE85" s="338"/>
      <c r="KAF85" s="338"/>
      <c r="KAG85" s="338"/>
      <c r="KAH85" s="338"/>
      <c r="KAI85" s="338"/>
      <c r="KAJ85" s="338"/>
      <c r="KAK85" s="338"/>
      <c r="KAL85" s="338"/>
      <c r="KAM85" s="338"/>
      <c r="KAN85" s="338"/>
      <c r="KAO85" s="338"/>
      <c r="KAP85" s="338"/>
      <c r="KAQ85" s="338"/>
      <c r="KAR85" s="338"/>
      <c r="KAS85" s="338"/>
      <c r="KAT85" s="338"/>
      <c r="KAU85" s="338"/>
      <c r="KAV85" s="338"/>
      <c r="KAW85" s="338"/>
      <c r="KAX85" s="338"/>
      <c r="KAY85" s="338"/>
      <c r="KAZ85" s="338"/>
      <c r="KBA85" s="338"/>
      <c r="KBB85" s="338"/>
      <c r="KBC85" s="338"/>
      <c r="KBD85" s="338"/>
      <c r="KBE85" s="338"/>
      <c r="KBF85" s="338"/>
      <c r="KBG85" s="338"/>
      <c r="KBH85" s="338"/>
      <c r="KBI85" s="338"/>
      <c r="KBJ85" s="338"/>
      <c r="KBK85" s="338"/>
      <c r="KBL85" s="338"/>
      <c r="KBM85" s="338"/>
      <c r="KBN85" s="338"/>
      <c r="KBO85" s="338"/>
      <c r="KBP85" s="338"/>
      <c r="KBQ85" s="338"/>
      <c r="KBR85" s="338"/>
      <c r="KBS85" s="338"/>
      <c r="KBT85" s="338"/>
      <c r="KBU85" s="338"/>
      <c r="KBV85" s="338"/>
      <c r="KBW85" s="338"/>
      <c r="KBX85" s="338"/>
      <c r="KBY85" s="338"/>
      <c r="KBZ85" s="338"/>
      <c r="KCA85" s="338"/>
      <c r="KCB85" s="338"/>
      <c r="KCC85" s="338"/>
      <c r="KCD85" s="338"/>
      <c r="KCE85" s="338"/>
      <c r="KCF85" s="338"/>
      <c r="KCG85" s="338"/>
      <c r="KCH85" s="338"/>
      <c r="KCI85" s="338"/>
      <c r="KCJ85" s="338"/>
      <c r="KCK85" s="338"/>
      <c r="KCL85" s="338"/>
      <c r="KCM85" s="338"/>
      <c r="KCN85" s="338"/>
      <c r="KCO85" s="338"/>
      <c r="KCP85" s="338"/>
      <c r="KCQ85" s="338"/>
      <c r="KCR85" s="338"/>
      <c r="KCS85" s="338"/>
      <c r="KCT85" s="338"/>
      <c r="KCU85" s="338"/>
      <c r="KCV85" s="338"/>
      <c r="KCW85" s="338"/>
      <c r="KCX85" s="338"/>
      <c r="KCY85" s="338"/>
      <c r="KCZ85" s="338"/>
      <c r="KDA85" s="338"/>
      <c r="KDB85" s="338"/>
      <c r="KDC85" s="338"/>
      <c r="KDD85" s="338"/>
      <c r="KDE85" s="338"/>
      <c r="KDF85" s="338"/>
      <c r="KDG85" s="338"/>
      <c r="KDH85" s="338"/>
      <c r="KDI85" s="338"/>
      <c r="KDJ85" s="338"/>
      <c r="KDK85" s="338"/>
      <c r="KDL85" s="338"/>
      <c r="KDM85" s="338"/>
      <c r="KDN85" s="338"/>
      <c r="KDO85" s="338"/>
      <c r="KDP85" s="338"/>
      <c r="KDQ85" s="338"/>
      <c r="KDR85" s="338"/>
      <c r="KDS85" s="338"/>
      <c r="KDT85" s="338"/>
      <c r="KDU85" s="338"/>
      <c r="KDV85" s="338"/>
      <c r="KDW85" s="338"/>
      <c r="KDX85" s="338"/>
      <c r="KDY85" s="338"/>
      <c r="KDZ85" s="338"/>
      <c r="KEA85" s="338"/>
      <c r="KEB85" s="338"/>
      <c r="KEC85" s="338"/>
      <c r="KED85" s="338"/>
      <c r="KEE85" s="338"/>
      <c r="KEF85" s="338"/>
      <c r="KEG85" s="338"/>
      <c r="KEH85" s="338"/>
      <c r="KEI85" s="338"/>
      <c r="KEJ85" s="338"/>
      <c r="KEK85" s="338"/>
      <c r="KEL85" s="338"/>
      <c r="KEM85" s="338"/>
      <c r="KEN85" s="338"/>
      <c r="KEO85" s="338"/>
      <c r="KEP85" s="338"/>
      <c r="KEQ85" s="338"/>
      <c r="KER85" s="338"/>
      <c r="KES85" s="338"/>
      <c r="KET85" s="338"/>
      <c r="KEU85" s="338"/>
      <c r="KEV85" s="338"/>
      <c r="KEW85" s="338"/>
      <c r="KEX85" s="338"/>
      <c r="KEY85" s="338"/>
      <c r="KEZ85" s="338"/>
      <c r="KFA85" s="338"/>
      <c r="KFB85" s="338"/>
      <c r="KFC85" s="338"/>
      <c r="KFD85" s="338"/>
      <c r="KFE85" s="338"/>
      <c r="KFF85" s="338"/>
      <c r="KFG85" s="338"/>
      <c r="KFH85" s="338"/>
      <c r="KFI85" s="338"/>
      <c r="KFJ85" s="338"/>
      <c r="KFK85" s="338"/>
      <c r="KFL85" s="338"/>
      <c r="KFM85" s="338"/>
      <c r="KFN85" s="338"/>
      <c r="KFO85" s="338"/>
      <c r="KFP85" s="338"/>
      <c r="KFQ85" s="338"/>
      <c r="KFR85" s="338"/>
      <c r="KFS85" s="338"/>
      <c r="KFT85" s="338"/>
      <c r="KFU85" s="338"/>
      <c r="KFV85" s="338"/>
      <c r="KFW85" s="338"/>
      <c r="KFX85" s="338"/>
      <c r="KFY85" s="338"/>
      <c r="KFZ85" s="338"/>
      <c r="KGA85" s="338"/>
      <c r="KGB85" s="338"/>
      <c r="KGC85" s="338"/>
      <c r="KGD85" s="338"/>
      <c r="KGE85" s="338"/>
      <c r="KGF85" s="338"/>
      <c r="KGG85" s="338"/>
      <c r="KGH85" s="338"/>
      <c r="KGI85" s="338"/>
      <c r="KGJ85" s="338"/>
      <c r="KGK85" s="338"/>
      <c r="KGL85" s="338"/>
      <c r="KGM85" s="338"/>
      <c r="KGN85" s="338"/>
      <c r="KGO85" s="338"/>
      <c r="KGP85" s="338"/>
      <c r="KGQ85" s="338"/>
      <c r="KGR85" s="338"/>
      <c r="KGS85" s="338"/>
      <c r="KGT85" s="338"/>
      <c r="KGU85" s="338"/>
      <c r="KGV85" s="338"/>
      <c r="KGW85" s="338"/>
      <c r="KGX85" s="338"/>
      <c r="KGY85" s="338"/>
      <c r="KGZ85" s="338"/>
      <c r="KHA85" s="338"/>
      <c r="KHB85" s="338"/>
      <c r="KHC85" s="338"/>
      <c r="KHD85" s="338"/>
      <c r="KHE85" s="338"/>
      <c r="KHF85" s="338"/>
      <c r="KHG85" s="338"/>
      <c r="KHH85" s="338"/>
      <c r="KHI85" s="338"/>
      <c r="KHJ85" s="338"/>
      <c r="KHK85" s="338"/>
      <c r="KHL85" s="338"/>
      <c r="KHM85" s="338"/>
      <c r="KHN85" s="338"/>
      <c r="KHO85" s="338"/>
      <c r="KHP85" s="338"/>
      <c r="KHQ85" s="338"/>
      <c r="KHR85" s="338"/>
      <c r="KHS85" s="338"/>
      <c r="KHT85" s="338"/>
      <c r="KHU85" s="338"/>
      <c r="KHV85" s="338"/>
      <c r="KHW85" s="338"/>
      <c r="KHX85" s="338"/>
      <c r="KHY85" s="338"/>
      <c r="KHZ85" s="338"/>
      <c r="KIA85" s="338"/>
      <c r="KIB85" s="338"/>
      <c r="KIC85" s="338"/>
      <c r="KID85" s="338"/>
      <c r="KIE85" s="338"/>
      <c r="KIF85" s="338"/>
      <c r="KIG85" s="338"/>
      <c r="KIH85" s="338"/>
      <c r="KII85" s="338"/>
      <c r="KIJ85" s="338"/>
      <c r="KIK85" s="338"/>
      <c r="KIL85" s="338"/>
      <c r="KIM85" s="338"/>
      <c r="KIN85" s="338"/>
      <c r="KIO85" s="338"/>
      <c r="KIP85" s="338"/>
      <c r="KIQ85" s="338"/>
      <c r="KIR85" s="338"/>
      <c r="KIS85" s="338"/>
      <c r="KIT85" s="338"/>
      <c r="KIU85" s="338"/>
      <c r="KIV85" s="338"/>
      <c r="KIW85" s="338"/>
      <c r="KIX85" s="338"/>
      <c r="KIY85" s="338"/>
      <c r="KIZ85" s="338"/>
      <c r="KJA85" s="338"/>
      <c r="KJB85" s="338"/>
      <c r="KJC85" s="338"/>
      <c r="KJD85" s="338"/>
      <c r="KJE85" s="338"/>
      <c r="KJF85" s="338"/>
      <c r="KJG85" s="338"/>
      <c r="KJH85" s="338"/>
      <c r="KJI85" s="338"/>
      <c r="KJJ85" s="338"/>
      <c r="KJK85" s="338"/>
      <c r="KJL85" s="338"/>
      <c r="KJM85" s="338"/>
      <c r="KJN85" s="338"/>
      <c r="KJO85" s="338"/>
      <c r="KJP85" s="338"/>
      <c r="KJQ85" s="338"/>
      <c r="KJR85" s="338"/>
      <c r="KJS85" s="338"/>
      <c r="KJT85" s="338"/>
      <c r="KJU85" s="338"/>
      <c r="KJV85" s="338"/>
      <c r="KJW85" s="338"/>
      <c r="KJX85" s="338"/>
      <c r="KJY85" s="338"/>
      <c r="KJZ85" s="338"/>
      <c r="KKA85" s="338"/>
      <c r="KKB85" s="338"/>
      <c r="KKC85" s="338"/>
      <c r="KKD85" s="338"/>
      <c r="KKE85" s="338"/>
      <c r="KKF85" s="338"/>
      <c r="KKG85" s="338"/>
      <c r="KKH85" s="338"/>
      <c r="KKI85" s="338"/>
      <c r="KKJ85" s="338"/>
      <c r="KKK85" s="338"/>
      <c r="KKL85" s="338"/>
      <c r="KKM85" s="338"/>
      <c r="KKN85" s="338"/>
      <c r="KKO85" s="338"/>
      <c r="KKP85" s="338"/>
      <c r="KKQ85" s="338"/>
      <c r="KKR85" s="338"/>
      <c r="KKS85" s="338"/>
      <c r="KKT85" s="338"/>
      <c r="KKU85" s="338"/>
      <c r="KKV85" s="338"/>
      <c r="KKW85" s="338"/>
      <c r="KKX85" s="338"/>
      <c r="KKY85" s="338"/>
      <c r="KKZ85" s="338"/>
      <c r="KLA85" s="338"/>
      <c r="KLB85" s="338"/>
      <c r="KLC85" s="338"/>
      <c r="KLD85" s="338"/>
      <c r="KLE85" s="338"/>
      <c r="KLF85" s="338"/>
      <c r="KLG85" s="338"/>
      <c r="KLH85" s="338"/>
      <c r="KLI85" s="338"/>
      <c r="KLJ85" s="338"/>
      <c r="KLK85" s="338"/>
      <c r="KLL85" s="338"/>
      <c r="KLM85" s="338"/>
      <c r="KLN85" s="338"/>
      <c r="KLO85" s="338"/>
      <c r="KLP85" s="338"/>
      <c r="KLQ85" s="338"/>
      <c r="KLR85" s="338"/>
      <c r="KLS85" s="338"/>
      <c r="KLT85" s="338"/>
      <c r="KLU85" s="338"/>
      <c r="KLV85" s="338"/>
      <c r="KLW85" s="338"/>
      <c r="KLX85" s="338"/>
      <c r="KLY85" s="338"/>
      <c r="KLZ85" s="338"/>
      <c r="KMA85" s="338"/>
      <c r="KMB85" s="338"/>
      <c r="KMC85" s="338"/>
      <c r="KMD85" s="338"/>
      <c r="KME85" s="338"/>
      <c r="KMF85" s="338"/>
      <c r="KMG85" s="338"/>
      <c r="KMH85" s="338"/>
      <c r="KMI85" s="338"/>
      <c r="KMJ85" s="338"/>
      <c r="KMK85" s="338"/>
      <c r="KML85" s="338"/>
      <c r="KMM85" s="338"/>
      <c r="KMN85" s="338"/>
      <c r="KMO85" s="338"/>
      <c r="KMP85" s="338"/>
      <c r="KMQ85" s="338"/>
      <c r="KMR85" s="338"/>
      <c r="KMS85" s="338"/>
      <c r="KMT85" s="338"/>
      <c r="KMU85" s="338"/>
      <c r="KMV85" s="338"/>
      <c r="KMW85" s="338"/>
      <c r="KMX85" s="338"/>
      <c r="KMY85" s="338"/>
      <c r="KMZ85" s="338"/>
      <c r="KNA85" s="338"/>
      <c r="KNB85" s="338"/>
      <c r="KNC85" s="338"/>
      <c r="KND85" s="338"/>
      <c r="KNE85" s="338"/>
      <c r="KNF85" s="338"/>
      <c r="KNG85" s="338"/>
      <c r="KNH85" s="338"/>
      <c r="KNI85" s="338"/>
      <c r="KNJ85" s="338"/>
      <c r="KNK85" s="338"/>
      <c r="KNL85" s="338"/>
      <c r="KNM85" s="338"/>
      <c r="KNN85" s="338"/>
      <c r="KNO85" s="338"/>
      <c r="KNP85" s="338"/>
      <c r="KNQ85" s="338"/>
      <c r="KNR85" s="338"/>
      <c r="KNS85" s="338"/>
      <c r="KNT85" s="338"/>
      <c r="KNU85" s="338"/>
      <c r="KNV85" s="338"/>
      <c r="KNW85" s="338"/>
      <c r="KNX85" s="338"/>
      <c r="KNY85" s="338"/>
      <c r="KNZ85" s="338"/>
      <c r="KOA85" s="338"/>
      <c r="KOB85" s="338"/>
      <c r="KOC85" s="338"/>
      <c r="KOD85" s="338"/>
      <c r="KOE85" s="338"/>
      <c r="KOF85" s="338"/>
      <c r="KOG85" s="338"/>
      <c r="KOH85" s="338"/>
      <c r="KOI85" s="338"/>
      <c r="KOJ85" s="338"/>
      <c r="KOK85" s="338"/>
      <c r="KOL85" s="338"/>
      <c r="KOM85" s="338"/>
      <c r="KON85" s="338"/>
      <c r="KOO85" s="338"/>
      <c r="KOP85" s="338"/>
      <c r="KOQ85" s="338"/>
      <c r="KOR85" s="338"/>
      <c r="KOS85" s="338"/>
      <c r="KOT85" s="338"/>
      <c r="KOU85" s="338"/>
      <c r="KOV85" s="338"/>
      <c r="KOW85" s="338"/>
      <c r="KOX85" s="338"/>
      <c r="KOY85" s="338"/>
      <c r="KOZ85" s="338"/>
      <c r="KPA85" s="338"/>
      <c r="KPB85" s="338"/>
      <c r="KPC85" s="338"/>
      <c r="KPD85" s="338"/>
      <c r="KPE85" s="338"/>
      <c r="KPF85" s="338"/>
      <c r="KPG85" s="338"/>
      <c r="KPH85" s="338"/>
      <c r="KPI85" s="338"/>
      <c r="KPJ85" s="338"/>
      <c r="KPK85" s="338"/>
      <c r="KPL85" s="338"/>
      <c r="KPM85" s="338"/>
      <c r="KPN85" s="338"/>
      <c r="KPO85" s="338"/>
      <c r="KPP85" s="338"/>
      <c r="KPQ85" s="338"/>
      <c r="KPR85" s="338"/>
      <c r="KPS85" s="338"/>
      <c r="KPT85" s="338"/>
      <c r="KPU85" s="338"/>
      <c r="KPV85" s="338"/>
      <c r="KPW85" s="338"/>
      <c r="KPX85" s="338"/>
      <c r="KPY85" s="338"/>
      <c r="KPZ85" s="338"/>
      <c r="KQA85" s="338"/>
      <c r="KQB85" s="338"/>
      <c r="KQC85" s="338"/>
      <c r="KQD85" s="338"/>
      <c r="KQE85" s="338"/>
      <c r="KQF85" s="338"/>
      <c r="KQG85" s="338"/>
      <c r="KQH85" s="338"/>
      <c r="KQI85" s="338"/>
      <c r="KQJ85" s="338"/>
      <c r="KQK85" s="338"/>
      <c r="KQL85" s="338"/>
      <c r="KQM85" s="338"/>
      <c r="KQN85" s="338"/>
      <c r="KQO85" s="338"/>
      <c r="KQP85" s="338"/>
      <c r="KQQ85" s="338"/>
      <c r="KQR85" s="338"/>
      <c r="KQS85" s="338"/>
      <c r="KQT85" s="338"/>
      <c r="KQU85" s="338"/>
      <c r="KQV85" s="338"/>
      <c r="KQW85" s="338"/>
      <c r="KQX85" s="338"/>
      <c r="KQY85" s="338"/>
      <c r="KQZ85" s="338"/>
      <c r="KRA85" s="338"/>
      <c r="KRB85" s="338"/>
      <c r="KRC85" s="338"/>
      <c r="KRD85" s="338"/>
      <c r="KRE85" s="338"/>
      <c r="KRF85" s="338"/>
      <c r="KRG85" s="338"/>
      <c r="KRH85" s="338"/>
      <c r="KRI85" s="338"/>
      <c r="KRJ85" s="338"/>
      <c r="KRK85" s="338"/>
      <c r="KRL85" s="338"/>
      <c r="KRM85" s="338"/>
      <c r="KRN85" s="338"/>
      <c r="KRO85" s="338"/>
      <c r="KRP85" s="338"/>
      <c r="KRQ85" s="338"/>
      <c r="KRR85" s="338"/>
      <c r="KRS85" s="338"/>
      <c r="KRT85" s="338"/>
      <c r="KRU85" s="338"/>
      <c r="KRV85" s="338"/>
      <c r="KRW85" s="338"/>
      <c r="KRX85" s="338"/>
      <c r="KRY85" s="338"/>
      <c r="KRZ85" s="338"/>
      <c r="KSA85" s="338"/>
      <c r="KSB85" s="338"/>
      <c r="KSC85" s="338"/>
      <c r="KSD85" s="338"/>
      <c r="KSE85" s="338"/>
      <c r="KSF85" s="338"/>
      <c r="KSG85" s="338"/>
      <c r="KSH85" s="338"/>
      <c r="KSI85" s="338"/>
      <c r="KSJ85" s="338"/>
      <c r="KSK85" s="338"/>
      <c r="KSL85" s="338"/>
      <c r="KSM85" s="338"/>
      <c r="KSN85" s="338"/>
      <c r="KSO85" s="338"/>
      <c r="KSP85" s="338"/>
      <c r="KSQ85" s="338"/>
      <c r="KSR85" s="338"/>
      <c r="KSS85" s="338"/>
      <c r="KST85" s="338"/>
      <c r="KSU85" s="338"/>
      <c r="KSV85" s="338"/>
      <c r="KSW85" s="338"/>
      <c r="KSX85" s="338"/>
      <c r="KSY85" s="338"/>
      <c r="KSZ85" s="338"/>
      <c r="KTA85" s="338"/>
      <c r="KTB85" s="338"/>
      <c r="KTC85" s="338"/>
      <c r="KTD85" s="338"/>
      <c r="KTE85" s="338"/>
      <c r="KTF85" s="338"/>
      <c r="KTG85" s="338"/>
      <c r="KTH85" s="338"/>
      <c r="KTI85" s="338"/>
      <c r="KTJ85" s="338"/>
      <c r="KTK85" s="338"/>
      <c r="KTL85" s="338"/>
      <c r="KTM85" s="338"/>
      <c r="KTN85" s="338"/>
      <c r="KTO85" s="338"/>
      <c r="KTP85" s="338"/>
      <c r="KTQ85" s="338"/>
      <c r="KTR85" s="338"/>
      <c r="KTS85" s="338"/>
      <c r="KTT85" s="338"/>
      <c r="KTU85" s="338"/>
      <c r="KTV85" s="338"/>
      <c r="KTW85" s="338"/>
      <c r="KTX85" s="338"/>
      <c r="KTY85" s="338"/>
      <c r="KTZ85" s="338"/>
      <c r="KUA85" s="338"/>
      <c r="KUB85" s="338"/>
      <c r="KUC85" s="338"/>
      <c r="KUD85" s="338"/>
      <c r="KUE85" s="338"/>
      <c r="KUF85" s="338"/>
      <c r="KUG85" s="338"/>
      <c r="KUH85" s="338"/>
      <c r="KUI85" s="338"/>
      <c r="KUJ85" s="338"/>
      <c r="KUK85" s="338"/>
      <c r="KUL85" s="338"/>
      <c r="KUM85" s="338"/>
      <c r="KUN85" s="338"/>
      <c r="KUO85" s="338"/>
      <c r="KUP85" s="338"/>
      <c r="KUQ85" s="338"/>
      <c r="KUR85" s="338"/>
      <c r="KUS85" s="338"/>
      <c r="KUT85" s="338"/>
      <c r="KUU85" s="338"/>
      <c r="KUV85" s="338"/>
      <c r="KUW85" s="338"/>
      <c r="KUX85" s="338"/>
      <c r="KUY85" s="338"/>
      <c r="KUZ85" s="338"/>
      <c r="KVA85" s="338"/>
      <c r="KVB85" s="338"/>
      <c r="KVC85" s="338"/>
      <c r="KVD85" s="338"/>
      <c r="KVE85" s="338"/>
      <c r="KVF85" s="338"/>
      <c r="KVG85" s="338"/>
      <c r="KVH85" s="338"/>
      <c r="KVI85" s="338"/>
      <c r="KVJ85" s="338"/>
      <c r="KVK85" s="338"/>
      <c r="KVL85" s="338"/>
      <c r="KVM85" s="338"/>
      <c r="KVN85" s="338"/>
      <c r="KVO85" s="338"/>
      <c r="KVP85" s="338"/>
      <c r="KVQ85" s="338"/>
      <c r="KVR85" s="338"/>
      <c r="KVS85" s="338"/>
      <c r="KVT85" s="338"/>
      <c r="KVU85" s="338"/>
      <c r="KVV85" s="338"/>
      <c r="KVW85" s="338"/>
      <c r="KVX85" s="338"/>
      <c r="KVY85" s="338"/>
      <c r="KVZ85" s="338"/>
      <c r="KWA85" s="338"/>
      <c r="KWB85" s="338"/>
      <c r="KWC85" s="338"/>
      <c r="KWD85" s="338"/>
      <c r="KWE85" s="338"/>
      <c r="KWF85" s="338"/>
      <c r="KWG85" s="338"/>
      <c r="KWH85" s="338"/>
      <c r="KWI85" s="338"/>
      <c r="KWJ85" s="338"/>
      <c r="KWK85" s="338"/>
      <c r="KWL85" s="338"/>
      <c r="KWM85" s="338"/>
      <c r="KWN85" s="338"/>
      <c r="KWO85" s="338"/>
      <c r="KWP85" s="338"/>
      <c r="KWQ85" s="338"/>
      <c r="KWR85" s="338"/>
      <c r="KWS85" s="338"/>
      <c r="KWT85" s="338"/>
      <c r="KWU85" s="338"/>
      <c r="KWV85" s="338"/>
      <c r="KWW85" s="338"/>
      <c r="KWX85" s="338"/>
      <c r="KWY85" s="338"/>
      <c r="KWZ85" s="338"/>
      <c r="KXA85" s="338"/>
      <c r="KXB85" s="338"/>
      <c r="KXC85" s="338"/>
      <c r="KXD85" s="338"/>
      <c r="KXE85" s="338"/>
      <c r="KXF85" s="338"/>
      <c r="KXG85" s="338"/>
      <c r="KXH85" s="338"/>
      <c r="KXI85" s="338"/>
      <c r="KXJ85" s="338"/>
      <c r="KXK85" s="338"/>
      <c r="KXL85" s="338"/>
      <c r="KXM85" s="338"/>
      <c r="KXN85" s="338"/>
      <c r="KXO85" s="338"/>
      <c r="KXP85" s="338"/>
      <c r="KXQ85" s="338"/>
      <c r="KXR85" s="338"/>
      <c r="KXS85" s="338"/>
      <c r="KXT85" s="338"/>
      <c r="KXU85" s="338"/>
      <c r="KXV85" s="338"/>
      <c r="KXW85" s="338"/>
      <c r="KXX85" s="338"/>
      <c r="KXY85" s="338"/>
      <c r="KXZ85" s="338"/>
      <c r="KYA85" s="338"/>
      <c r="KYB85" s="338"/>
      <c r="KYC85" s="338"/>
      <c r="KYD85" s="338"/>
      <c r="KYE85" s="338"/>
      <c r="KYF85" s="338"/>
      <c r="KYG85" s="338"/>
      <c r="KYH85" s="338"/>
      <c r="KYI85" s="338"/>
      <c r="KYJ85" s="338"/>
      <c r="KYK85" s="338"/>
      <c r="KYL85" s="338"/>
      <c r="KYM85" s="338"/>
      <c r="KYN85" s="338"/>
      <c r="KYO85" s="338"/>
      <c r="KYP85" s="338"/>
      <c r="KYQ85" s="338"/>
      <c r="KYR85" s="338"/>
      <c r="KYS85" s="338"/>
      <c r="KYT85" s="338"/>
      <c r="KYU85" s="338"/>
      <c r="KYV85" s="338"/>
      <c r="KYW85" s="338"/>
      <c r="KYX85" s="338"/>
      <c r="KYY85" s="338"/>
      <c r="KYZ85" s="338"/>
      <c r="KZA85" s="338"/>
      <c r="KZB85" s="338"/>
      <c r="KZC85" s="338"/>
      <c r="KZD85" s="338"/>
      <c r="KZE85" s="338"/>
      <c r="KZF85" s="338"/>
      <c r="KZG85" s="338"/>
      <c r="KZH85" s="338"/>
      <c r="KZI85" s="338"/>
      <c r="KZJ85" s="338"/>
      <c r="KZK85" s="338"/>
      <c r="KZL85" s="338"/>
      <c r="KZM85" s="338"/>
      <c r="KZN85" s="338"/>
      <c r="KZO85" s="338"/>
      <c r="KZP85" s="338"/>
      <c r="KZQ85" s="338"/>
      <c r="KZR85" s="338"/>
      <c r="KZS85" s="338"/>
      <c r="KZT85" s="338"/>
      <c r="KZU85" s="338"/>
      <c r="KZV85" s="338"/>
      <c r="KZW85" s="338"/>
      <c r="KZX85" s="338"/>
      <c r="KZY85" s="338"/>
      <c r="KZZ85" s="338"/>
      <c r="LAA85" s="338"/>
      <c r="LAB85" s="338"/>
      <c r="LAC85" s="338"/>
      <c r="LAD85" s="338"/>
      <c r="LAE85" s="338"/>
      <c r="LAF85" s="338"/>
      <c r="LAG85" s="338"/>
      <c r="LAH85" s="338"/>
      <c r="LAI85" s="338"/>
      <c r="LAJ85" s="338"/>
      <c r="LAK85" s="338"/>
      <c r="LAL85" s="338"/>
      <c r="LAM85" s="338"/>
      <c r="LAN85" s="338"/>
      <c r="LAO85" s="338"/>
      <c r="LAP85" s="338"/>
      <c r="LAQ85" s="338"/>
      <c r="LAR85" s="338"/>
      <c r="LAS85" s="338"/>
      <c r="LAT85" s="338"/>
      <c r="LAU85" s="338"/>
      <c r="LAV85" s="338"/>
      <c r="LAW85" s="338"/>
      <c r="LAX85" s="338"/>
      <c r="LAY85" s="338"/>
      <c r="LAZ85" s="338"/>
      <c r="LBA85" s="338"/>
      <c r="LBB85" s="338"/>
      <c r="LBC85" s="338"/>
      <c r="LBD85" s="338"/>
      <c r="LBE85" s="338"/>
      <c r="LBF85" s="338"/>
      <c r="LBG85" s="338"/>
      <c r="LBH85" s="338"/>
      <c r="LBI85" s="338"/>
      <c r="LBJ85" s="338"/>
      <c r="LBK85" s="338"/>
      <c r="LBL85" s="338"/>
      <c r="LBM85" s="338"/>
      <c r="LBN85" s="338"/>
      <c r="LBO85" s="338"/>
      <c r="LBP85" s="338"/>
      <c r="LBQ85" s="338"/>
      <c r="LBR85" s="338"/>
      <c r="LBS85" s="338"/>
      <c r="LBT85" s="338"/>
      <c r="LBU85" s="338"/>
      <c r="LBV85" s="338"/>
      <c r="LBW85" s="338"/>
      <c r="LBX85" s="338"/>
      <c r="LBY85" s="338"/>
      <c r="LBZ85" s="338"/>
      <c r="LCA85" s="338"/>
      <c r="LCB85" s="338"/>
      <c r="LCC85" s="338"/>
      <c r="LCD85" s="338"/>
      <c r="LCE85" s="338"/>
      <c r="LCF85" s="338"/>
      <c r="LCG85" s="338"/>
      <c r="LCH85" s="338"/>
      <c r="LCI85" s="338"/>
      <c r="LCJ85" s="338"/>
      <c r="LCK85" s="338"/>
      <c r="LCL85" s="338"/>
      <c r="LCM85" s="338"/>
      <c r="LCN85" s="338"/>
      <c r="LCO85" s="338"/>
      <c r="LCP85" s="338"/>
      <c r="LCQ85" s="338"/>
      <c r="LCR85" s="338"/>
      <c r="LCS85" s="338"/>
      <c r="LCT85" s="338"/>
      <c r="LCU85" s="338"/>
      <c r="LCV85" s="338"/>
      <c r="LCW85" s="338"/>
      <c r="LCX85" s="338"/>
      <c r="LCY85" s="338"/>
      <c r="LCZ85" s="338"/>
      <c r="LDA85" s="338"/>
      <c r="LDB85" s="338"/>
      <c r="LDC85" s="338"/>
      <c r="LDD85" s="338"/>
      <c r="LDE85" s="338"/>
      <c r="LDF85" s="338"/>
      <c r="LDG85" s="338"/>
      <c r="LDH85" s="338"/>
      <c r="LDI85" s="338"/>
      <c r="LDJ85" s="338"/>
      <c r="LDK85" s="338"/>
      <c r="LDL85" s="338"/>
      <c r="LDM85" s="338"/>
      <c r="LDN85" s="338"/>
      <c r="LDO85" s="338"/>
      <c r="LDP85" s="338"/>
      <c r="LDQ85" s="338"/>
      <c r="LDR85" s="338"/>
      <c r="LDS85" s="338"/>
      <c r="LDT85" s="338"/>
      <c r="LDU85" s="338"/>
      <c r="LDV85" s="338"/>
      <c r="LDW85" s="338"/>
      <c r="LDX85" s="338"/>
      <c r="LDY85" s="338"/>
      <c r="LDZ85" s="338"/>
      <c r="LEA85" s="338"/>
      <c r="LEB85" s="338"/>
      <c r="LEC85" s="338"/>
      <c r="LED85" s="338"/>
      <c r="LEE85" s="338"/>
      <c r="LEF85" s="338"/>
      <c r="LEG85" s="338"/>
      <c r="LEH85" s="338"/>
      <c r="LEI85" s="338"/>
      <c r="LEJ85" s="338"/>
      <c r="LEK85" s="338"/>
      <c r="LEL85" s="338"/>
      <c r="LEM85" s="338"/>
      <c r="LEN85" s="338"/>
      <c r="LEO85" s="338"/>
      <c r="LEP85" s="338"/>
      <c r="LEQ85" s="338"/>
      <c r="LER85" s="338"/>
      <c r="LES85" s="338"/>
      <c r="LET85" s="338"/>
      <c r="LEU85" s="338"/>
      <c r="LEV85" s="338"/>
      <c r="LEW85" s="338"/>
      <c r="LEX85" s="338"/>
      <c r="LEY85" s="338"/>
      <c r="LEZ85" s="338"/>
      <c r="LFA85" s="338"/>
      <c r="LFB85" s="338"/>
      <c r="LFC85" s="338"/>
      <c r="LFD85" s="338"/>
      <c r="LFE85" s="338"/>
      <c r="LFF85" s="338"/>
      <c r="LFG85" s="338"/>
      <c r="LFH85" s="338"/>
      <c r="LFI85" s="338"/>
      <c r="LFJ85" s="338"/>
      <c r="LFK85" s="338"/>
      <c r="LFL85" s="338"/>
      <c r="LFM85" s="338"/>
      <c r="LFN85" s="338"/>
      <c r="LFO85" s="338"/>
      <c r="LFP85" s="338"/>
      <c r="LFQ85" s="338"/>
      <c r="LFR85" s="338"/>
      <c r="LFS85" s="338"/>
      <c r="LFT85" s="338"/>
      <c r="LFU85" s="338"/>
      <c r="LFV85" s="338"/>
      <c r="LFW85" s="338"/>
      <c r="LFX85" s="338"/>
      <c r="LFY85" s="338"/>
      <c r="LFZ85" s="338"/>
      <c r="LGA85" s="338"/>
      <c r="LGB85" s="338"/>
      <c r="LGC85" s="338"/>
      <c r="LGD85" s="338"/>
      <c r="LGE85" s="338"/>
      <c r="LGF85" s="338"/>
      <c r="LGG85" s="338"/>
      <c r="LGH85" s="338"/>
      <c r="LGI85" s="338"/>
      <c r="LGJ85" s="338"/>
      <c r="LGK85" s="338"/>
      <c r="LGL85" s="338"/>
      <c r="LGM85" s="338"/>
      <c r="LGN85" s="338"/>
      <c r="LGO85" s="338"/>
      <c r="LGP85" s="338"/>
      <c r="LGQ85" s="338"/>
      <c r="LGR85" s="338"/>
      <c r="LGS85" s="338"/>
      <c r="LGT85" s="338"/>
      <c r="LGU85" s="338"/>
      <c r="LGV85" s="338"/>
      <c r="LGW85" s="338"/>
      <c r="LGX85" s="338"/>
      <c r="LGY85" s="338"/>
      <c r="LGZ85" s="338"/>
      <c r="LHA85" s="338"/>
      <c r="LHB85" s="338"/>
      <c r="LHC85" s="338"/>
      <c r="LHD85" s="338"/>
      <c r="LHE85" s="338"/>
      <c r="LHF85" s="338"/>
      <c r="LHG85" s="338"/>
      <c r="LHH85" s="338"/>
      <c r="LHI85" s="338"/>
      <c r="LHJ85" s="338"/>
      <c r="LHK85" s="338"/>
      <c r="LHL85" s="338"/>
      <c r="LHM85" s="338"/>
      <c r="LHN85" s="338"/>
      <c r="LHO85" s="338"/>
      <c r="LHP85" s="338"/>
      <c r="LHQ85" s="338"/>
      <c r="LHR85" s="338"/>
      <c r="LHS85" s="338"/>
      <c r="LHT85" s="338"/>
      <c r="LHU85" s="338"/>
      <c r="LHV85" s="338"/>
      <c r="LHW85" s="338"/>
      <c r="LHX85" s="338"/>
      <c r="LHY85" s="338"/>
      <c r="LHZ85" s="338"/>
      <c r="LIA85" s="338"/>
      <c r="LIB85" s="338"/>
      <c r="LIC85" s="338"/>
      <c r="LID85" s="338"/>
      <c r="LIE85" s="338"/>
      <c r="LIF85" s="338"/>
      <c r="LIG85" s="338"/>
      <c r="LIH85" s="338"/>
      <c r="LII85" s="338"/>
      <c r="LIJ85" s="338"/>
      <c r="LIK85" s="338"/>
      <c r="LIL85" s="338"/>
      <c r="LIM85" s="338"/>
      <c r="LIN85" s="338"/>
      <c r="LIO85" s="338"/>
      <c r="LIP85" s="338"/>
      <c r="LIQ85" s="338"/>
      <c r="LIR85" s="338"/>
      <c r="LIS85" s="338"/>
      <c r="LIT85" s="338"/>
      <c r="LIU85" s="338"/>
      <c r="LIV85" s="338"/>
      <c r="LIW85" s="338"/>
      <c r="LIX85" s="338"/>
      <c r="LIY85" s="338"/>
      <c r="LIZ85" s="338"/>
      <c r="LJA85" s="338"/>
      <c r="LJB85" s="338"/>
      <c r="LJC85" s="338"/>
      <c r="LJD85" s="338"/>
      <c r="LJE85" s="338"/>
      <c r="LJF85" s="338"/>
      <c r="LJG85" s="338"/>
      <c r="LJH85" s="338"/>
      <c r="LJI85" s="338"/>
      <c r="LJJ85" s="338"/>
      <c r="LJK85" s="338"/>
      <c r="LJL85" s="338"/>
      <c r="LJM85" s="338"/>
      <c r="LJN85" s="338"/>
      <c r="LJO85" s="338"/>
      <c r="LJP85" s="338"/>
      <c r="LJQ85" s="338"/>
      <c r="LJR85" s="338"/>
      <c r="LJS85" s="338"/>
      <c r="LJT85" s="338"/>
      <c r="LJU85" s="338"/>
      <c r="LJV85" s="338"/>
      <c r="LJW85" s="338"/>
      <c r="LJX85" s="338"/>
      <c r="LJY85" s="338"/>
      <c r="LJZ85" s="338"/>
      <c r="LKA85" s="338"/>
      <c r="LKB85" s="338"/>
      <c r="LKC85" s="338"/>
      <c r="LKD85" s="338"/>
      <c r="LKE85" s="338"/>
      <c r="LKF85" s="338"/>
      <c r="LKG85" s="338"/>
      <c r="LKH85" s="338"/>
      <c r="LKI85" s="338"/>
      <c r="LKJ85" s="338"/>
      <c r="LKK85" s="338"/>
      <c r="LKL85" s="338"/>
      <c r="LKM85" s="338"/>
      <c r="LKN85" s="338"/>
      <c r="LKO85" s="338"/>
      <c r="LKP85" s="338"/>
      <c r="LKQ85" s="338"/>
      <c r="LKR85" s="338"/>
      <c r="LKS85" s="338"/>
      <c r="LKT85" s="338"/>
      <c r="LKU85" s="338"/>
      <c r="LKV85" s="338"/>
      <c r="LKW85" s="338"/>
      <c r="LKX85" s="338"/>
      <c r="LKY85" s="338"/>
      <c r="LKZ85" s="338"/>
      <c r="LLA85" s="338"/>
      <c r="LLB85" s="338"/>
      <c r="LLC85" s="338"/>
      <c r="LLD85" s="338"/>
      <c r="LLE85" s="338"/>
      <c r="LLF85" s="338"/>
      <c r="LLG85" s="338"/>
      <c r="LLH85" s="338"/>
      <c r="LLI85" s="338"/>
      <c r="LLJ85" s="338"/>
      <c r="LLK85" s="338"/>
      <c r="LLL85" s="338"/>
      <c r="LLM85" s="338"/>
      <c r="LLN85" s="338"/>
      <c r="LLO85" s="338"/>
      <c r="LLP85" s="338"/>
      <c r="LLQ85" s="338"/>
      <c r="LLR85" s="338"/>
      <c r="LLS85" s="338"/>
      <c r="LLT85" s="338"/>
      <c r="LLU85" s="338"/>
      <c r="LLV85" s="338"/>
      <c r="LLW85" s="338"/>
      <c r="LLX85" s="338"/>
      <c r="LLY85" s="338"/>
      <c r="LLZ85" s="338"/>
      <c r="LMA85" s="338"/>
      <c r="LMB85" s="338"/>
      <c r="LMC85" s="338"/>
      <c r="LMD85" s="338"/>
      <c r="LME85" s="338"/>
      <c r="LMF85" s="338"/>
      <c r="LMG85" s="338"/>
      <c r="LMH85" s="338"/>
      <c r="LMI85" s="338"/>
      <c r="LMJ85" s="338"/>
      <c r="LMK85" s="338"/>
      <c r="LML85" s="338"/>
      <c r="LMM85" s="338"/>
      <c r="LMN85" s="338"/>
      <c r="LMO85" s="338"/>
      <c r="LMP85" s="338"/>
      <c r="LMQ85" s="338"/>
      <c r="LMR85" s="338"/>
      <c r="LMS85" s="338"/>
      <c r="LMT85" s="338"/>
      <c r="LMU85" s="338"/>
      <c r="LMV85" s="338"/>
      <c r="LMW85" s="338"/>
      <c r="LMX85" s="338"/>
      <c r="LMY85" s="338"/>
      <c r="LMZ85" s="338"/>
      <c r="LNA85" s="338"/>
      <c r="LNB85" s="338"/>
      <c r="LNC85" s="338"/>
      <c r="LND85" s="338"/>
      <c r="LNE85" s="338"/>
      <c r="LNF85" s="338"/>
      <c r="LNG85" s="338"/>
      <c r="LNH85" s="338"/>
      <c r="LNI85" s="338"/>
      <c r="LNJ85" s="338"/>
      <c r="LNK85" s="338"/>
      <c r="LNL85" s="338"/>
      <c r="LNM85" s="338"/>
      <c r="LNN85" s="338"/>
      <c r="LNO85" s="338"/>
      <c r="LNP85" s="338"/>
      <c r="LNQ85" s="338"/>
      <c r="LNR85" s="338"/>
      <c r="LNS85" s="338"/>
      <c r="LNT85" s="338"/>
      <c r="LNU85" s="338"/>
      <c r="LNV85" s="338"/>
      <c r="LNW85" s="338"/>
      <c r="LNX85" s="338"/>
      <c r="LNY85" s="338"/>
      <c r="LNZ85" s="338"/>
      <c r="LOA85" s="338"/>
      <c r="LOB85" s="338"/>
      <c r="LOC85" s="338"/>
      <c r="LOD85" s="338"/>
      <c r="LOE85" s="338"/>
      <c r="LOF85" s="338"/>
      <c r="LOG85" s="338"/>
      <c r="LOH85" s="338"/>
      <c r="LOI85" s="338"/>
      <c r="LOJ85" s="338"/>
      <c r="LOK85" s="338"/>
      <c r="LOL85" s="338"/>
      <c r="LOM85" s="338"/>
      <c r="LON85" s="338"/>
      <c r="LOO85" s="338"/>
      <c r="LOP85" s="338"/>
      <c r="LOQ85" s="338"/>
      <c r="LOR85" s="338"/>
      <c r="LOS85" s="338"/>
      <c r="LOT85" s="338"/>
      <c r="LOU85" s="338"/>
      <c r="LOV85" s="338"/>
      <c r="LOW85" s="338"/>
      <c r="LOX85" s="338"/>
      <c r="LOY85" s="338"/>
      <c r="LOZ85" s="338"/>
      <c r="LPA85" s="338"/>
      <c r="LPB85" s="338"/>
      <c r="LPC85" s="338"/>
      <c r="LPD85" s="338"/>
      <c r="LPE85" s="338"/>
      <c r="LPF85" s="338"/>
      <c r="LPG85" s="338"/>
      <c r="LPH85" s="338"/>
      <c r="LPI85" s="338"/>
      <c r="LPJ85" s="338"/>
      <c r="LPK85" s="338"/>
      <c r="LPL85" s="338"/>
      <c r="LPM85" s="338"/>
      <c r="LPN85" s="338"/>
      <c r="LPO85" s="338"/>
      <c r="LPP85" s="338"/>
      <c r="LPQ85" s="338"/>
      <c r="LPR85" s="338"/>
      <c r="LPS85" s="338"/>
      <c r="LPT85" s="338"/>
      <c r="LPU85" s="338"/>
      <c r="LPV85" s="338"/>
      <c r="LPW85" s="338"/>
      <c r="LPX85" s="338"/>
      <c r="LPY85" s="338"/>
      <c r="LPZ85" s="338"/>
      <c r="LQA85" s="338"/>
      <c r="LQB85" s="338"/>
      <c r="LQC85" s="338"/>
      <c r="LQD85" s="338"/>
      <c r="LQE85" s="338"/>
      <c r="LQF85" s="338"/>
      <c r="LQG85" s="338"/>
      <c r="LQH85" s="338"/>
      <c r="LQI85" s="338"/>
      <c r="LQJ85" s="338"/>
      <c r="LQK85" s="338"/>
      <c r="LQL85" s="338"/>
      <c r="LQM85" s="338"/>
      <c r="LQN85" s="338"/>
      <c r="LQO85" s="338"/>
      <c r="LQP85" s="338"/>
      <c r="LQQ85" s="338"/>
      <c r="LQR85" s="338"/>
      <c r="LQS85" s="338"/>
      <c r="LQT85" s="338"/>
      <c r="LQU85" s="338"/>
      <c r="LQV85" s="338"/>
      <c r="LQW85" s="338"/>
      <c r="LQX85" s="338"/>
      <c r="LQY85" s="338"/>
      <c r="LQZ85" s="338"/>
      <c r="LRA85" s="338"/>
      <c r="LRB85" s="338"/>
      <c r="LRC85" s="338"/>
      <c r="LRD85" s="338"/>
      <c r="LRE85" s="338"/>
      <c r="LRF85" s="338"/>
      <c r="LRG85" s="338"/>
      <c r="LRH85" s="338"/>
      <c r="LRI85" s="338"/>
      <c r="LRJ85" s="338"/>
      <c r="LRK85" s="338"/>
      <c r="LRL85" s="338"/>
      <c r="LRM85" s="338"/>
      <c r="LRN85" s="338"/>
      <c r="LRO85" s="338"/>
      <c r="LRP85" s="338"/>
      <c r="LRQ85" s="338"/>
      <c r="LRR85" s="338"/>
      <c r="LRS85" s="338"/>
      <c r="LRT85" s="338"/>
      <c r="LRU85" s="338"/>
      <c r="LRV85" s="338"/>
      <c r="LRW85" s="338"/>
      <c r="LRX85" s="338"/>
      <c r="LRY85" s="338"/>
      <c r="LRZ85" s="338"/>
      <c r="LSA85" s="338"/>
      <c r="LSB85" s="338"/>
      <c r="LSC85" s="338"/>
      <c r="LSD85" s="338"/>
      <c r="LSE85" s="338"/>
      <c r="LSF85" s="338"/>
      <c r="LSG85" s="338"/>
      <c r="LSH85" s="338"/>
      <c r="LSI85" s="338"/>
      <c r="LSJ85" s="338"/>
      <c r="LSK85" s="338"/>
      <c r="LSL85" s="338"/>
      <c r="LSM85" s="338"/>
      <c r="LSN85" s="338"/>
      <c r="LSO85" s="338"/>
      <c r="LSP85" s="338"/>
      <c r="LSQ85" s="338"/>
      <c r="LSR85" s="338"/>
      <c r="LSS85" s="338"/>
      <c r="LST85" s="338"/>
      <c r="LSU85" s="338"/>
      <c r="LSV85" s="338"/>
      <c r="LSW85" s="338"/>
      <c r="LSX85" s="338"/>
      <c r="LSY85" s="338"/>
      <c r="LSZ85" s="338"/>
      <c r="LTA85" s="338"/>
      <c r="LTB85" s="338"/>
      <c r="LTC85" s="338"/>
      <c r="LTD85" s="338"/>
      <c r="LTE85" s="338"/>
      <c r="LTF85" s="338"/>
      <c r="LTG85" s="338"/>
      <c r="LTH85" s="338"/>
      <c r="LTI85" s="338"/>
      <c r="LTJ85" s="338"/>
      <c r="LTK85" s="338"/>
      <c r="LTL85" s="338"/>
      <c r="LTM85" s="338"/>
      <c r="LTN85" s="338"/>
      <c r="LTO85" s="338"/>
      <c r="LTP85" s="338"/>
      <c r="LTQ85" s="338"/>
      <c r="LTR85" s="338"/>
      <c r="LTS85" s="338"/>
      <c r="LTT85" s="338"/>
      <c r="LTU85" s="338"/>
      <c r="LTV85" s="338"/>
      <c r="LTW85" s="338"/>
      <c r="LTX85" s="338"/>
      <c r="LTY85" s="338"/>
      <c r="LTZ85" s="338"/>
      <c r="LUA85" s="338"/>
      <c r="LUB85" s="338"/>
      <c r="LUC85" s="338"/>
      <c r="LUD85" s="338"/>
      <c r="LUE85" s="338"/>
      <c r="LUF85" s="338"/>
      <c r="LUG85" s="338"/>
      <c r="LUH85" s="338"/>
      <c r="LUI85" s="338"/>
      <c r="LUJ85" s="338"/>
      <c r="LUK85" s="338"/>
      <c r="LUL85" s="338"/>
      <c r="LUM85" s="338"/>
      <c r="LUN85" s="338"/>
      <c r="LUO85" s="338"/>
      <c r="LUP85" s="338"/>
      <c r="LUQ85" s="338"/>
      <c r="LUR85" s="338"/>
      <c r="LUS85" s="338"/>
      <c r="LUT85" s="338"/>
      <c r="LUU85" s="338"/>
      <c r="LUV85" s="338"/>
      <c r="LUW85" s="338"/>
      <c r="LUX85" s="338"/>
      <c r="LUY85" s="338"/>
      <c r="LUZ85" s="338"/>
      <c r="LVA85" s="338"/>
      <c r="LVB85" s="338"/>
      <c r="LVC85" s="338"/>
      <c r="LVD85" s="338"/>
      <c r="LVE85" s="338"/>
      <c r="LVF85" s="338"/>
      <c r="LVG85" s="338"/>
      <c r="LVH85" s="338"/>
      <c r="LVI85" s="338"/>
      <c r="LVJ85" s="338"/>
      <c r="LVK85" s="338"/>
      <c r="LVL85" s="338"/>
      <c r="LVM85" s="338"/>
      <c r="LVN85" s="338"/>
      <c r="LVO85" s="338"/>
      <c r="LVP85" s="338"/>
      <c r="LVQ85" s="338"/>
      <c r="LVR85" s="338"/>
      <c r="LVS85" s="338"/>
      <c r="LVT85" s="338"/>
      <c r="LVU85" s="338"/>
      <c r="LVV85" s="338"/>
      <c r="LVW85" s="338"/>
      <c r="LVX85" s="338"/>
      <c r="LVY85" s="338"/>
      <c r="LVZ85" s="338"/>
      <c r="LWA85" s="338"/>
      <c r="LWB85" s="338"/>
      <c r="LWC85" s="338"/>
      <c r="LWD85" s="338"/>
      <c r="LWE85" s="338"/>
      <c r="LWF85" s="338"/>
      <c r="LWG85" s="338"/>
      <c r="LWH85" s="338"/>
      <c r="LWI85" s="338"/>
      <c r="LWJ85" s="338"/>
      <c r="LWK85" s="338"/>
      <c r="LWL85" s="338"/>
      <c r="LWM85" s="338"/>
      <c r="LWN85" s="338"/>
      <c r="LWO85" s="338"/>
      <c r="LWP85" s="338"/>
      <c r="LWQ85" s="338"/>
      <c r="LWR85" s="338"/>
      <c r="LWS85" s="338"/>
      <c r="LWT85" s="338"/>
      <c r="LWU85" s="338"/>
      <c r="LWV85" s="338"/>
      <c r="LWW85" s="338"/>
      <c r="LWX85" s="338"/>
      <c r="LWY85" s="338"/>
      <c r="LWZ85" s="338"/>
      <c r="LXA85" s="338"/>
      <c r="LXB85" s="338"/>
      <c r="LXC85" s="338"/>
      <c r="LXD85" s="338"/>
      <c r="LXE85" s="338"/>
      <c r="LXF85" s="338"/>
      <c r="LXG85" s="338"/>
      <c r="LXH85" s="338"/>
      <c r="LXI85" s="338"/>
      <c r="LXJ85" s="338"/>
      <c r="LXK85" s="338"/>
      <c r="LXL85" s="338"/>
      <c r="LXM85" s="338"/>
      <c r="LXN85" s="338"/>
      <c r="LXO85" s="338"/>
      <c r="LXP85" s="338"/>
      <c r="LXQ85" s="338"/>
      <c r="LXR85" s="338"/>
      <c r="LXS85" s="338"/>
      <c r="LXT85" s="338"/>
      <c r="LXU85" s="338"/>
      <c r="LXV85" s="338"/>
      <c r="LXW85" s="338"/>
      <c r="LXX85" s="338"/>
      <c r="LXY85" s="338"/>
      <c r="LXZ85" s="338"/>
      <c r="LYA85" s="338"/>
      <c r="LYB85" s="338"/>
      <c r="LYC85" s="338"/>
      <c r="LYD85" s="338"/>
      <c r="LYE85" s="338"/>
      <c r="LYF85" s="338"/>
      <c r="LYG85" s="338"/>
      <c r="LYH85" s="338"/>
      <c r="LYI85" s="338"/>
      <c r="LYJ85" s="338"/>
      <c r="LYK85" s="338"/>
      <c r="LYL85" s="338"/>
      <c r="LYM85" s="338"/>
      <c r="LYN85" s="338"/>
      <c r="LYO85" s="338"/>
      <c r="LYP85" s="338"/>
      <c r="LYQ85" s="338"/>
      <c r="LYR85" s="338"/>
      <c r="LYS85" s="338"/>
      <c r="LYT85" s="338"/>
      <c r="LYU85" s="338"/>
      <c r="LYV85" s="338"/>
      <c r="LYW85" s="338"/>
      <c r="LYX85" s="338"/>
      <c r="LYY85" s="338"/>
      <c r="LYZ85" s="338"/>
      <c r="LZA85" s="338"/>
      <c r="LZB85" s="338"/>
      <c r="LZC85" s="338"/>
      <c r="LZD85" s="338"/>
      <c r="LZE85" s="338"/>
      <c r="LZF85" s="338"/>
      <c r="LZG85" s="338"/>
      <c r="LZH85" s="338"/>
      <c r="LZI85" s="338"/>
      <c r="LZJ85" s="338"/>
      <c r="LZK85" s="338"/>
      <c r="LZL85" s="338"/>
      <c r="LZM85" s="338"/>
      <c r="LZN85" s="338"/>
      <c r="LZO85" s="338"/>
      <c r="LZP85" s="338"/>
      <c r="LZQ85" s="338"/>
      <c r="LZR85" s="338"/>
      <c r="LZS85" s="338"/>
      <c r="LZT85" s="338"/>
      <c r="LZU85" s="338"/>
      <c r="LZV85" s="338"/>
      <c r="LZW85" s="338"/>
      <c r="LZX85" s="338"/>
      <c r="LZY85" s="338"/>
      <c r="LZZ85" s="338"/>
      <c r="MAA85" s="338"/>
      <c r="MAB85" s="338"/>
      <c r="MAC85" s="338"/>
      <c r="MAD85" s="338"/>
      <c r="MAE85" s="338"/>
      <c r="MAF85" s="338"/>
      <c r="MAG85" s="338"/>
      <c r="MAH85" s="338"/>
      <c r="MAI85" s="338"/>
      <c r="MAJ85" s="338"/>
      <c r="MAK85" s="338"/>
      <c r="MAL85" s="338"/>
      <c r="MAM85" s="338"/>
      <c r="MAN85" s="338"/>
      <c r="MAO85" s="338"/>
      <c r="MAP85" s="338"/>
      <c r="MAQ85" s="338"/>
      <c r="MAR85" s="338"/>
      <c r="MAS85" s="338"/>
      <c r="MAT85" s="338"/>
      <c r="MAU85" s="338"/>
      <c r="MAV85" s="338"/>
      <c r="MAW85" s="338"/>
      <c r="MAX85" s="338"/>
      <c r="MAY85" s="338"/>
      <c r="MAZ85" s="338"/>
      <c r="MBA85" s="338"/>
      <c r="MBB85" s="338"/>
      <c r="MBC85" s="338"/>
      <c r="MBD85" s="338"/>
      <c r="MBE85" s="338"/>
      <c r="MBF85" s="338"/>
      <c r="MBG85" s="338"/>
      <c r="MBH85" s="338"/>
      <c r="MBI85" s="338"/>
      <c r="MBJ85" s="338"/>
      <c r="MBK85" s="338"/>
      <c r="MBL85" s="338"/>
      <c r="MBM85" s="338"/>
      <c r="MBN85" s="338"/>
      <c r="MBO85" s="338"/>
      <c r="MBP85" s="338"/>
      <c r="MBQ85" s="338"/>
      <c r="MBR85" s="338"/>
      <c r="MBS85" s="338"/>
      <c r="MBT85" s="338"/>
      <c r="MBU85" s="338"/>
      <c r="MBV85" s="338"/>
      <c r="MBW85" s="338"/>
      <c r="MBX85" s="338"/>
      <c r="MBY85" s="338"/>
      <c r="MBZ85" s="338"/>
      <c r="MCA85" s="338"/>
      <c r="MCB85" s="338"/>
      <c r="MCC85" s="338"/>
      <c r="MCD85" s="338"/>
      <c r="MCE85" s="338"/>
      <c r="MCF85" s="338"/>
      <c r="MCG85" s="338"/>
      <c r="MCH85" s="338"/>
      <c r="MCI85" s="338"/>
      <c r="MCJ85" s="338"/>
      <c r="MCK85" s="338"/>
      <c r="MCL85" s="338"/>
      <c r="MCM85" s="338"/>
      <c r="MCN85" s="338"/>
      <c r="MCO85" s="338"/>
      <c r="MCP85" s="338"/>
      <c r="MCQ85" s="338"/>
      <c r="MCR85" s="338"/>
      <c r="MCS85" s="338"/>
      <c r="MCT85" s="338"/>
      <c r="MCU85" s="338"/>
      <c r="MCV85" s="338"/>
      <c r="MCW85" s="338"/>
      <c r="MCX85" s="338"/>
      <c r="MCY85" s="338"/>
      <c r="MCZ85" s="338"/>
      <c r="MDA85" s="338"/>
      <c r="MDB85" s="338"/>
      <c r="MDC85" s="338"/>
      <c r="MDD85" s="338"/>
      <c r="MDE85" s="338"/>
      <c r="MDF85" s="338"/>
      <c r="MDG85" s="338"/>
      <c r="MDH85" s="338"/>
      <c r="MDI85" s="338"/>
      <c r="MDJ85" s="338"/>
      <c r="MDK85" s="338"/>
      <c r="MDL85" s="338"/>
      <c r="MDM85" s="338"/>
      <c r="MDN85" s="338"/>
      <c r="MDO85" s="338"/>
      <c r="MDP85" s="338"/>
      <c r="MDQ85" s="338"/>
      <c r="MDR85" s="338"/>
      <c r="MDS85" s="338"/>
      <c r="MDT85" s="338"/>
      <c r="MDU85" s="338"/>
      <c r="MDV85" s="338"/>
      <c r="MDW85" s="338"/>
      <c r="MDX85" s="338"/>
      <c r="MDY85" s="338"/>
      <c r="MDZ85" s="338"/>
      <c r="MEA85" s="338"/>
      <c r="MEB85" s="338"/>
      <c r="MEC85" s="338"/>
      <c r="MED85" s="338"/>
      <c r="MEE85" s="338"/>
      <c r="MEF85" s="338"/>
      <c r="MEG85" s="338"/>
      <c r="MEH85" s="338"/>
      <c r="MEI85" s="338"/>
      <c r="MEJ85" s="338"/>
      <c r="MEK85" s="338"/>
      <c r="MEL85" s="338"/>
      <c r="MEM85" s="338"/>
      <c r="MEN85" s="338"/>
      <c r="MEO85" s="338"/>
      <c r="MEP85" s="338"/>
      <c r="MEQ85" s="338"/>
      <c r="MER85" s="338"/>
      <c r="MES85" s="338"/>
      <c r="MET85" s="338"/>
      <c r="MEU85" s="338"/>
      <c r="MEV85" s="338"/>
      <c r="MEW85" s="338"/>
      <c r="MEX85" s="338"/>
      <c r="MEY85" s="338"/>
      <c r="MEZ85" s="338"/>
      <c r="MFA85" s="338"/>
      <c r="MFB85" s="338"/>
      <c r="MFC85" s="338"/>
      <c r="MFD85" s="338"/>
      <c r="MFE85" s="338"/>
      <c r="MFF85" s="338"/>
      <c r="MFG85" s="338"/>
      <c r="MFH85" s="338"/>
      <c r="MFI85" s="338"/>
      <c r="MFJ85" s="338"/>
      <c r="MFK85" s="338"/>
      <c r="MFL85" s="338"/>
      <c r="MFM85" s="338"/>
      <c r="MFN85" s="338"/>
      <c r="MFO85" s="338"/>
      <c r="MFP85" s="338"/>
      <c r="MFQ85" s="338"/>
      <c r="MFR85" s="338"/>
      <c r="MFS85" s="338"/>
      <c r="MFT85" s="338"/>
      <c r="MFU85" s="338"/>
      <c r="MFV85" s="338"/>
      <c r="MFW85" s="338"/>
      <c r="MFX85" s="338"/>
      <c r="MFY85" s="338"/>
      <c r="MFZ85" s="338"/>
      <c r="MGA85" s="338"/>
      <c r="MGB85" s="338"/>
      <c r="MGC85" s="338"/>
      <c r="MGD85" s="338"/>
      <c r="MGE85" s="338"/>
      <c r="MGF85" s="338"/>
      <c r="MGG85" s="338"/>
      <c r="MGH85" s="338"/>
      <c r="MGI85" s="338"/>
      <c r="MGJ85" s="338"/>
      <c r="MGK85" s="338"/>
      <c r="MGL85" s="338"/>
      <c r="MGM85" s="338"/>
      <c r="MGN85" s="338"/>
      <c r="MGO85" s="338"/>
      <c r="MGP85" s="338"/>
      <c r="MGQ85" s="338"/>
      <c r="MGR85" s="338"/>
      <c r="MGS85" s="338"/>
      <c r="MGT85" s="338"/>
      <c r="MGU85" s="338"/>
      <c r="MGV85" s="338"/>
      <c r="MGW85" s="338"/>
      <c r="MGX85" s="338"/>
      <c r="MGY85" s="338"/>
      <c r="MGZ85" s="338"/>
      <c r="MHA85" s="338"/>
      <c r="MHB85" s="338"/>
      <c r="MHC85" s="338"/>
      <c r="MHD85" s="338"/>
      <c r="MHE85" s="338"/>
      <c r="MHF85" s="338"/>
      <c r="MHG85" s="338"/>
      <c r="MHH85" s="338"/>
      <c r="MHI85" s="338"/>
      <c r="MHJ85" s="338"/>
      <c r="MHK85" s="338"/>
      <c r="MHL85" s="338"/>
      <c r="MHM85" s="338"/>
      <c r="MHN85" s="338"/>
      <c r="MHO85" s="338"/>
      <c r="MHP85" s="338"/>
      <c r="MHQ85" s="338"/>
      <c r="MHR85" s="338"/>
      <c r="MHS85" s="338"/>
      <c r="MHT85" s="338"/>
      <c r="MHU85" s="338"/>
      <c r="MHV85" s="338"/>
      <c r="MHW85" s="338"/>
      <c r="MHX85" s="338"/>
      <c r="MHY85" s="338"/>
      <c r="MHZ85" s="338"/>
      <c r="MIA85" s="338"/>
      <c r="MIB85" s="338"/>
      <c r="MIC85" s="338"/>
      <c r="MID85" s="338"/>
      <c r="MIE85" s="338"/>
      <c r="MIF85" s="338"/>
      <c r="MIG85" s="338"/>
      <c r="MIH85" s="338"/>
      <c r="MII85" s="338"/>
      <c r="MIJ85" s="338"/>
      <c r="MIK85" s="338"/>
      <c r="MIL85" s="338"/>
      <c r="MIM85" s="338"/>
      <c r="MIN85" s="338"/>
      <c r="MIO85" s="338"/>
      <c r="MIP85" s="338"/>
      <c r="MIQ85" s="338"/>
      <c r="MIR85" s="338"/>
      <c r="MIS85" s="338"/>
      <c r="MIT85" s="338"/>
      <c r="MIU85" s="338"/>
      <c r="MIV85" s="338"/>
      <c r="MIW85" s="338"/>
      <c r="MIX85" s="338"/>
      <c r="MIY85" s="338"/>
      <c r="MIZ85" s="338"/>
      <c r="MJA85" s="338"/>
      <c r="MJB85" s="338"/>
      <c r="MJC85" s="338"/>
      <c r="MJD85" s="338"/>
      <c r="MJE85" s="338"/>
      <c r="MJF85" s="338"/>
      <c r="MJG85" s="338"/>
      <c r="MJH85" s="338"/>
      <c r="MJI85" s="338"/>
      <c r="MJJ85" s="338"/>
      <c r="MJK85" s="338"/>
      <c r="MJL85" s="338"/>
      <c r="MJM85" s="338"/>
      <c r="MJN85" s="338"/>
      <c r="MJO85" s="338"/>
      <c r="MJP85" s="338"/>
      <c r="MJQ85" s="338"/>
      <c r="MJR85" s="338"/>
      <c r="MJS85" s="338"/>
      <c r="MJT85" s="338"/>
      <c r="MJU85" s="338"/>
      <c r="MJV85" s="338"/>
      <c r="MJW85" s="338"/>
      <c r="MJX85" s="338"/>
      <c r="MJY85" s="338"/>
      <c r="MJZ85" s="338"/>
      <c r="MKA85" s="338"/>
      <c r="MKB85" s="338"/>
      <c r="MKC85" s="338"/>
      <c r="MKD85" s="338"/>
      <c r="MKE85" s="338"/>
      <c r="MKF85" s="338"/>
      <c r="MKG85" s="338"/>
      <c r="MKH85" s="338"/>
      <c r="MKI85" s="338"/>
      <c r="MKJ85" s="338"/>
      <c r="MKK85" s="338"/>
      <c r="MKL85" s="338"/>
      <c r="MKM85" s="338"/>
      <c r="MKN85" s="338"/>
      <c r="MKO85" s="338"/>
      <c r="MKP85" s="338"/>
      <c r="MKQ85" s="338"/>
      <c r="MKR85" s="338"/>
      <c r="MKS85" s="338"/>
      <c r="MKT85" s="338"/>
      <c r="MKU85" s="338"/>
      <c r="MKV85" s="338"/>
      <c r="MKW85" s="338"/>
      <c r="MKX85" s="338"/>
      <c r="MKY85" s="338"/>
      <c r="MKZ85" s="338"/>
      <c r="MLA85" s="338"/>
      <c r="MLB85" s="338"/>
      <c r="MLC85" s="338"/>
      <c r="MLD85" s="338"/>
      <c r="MLE85" s="338"/>
      <c r="MLF85" s="338"/>
      <c r="MLG85" s="338"/>
      <c r="MLH85" s="338"/>
      <c r="MLI85" s="338"/>
      <c r="MLJ85" s="338"/>
      <c r="MLK85" s="338"/>
      <c r="MLL85" s="338"/>
      <c r="MLM85" s="338"/>
      <c r="MLN85" s="338"/>
      <c r="MLO85" s="338"/>
      <c r="MLP85" s="338"/>
      <c r="MLQ85" s="338"/>
      <c r="MLR85" s="338"/>
      <c r="MLS85" s="338"/>
      <c r="MLT85" s="338"/>
      <c r="MLU85" s="338"/>
      <c r="MLV85" s="338"/>
      <c r="MLW85" s="338"/>
      <c r="MLX85" s="338"/>
      <c r="MLY85" s="338"/>
      <c r="MLZ85" s="338"/>
      <c r="MMA85" s="338"/>
      <c r="MMB85" s="338"/>
      <c r="MMC85" s="338"/>
      <c r="MMD85" s="338"/>
      <c r="MME85" s="338"/>
      <c r="MMF85" s="338"/>
      <c r="MMG85" s="338"/>
      <c r="MMH85" s="338"/>
      <c r="MMI85" s="338"/>
      <c r="MMJ85" s="338"/>
      <c r="MMK85" s="338"/>
      <c r="MML85" s="338"/>
      <c r="MMM85" s="338"/>
      <c r="MMN85" s="338"/>
      <c r="MMO85" s="338"/>
      <c r="MMP85" s="338"/>
      <c r="MMQ85" s="338"/>
      <c r="MMR85" s="338"/>
      <c r="MMS85" s="338"/>
      <c r="MMT85" s="338"/>
      <c r="MMU85" s="338"/>
      <c r="MMV85" s="338"/>
      <c r="MMW85" s="338"/>
      <c r="MMX85" s="338"/>
      <c r="MMY85" s="338"/>
      <c r="MMZ85" s="338"/>
      <c r="MNA85" s="338"/>
      <c r="MNB85" s="338"/>
      <c r="MNC85" s="338"/>
      <c r="MND85" s="338"/>
      <c r="MNE85" s="338"/>
      <c r="MNF85" s="338"/>
      <c r="MNG85" s="338"/>
      <c r="MNH85" s="338"/>
      <c r="MNI85" s="338"/>
      <c r="MNJ85" s="338"/>
      <c r="MNK85" s="338"/>
      <c r="MNL85" s="338"/>
      <c r="MNM85" s="338"/>
      <c r="MNN85" s="338"/>
      <c r="MNO85" s="338"/>
      <c r="MNP85" s="338"/>
      <c r="MNQ85" s="338"/>
      <c r="MNR85" s="338"/>
      <c r="MNS85" s="338"/>
      <c r="MNT85" s="338"/>
      <c r="MNU85" s="338"/>
      <c r="MNV85" s="338"/>
      <c r="MNW85" s="338"/>
      <c r="MNX85" s="338"/>
      <c r="MNY85" s="338"/>
      <c r="MNZ85" s="338"/>
      <c r="MOA85" s="338"/>
      <c r="MOB85" s="338"/>
      <c r="MOC85" s="338"/>
      <c r="MOD85" s="338"/>
      <c r="MOE85" s="338"/>
      <c r="MOF85" s="338"/>
      <c r="MOG85" s="338"/>
      <c r="MOH85" s="338"/>
      <c r="MOI85" s="338"/>
      <c r="MOJ85" s="338"/>
      <c r="MOK85" s="338"/>
      <c r="MOL85" s="338"/>
      <c r="MOM85" s="338"/>
      <c r="MON85" s="338"/>
      <c r="MOO85" s="338"/>
      <c r="MOP85" s="338"/>
      <c r="MOQ85" s="338"/>
      <c r="MOR85" s="338"/>
      <c r="MOS85" s="338"/>
      <c r="MOT85" s="338"/>
      <c r="MOU85" s="338"/>
      <c r="MOV85" s="338"/>
      <c r="MOW85" s="338"/>
      <c r="MOX85" s="338"/>
      <c r="MOY85" s="338"/>
      <c r="MOZ85" s="338"/>
      <c r="MPA85" s="338"/>
      <c r="MPB85" s="338"/>
      <c r="MPC85" s="338"/>
      <c r="MPD85" s="338"/>
      <c r="MPE85" s="338"/>
      <c r="MPF85" s="338"/>
      <c r="MPG85" s="338"/>
      <c r="MPH85" s="338"/>
      <c r="MPI85" s="338"/>
      <c r="MPJ85" s="338"/>
      <c r="MPK85" s="338"/>
      <c r="MPL85" s="338"/>
      <c r="MPM85" s="338"/>
      <c r="MPN85" s="338"/>
      <c r="MPO85" s="338"/>
      <c r="MPP85" s="338"/>
      <c r="MPQ85" s="338"/>
      <c r="MPR85" s="338"/>
      <c r="MPS85" s="338"/>
      <c r="MPT85" s="338"/>
      <c r="MPU85" s="338"/>
      <c r="MPV85" s="338"/>
      <c r="MPW85" s="338"/>
      <c r="MPX85" s="338"/>
      <c r="MPY85" s="338"/>
      <c r="MPZ85" s="338"/>
      <c r="MQA85" s="338"/>
      <c r="MQB85" s="338"/>
      <c r="MQC85" s="338"/>
      <c r="MQD85" s="338"/>
      <c r="MQE85" s="338"/>
      <c r="MQF85" s="338"/>
      <c r="MQG85" s="338"/>
      <c r="MQH85" s="338"/>
      <c r="MQI85" s="338"/>
      <c r="MQJ85" s="338"/>
      <c r="MQK85" s="338"/>
      <c r="MQL85" s="338"/>
      <c r="MQM85" s="338"/>
      <c r="MQN85" s="338"/>
      <c r="MQO85" s="338"/>
      <c r="MQP85" s="338"/>
      <c r="MQQ85" s="338"/>
      <c r="MQR85" s="338"/>
      <c r="MQS85" s="338"/>
      <c r="MQT85" s="338"/>
      <c r="MQU85" s="338"/>
      <c r="MQV85" s="338"/>
      <c r="MQW85" s="338"/>
      <c r="MQX85" s="338"/>
      <c r="MQY85" s="338"/>
      <c r="MQZ85" s="338"/>
      <c r="MRA85" s="338"/>
      <c r="MRB85" s="338"/>
      <c r="MRC85" s="338"/>
      <c r="MRD85" s="338"/>
      <c r="MRE85" s="338"/>
      <c r="MRF85" s="338"/>
      <c r="MRG85" s="338"/>
      <c r="MRH85" s="338"/>
      <c r="MRI85" s="338"/>
      <c r="MRJ85" s="338"/>
      <c r="MRK85" s="338"/>
      <c r="MRL85" s="338"/>
      <c r="MRM85" s="338"/>
      <c r="MRN85" s="338"/>
      <c r="MRO85" s="338"/>
      <c r="MRP85" s="338"/>
      <c r="MRQ85" s="338"/>
      <c r="MRR85" s="338"/>
      <c r="MRS85" s="338"/>
      <c r="MRT85" s="338"/>
      <c r="MRU85" s="338"/>
      <c r="MRV85" s="338"/>
      <c r="MRW85" s="338"/>
      <c r="MRX85" s="338"/>
      <c r="MRY85" s="338"/>
      <c r="MRZ85" s="338"/>
      <c r="MSA85" s="338"/>
      <c r="MSB85" s="338"/>
      <c r="MSC85" s="338"/>
      <c r="MSD85" s="338"/>
      <c r="MSE85" s="338"/>
      <c r="MSF85" s="338"/>
      <c r="MSG85" s="338"/>
      <c r="MSH85" s="338"/>
      <c r="MSI85" s="338"/>
      <c r="MSJ85" s="338"/>
      <c r="MSK85" s="338"/>
      <c r="MSL85" s="338"/>
      <c r="MSM85" s="338"/>
      <c r="MSN85" s="338"/>
      <c r="MSO85" s="338"/>
      <c r="MSP85" s="338"/>
      <c r="MSQ85" s="338"/>
      <c r="MSR85" s="338"/>
      <c r="MSS85" s="338"/>
      <c r="MST85" s="338"/>
      <c r="MSU85" s="338"/>
      <c r="MSV85" s="338"/>
      <c r="MSW85" s="338"/>
      <c r="MSX85" s="338"/>
      <c r="MSY85" s="338"/>
      <c r="MSZ85" s="338"/>
      <c r="MTA85" s="338"/>
      <c r="MTB85" s="338"/>
      <c r="MTC85" s="338"/>
      <c r="MTD85" s="338"/>
      <c r="MTE85" s="338"/>
      <c r="MTF85" s="338"/>
      <c r="MTG85" s="338"/>
      <c r="MTH85" s="338"/>
      <c r="MTI85" s="338"/>
      <c r="MTJ85" s="338"/>
      <c r="MTK85" s="338"/>
      <c r="MTL85" s="338"/>
      <c r="MTM85" s="338"/>
      <c r="MTN85" s="338"/>
      <c r="MTO85" s="338"/>
      <c r="MTP85" s="338"/>
      <c r="MTQ85" s="338"/>
      <c r="MTR85" s="338"/>
      <c r="MTS85" s="338"/>
      <c r="MTT85" s="338"/>
      <c r="MTU85" s="338"/>
      <c r="MTV85" s="338"/>
      <c r="MTW85" s="338"/>
      <c r="MTX85" s="338"/>
      <c r="MTY85" s="338"/>
      <c r="MTZ85" s="338"/>
      <c r="MUA85" s="338"/>
      <c r="MUB85" s="338"/>
      <c r="MUC85" s="338"/>
      <c r="MUD85" s="338"/>
      <c r="MUE85" s="338"/>
      <c r="MUF85" s="338"/>
      <c r="MUG85" s="338"/>
      <c r="MUH85" s="338"/>
      <c r="MUI85" s="338"/>
      <c r="MUJ85" s="338"/>
      <c r="MUK85" s="338"/>
      <c r="MUL85" s="338"/>
      <c r="MUM85" s="338"/>
      <c r="MUN85" s="338"/>
      <c r="MUO85" s="338"/>
      <c r="MUP85" s="338"/>
      <c r="MUQ85" s="338"/>
      <c r="MUR85" s="338"/>
      <c r="MUS85" s="338"/>
      <c r="MUT85" s="338"/>
      <c r="MUU85" s="338"/>
      <c r="MUV85" s="338"/>
      <c r="MUW85" s="338"/>
      <c r="MUX85" s="338"/>
      <c r="MUY85" s="338"/>
      <c r="MUZ85" s="338"/>
      <c r="MVA85" s="338"/>
      <c r="MVB85" s="338"/>
      <c r="MVC85" s="338"/>
      <c r="MVD85" s="338"/>
      <c r="MVE85" s="338"/>
      <c r="MVF85" s="338"/>
      <c r="MVG85" s="338"/>
      <c r="MVH85" s="338"/>
      <c r="MVI85" s="338"/>
      <c r="MVJ85" s="338"/>
      <c r="MVK85" s="338"/>
      <c r="MVL85" s="338"/>
      <c r="MVM85" s="338"/>
      <c r="MVN85" s="338"/>
      <c r="MVO85" s="338"/>
      <c r="MVP85" s="338"/>
      <c r="MVQ85" s="338"/>
      <c r="MVR85" s="338"/>
      <c r="MVS85" s="338"/>
      <c r="MVT85" s="338"/>
      <c r="MVU85" s="338"/>
      <c r="MVV85" s="338"/>
      <c r="MVW85" s="338"/>
      <c r="MVX85" s="338"/>
      <c r="MVY85" s="338"/>
      <c r="MVZ85" s="338"/>
      <c r="MWA85" s="338"/>
      <c r="MWB85" s="338"/>
      <c r="MWC85" s="338"/>
      <c r="MWD85" s="338"/>
      <c r="MWE85" s="338"/>
      <c r="MWF85" s="338"/>
      <c r="MWG85" s="338"/>
      <c r="MWH85" s="338"/>
      <c r="MWI85" s="338"/>
      <c r="MWJ85" s="338"/>
      <c r="MWK85" s="338"/>
      <c r="MWL85" s="338"/>
      <c r="MWM85" s="338"/>
      <c r="MWN85" s="338"/>
      <c r="MWO85" s="338"/>
      <c r="MWP85" s="338"/>
      <c r="MWQ85" s="338"/>
      <c r="MWR85" s="338"/>
      <c r="MWS85" s="338"/>
      <c r="MWT85" s="338"/>
      <c r="MWU85" s="338"/>
      <c r="MWV85" s="338"/>
      <c r="MWW85" s="338"/>
      <c r="MWX85" s="338"/>
      <c r="MWY85" s="338"/>
      <c r="MWZ85" s="338"/>
      <c r="MXA85" s="338"/>
      <c r="MXB85" s="338"/>
      <c r="MXC85" s="338"/>
      <c r="MXD85" s="338"/>
      <c r="MXE85" s="338"/>
      <c r="MXF85" s="338"/>
      <c r="MXG85" s="338"/>
      <c r="MXH85" s="338"/>
      <c r="MXI85" s="338"/>
      <c r="MXJ85" s="338"/>
      <c r="MXK85" s="338"/>
      <c r="MXL85" s="338"/>
      <c r="MXM85" s="338"/>
      <c r="MXN85" s="338"/>
      <c r="MXO85" s="338"/>
      <c r="MXP85" s="338"/>
      <c r="MXQ85" s="338"/>
      <c r="MXR85" s="338"/>
      <c r="MXS85" s="338"/>
      <c r="MXT85" s="338"/>
      <c r="MXU85" s="338"/>
      <c r="MXV85" s="338"/>
      <c r="MXW85" s="338"/>
      <c r="MXX85" s="338"/>
      <c r="MXY85" s="338"/>
      <c r="MXZ85" s="338"/>
      <c r="MYA85" s="338"/>
      <c r="MYB85" s="338"/>
      <c r="MYC85" s="338"/>
      <c r="MYD85" s="338"/>
      <c r="MYE85" s="338"/>
      <c r="MYF85" s="338"/>
      <c r="MYG85" s="338"/>
      <c r="MYH85" s="338"/>
      <c r="MYI85" s="338"/>
      <c r="MYJ85" s="338"/>
      <c r="MYK85" s="338"/>
      <c r="MYL85" s="338"/>
      <c r="MYM85" s="338"/>
      <c r="MYN85" s="338"/>
      <c r="MYO85" s="338"/>
      <c r="MYP85" s="338"/>
      <c r="MYQ85" s="338"/>
      <c r="MYR85" s="338"/>
      <c r="MYS85" s="338"/>
      <c r="MYT85" s="338"/>
      <c r="MYU85" s="338"/>
      <c r="MYV85" s="338"/>
      <c r="MYW85" s="338"/>
      <c r="MYX85" s="338"/>
      <c r="MYY85" s="338"/>
      <c r="MYZ85" s="338"/>
      <c r="MZA85" s="338"/>
      <c r="MZB85" s="338"/>
      <c r="MZC85" s="338"/>
      <c r="MZD85" s="338"/>
      <c r="MZE85" s="338"/>
      <c r="MZF85" s="338"/>
      <c r="MZG85" s="338"/>
      <c r="MZH85" s="338"/>
      <c r="MZI85" s="338"/>
      <c r="MZJ85" s="338"/>
      <c r="MZK85" s="338"/>
      <c r="MZL85" s="338"/>
      <c r="MZM85" s="338"/>
      <c r="MZN85" s="338"/>
      <c r="MZO85" s="338"/>
      <c r="MZP85" s="338"/>
      <c r="MZQ85" s="338"/>
      <c r="MZR85" s="338"/>
      <c r="MZS85" s="338"/>
      <c r="MZT85" s="338"/>
      <c r="MZU85" s="338"/>
      <c r="MZV85" s="338"/>
      <c r="MZW85" s="338"/>
      <c r="MZX85" s="338"/>
      <c r="MZY85" s="338"/>
      <c r="MZZ85" s="338"/>
      <c r="NAA85" s="338"/>
      <c r="NAB85" s="338"/>
      <c r="NAC85" s="338"/>
      <c r="NAD85" s="338"/>
      <c r="NAE85" s="338"/>
      <c r="NAF85" s="338"/>
      <c r="NAG85" s="338"/>
      <c r="NAH85" s="338"/>
      <c r="NAI85" s="338"/>
      <c r="NAJ85" s="338"/>
      <c r="NAK85" s="338"/>
      <c r="NAL85" s="338"/>
      <c r="NAM85" s="338"/>
      <c r="NAN85" s="338"/>
      <c r="NAO85" s="338"/>
      <c r="NAP85" s="338"/>
      <c r="NAQ85" s="338"/>
      <c r="NAR85" s="338"/>
      <c r="NAS85" s="338"/>
      <c r="NAT85" s="338"/>
      <c r="NAU85" s="338"/>
      <c r="NAV85" s="338"/>
      <c r="NAW85" s="338"/>
      <c r="NAX85" s="338"/>
      <c r="NAY85" s="338"/>
      <c r="NAZ85" s="338"/>
      <c r="NBA85" s="338"/>
      <c r="NBB85" s="338"/>
      <c r="NBC85" s="338"/>
      <c r="NBD85" s="338"/>
      <c r="NBE85" s="338"/>
      <c r="NBF85" s="338"/>
      <c r="NBG85" s="338"/>
      <c r="NBH85" s="338"/>
      <c r="NBI85" s="338"/>
      <c r="NBJ85" s="338"/>
      <c r="NBK85" s="338"/>
      <c r="NBL85" s="338"/>
      <c r="NBM85" s="338"/>
      <c r="NBN85" s="338"/>
      <c r="NBO85" s="338"/>
      <c r="NBP85" s="338"/>
      <c r="NBQ85" s="338"/>
      <c r="NBR85" s="338"/>
      <c r="NBS85" s="338"/>
      <c r="NBT85" s="338"/>
      <c r="NBU85" s="338"/>
      <c r="NBV85" s="338"/>
      <c r="NBW85" s="338"/>
      <c r="NBX85" s="338"/>
      <c r="NBY85" s="338"/>
      <c r="NBZ85" s="338"/>
      <c r="NCA85" s="338"/>
      <c r="NCB85" s="338"/>
      <c r="NCC85" s="338"/>
      <c r="NCD85" s="338"/>
      <c r="NCE85" s="338"/>
      <c r="NCF85" s="338"/>
      <c r="NCG85" s="338"/>
      <c r="NCH85" s="338"/>
      <c r="NCI85" s="338"/>
      <c r="NCJ85" s="338"/>
      <c r="NCK85" s="338"/>
      <c r="NCL85" s="338"/>
      <c r="NCM85" s="338"/>
      <c r="NCN85" s="338"/>
      <c r="NCO85" s="338"/>
      <c r="NCP85" s="338"/>
      <c r="NCQ85" s="338"/>
      <c r="NCR85" s="338"/>
      <c r="NCS85" s="338"/>
      <c r="NCT85" s="338"/>
      <c r="NCU85" s="338"/>
      <c r="NCV85" s="338"/>
      <c r="NCW85" s="338"/>
      <c r="NCX85" s="338"/>
      <c r="NCY85" s="338"/>
      <c r="NCZ85" s="338"/>
      <c r="NDA85" s="338"/>
      <c r="NDB85" s="338"/>
      <c r="NDC85" s="338"/>
      <c r="NDD85" s="338"/>
      <c r="NDE85" s="338"/>
      <c r="NDF85" s="338"/>
      <c r="NDG85" s="338"/>
      <c r="NDH85" s="338"/>
      <c r="NDI85" s="338"/>
      <c r="NDJ85" s="338"/>
      <c r="NDK85" s="338"/>
      <c r="NDL85" s="338"/>
      <c r="NDM85" s="338"/>
      <c r="NDN85" s="338"/>
      <c r="NDO85" s="338"/>
      <c r="NDP85" s="338"/>
      <c r="NDQ85" s="338"/>
      <c r="NDR85" s="338"/>
      <c r="NDS85" s="338"/>
      <c r="NDT85" s="338"/>
      <c r="NDU85" s="338"/>
      <c r="NDV85" s="338"/>
      <c r="NDW85" s="338"/>
      <c r="NDX85" s="338"/>
      <c r="NDY85" s="338"/>
      <c r="NDZ85" s="338"/>
      <c r="NEA85" s="338"/>
      <c r="NEB85" s="338"/>
      <c r="NEC85" s="338"/>
      <c r="NED85" s="338"/>
      <c r="NEE85" s="338"/>
      <c r="NEF85" s="338"/>
      <c r="NEG85" s="338"/>
      <c r="NEH85" s="338"/>
      <c r="NEI85" s="338"/>
      <c r="NEJ85" s="338"/>
      <c r="NEK85" s="338"/>
      <c r="NEL85" s="338"/>
      <c r="NEM85" s="338"/>
      <c r="NEN85" s="338"/>
      <c r="NEO85" s="338"/>
      <c r="NEP85" s="338"/>
      <c r="NEQ85" s="338"/>
      <c r="NER85" s="338"/>
      <c r="NES85" s="338"/>
      <c r="NET85" s="338"/>
      <c r="NEU85" s="338"/>
      <c r="NEV85" s="338"/>
      <c r="NEW85" s="338"/>
      <c r="NEX85" s="338"/>
      <c r="NEY85" s="338"/>
      <c r="NEZ85" s="338"/>
      <c r="NFA85" s="338"/>
      <c r="NFB85" s="338"/>
      <c r="NFC85" s="338"/>
      <c r="NFD85" s="338"/>
      <c r="NFE85" s="338"/>
      <c r="NFF85" s="338"/>
      <c r="NFG85" s="338"/>
      <c r="NFH85" s="338"/>
      <c r="NFI85" s="338"/>
      <c r="NFJ85" s="338"/>
      <c r="NFK85" s="338"/>
      <c r="NFL85" s="338"/>
      <c r="NFM85" s="338"/>
      <c r="NFN85" s="338"/>
      <c r="NFO85" s="338"/>
      <c r="NFP85" s="338"/>
      <c r="NFQ85" s="338"/>
      <c r="NFR85" s="338"/>
      <c r="NFS85" s="338"/>
      <c r="NFT85" s="338"/>
      <c r="NFU85" s="338"/>
      <c r="NFV85" s="338"/>
      <c r="NFW85" s="338"/>
      <c r="NFX85" s="338"/>
      <c r="NFY85" s="338"/>
      <c r="NFZ85" s="338"/>
      <c r="NGA85" s="338"/>
      <c r="NGB85" s="338"/>
      <c r="NGC85" s="338"/>
      <c r="NGD85" s="338"/>
      <c r="NGE85" s="338"/>
      <c r="NGF85" s="338"/>
      <c r="NGG85" s="338"/>
      <c r="NGH85" s="338"/>
      <c r="NGI85" s="338"/>
      <c r="NGJ85" s="338"/>
      <c r="NGK85" s="338"/>
      <c r="NGL85" s="338"/>
      <c r="NGM85" s="338"/>
      <c r="NGN85" s="338"/>
      <c r="NGO85" s="338"/>
      <c r="NGP85" s="338"/>
      <c r="NGQ85" s="338"/>
      <c r="NGR85" s="338"/>
      <c r="NGS85" s="338"/>
      <c r="NGT85" s="338"/>
      <c r="NGU85" s="338"/>
      <c r="NGV85" s="338"/>
      <c r="NGW85" s="338"/>
      <c r="NGX85" s="338"/>
      <c r="NGY85" s="338"/>
      <c r="NGZ85" s="338"/>
      <c r="NHA85" s="338"/>
      <c r="NHB85" s="338"/>
      <c r="NHC85" s="338"/>
      <c r="NHD85" s="338"/>
      <c r="NHE85" s="338"/>
      <c r="NHF85" s="338"/>
      <c r="NHG85" s="338"/>
      <c r="NHH85" s="338"/>
      <c r="NHI85" s="338"/>
      <c r="NHJ85" s="338"/>
      <c r="NHK85" s="338"/>
      <c r="NHL85" s="338"/>
      <c r="NHM85" s="338"/>
      <c r="NHN85" s="338"/>
      <c r="NHO85" s="338"/>
      <c r="NHP85" s="338"/>
      <c r="NHQ85" s="338"/>
      <c r="NHR85" s="338"/>
      <c r="NHS85" s="338"/>
      <c r="NHT85" s="338"/>
      <c r="NHU85" s="338"/>
      <c r="NHV85" s="338"/>
      <c r="NHW85" s="338"/>
      <c r="NHX85" s="338"/>
      <c r="NHY85" s="338"/>
      <c r="NHZ85" s="338"/>
      <c r="NIA85" s="338"/>
      <c r="NIB85" s="338"/>
      <c r="NIC85" s="338"/>
      <c r="NID85" s="338"/>
      <c r="NIE85" s="338"/>
      <c r="NIF85" s="338"/>
      <c r="NIG85" s="338"/>
      <c r="NIH85" s="338"/>
      <c r="NII85" s="338"/>
      <c r="NIJ85" s="338"/>
      <c r="NIK85" s="338"/>
      <c r="NIL85" s="338"/>
      <c r="NIM85" s="338"/>
      <c r="NIN85" s="338"/>
      <c r="NIO85" s="338"/>
      <c r="NIP85" s="338"/>
      <c r="NIQ85" s="338"/>
      <c r="NIR85" s="338"/>
      <c r="NIS85" s="338"/>
      <c r="NIT85" s="338"/>
      <c r="NIU85" s="338"/>
      <c r="NIV85" s="338"/>
      <c r="NIW85" s="338"/>
      <c r="NIX85" s="338"/>
      <c r="NIY85" s="338"/>
      <c r="NIZ85" s="338"/>
      <c r="NJA85" s="338"/>
      <c r="NJB85" s="338"/>
      <c r="NJC85" s="338"/>
      <c r="NJD85" s="338"/>
      <c r="NJE85" s="338"/>
      <c r="NJF85" s="338"/>
      <c r="NJG85" s="338"/>
      <c r="NJH85" s="338"/>
      <c r="NJI85" s="338"/>
      <c r="NJJ85" s="338"/>
      <c r="NJK85" s="338"/>
      <c r="NJL85" s="338"/>
      <c r="NJM85" s="338"/>
      <c r="NJN85" s="338"/>
      <c r="NJO85" s="338"/>
      <c r="NJP85" s="338"/>
      <c r="NJQ85" s="338"/>
      <c r="NJR85" s="338"/>
      <c r="NJS85" s="338"/>
      <c r="NJT85" s="338"/>
      <c r="NJU85" s="338"/>
      <c r="NJV85" s="338"/>
      <c r="NJW85" s="338"/>
      <c r="NJX85" s="338"/>
      <c r="NJY85" s="338"/>
      <c r="NJZ85" s="338"/>
      <c r="NKA85" s="338"/>
      <c r="NKB85" s="338"/>
      <c r="NKC85" s="338"/>
      <c r="NKD85" s="338"/>
      <c r="NKE85" s="338"/>
      <c r="NKF85" s="338"/>
      <c r="NKG85" s="338"/>
      <c r="NKH85" s="338"/>
      <c r="NKI85" s="338"/>
      <c r="NKJ85" s="338"/>
      <c r="NKK85" s="338"/>
      <c r="NKL85" s="338"/>
      <c r="NKM85" s="338"/>
      <c r="NKN85" s="338"/>
      <c r="NKO85" s="338"/>
      <c r="NKP85" s="338"/>
      <c r="NKQ85" s="338"/>
      <c r="NKR85" s="338"/>
      <c r="NKS85" s="338"/>
      <c r="NKT85" s="338"/>
      <c r="NKU85" s="338"/>
      <c r="NKV85" s="338"/>
      <c r="NKW85" s="338"/>
      <c r="NKX85" s="338"/>
      <c r="NKY85" s="338"/>
      <c r="NKZ85" s="338"/>
      <c r="NLA85" s="338"/>
      <c r="NLB85" s="338"/>
      <c r="NLC85" s="338"/>
      <c r="NLD85" s="338"/>
      <c r="NLE85" s="338"/>
      <c r="NLF85" s="338"/>
      <c r="NLG85" s="338"/>
      <c r="NLH85" s="338"/>
      <c r="NLI85" s="338"/>
      <c r="NLJ85" s="338"/>
      <c r="NLK85" s="338"/>
      <c r="NLL85" s="338"/>
      <c r="NLM85" s="338"/>
      <c r="NLN85" s="338"/>
      <c r="NLO85" s="338"/>
      <c r="NLP85" s="338"/>
      <c r="NLQ85" s="338"/>
      <c r="NLR85" s="338"/>
      <c r="NLS85" s="338"/>
      <c r="NLT85" s="338"/>
      <c r="NLU85" s="338"/>
      <c r="NLV85" s="338"/>
      <c r="NLW85" s="338"/>
      <c r="NLX85" s="338"/>
      <c r="NLY85" s="338"/>
      <c r="NLZ85" s="338"/>
      <c r="NMA85" s="338"/>
      <c r="NMB85" s="338"/>
      <c r="NMC85" s="338"/>
      <c r="NMD85" s="338"/>
      <c r="NME85" s="338"/>
      <c r="NMF85" s="338"/>
      <c r="NMG85" s="338"/>
      <c r="NMH85" s="338"/>
      <c r="NMI85" s="338"/>
      <c r="NMJ85" s="338"/>
      <c r="NMK85" s="338"/>
      <c r="NML85" s="338"/>
      <c r="NMM85" s="338"/>
      <c r="NMN85" s="338"/>
      <c r="NMO85" s="338"/>
      <c r="NMP85" s="338"/>
      <c r="NMQ85" s="338"/>
      <c r="NMR85" s="338"/>
      <c r="NMS85" s="338"/>
      <c r="NMT85" s="338"/>
      <c r="NMU85" s="338"/>
      <c r="NMV85" s="338"/>
      <c r="NMW85" s="338"/>
      <c r="NMX85" s="338"/>
      <c r="NMY85" s="338"/>
      <c r="NMZ85" s="338"/>
      <c r="NNA85" s="338"/>
      <c r="NNB85" s="338"/>
      <c r="NNC85" s="338"/>
      <c r="NND85" s="338"/>
      <c r="NNE85" s="338"/>
      <c r="NNF85" s="338"/>
      <c r="NNG85" s="338"/>
      <c r="NNH85" s="338"/>
      <c r="NNI85" s="338"/>
      <c r="NNJ85" s="338"/>
      <c r="NNK85" s="338"/>
      <c r="NNL85" s="338"/>
      <c r="NNM85" s="338"/>
      <c r="NNN85" s="338"/>
      <c r="NNO85" s="338"/>
      <c r="NNP85" s="338"/>
      <c r="NNQ85" s="338"/>
      <c r="NNR85" s="338"/>
      <c r="NNS85" s="338"/>
      <c r="NNT85" s="338"/>
      <c r="NNU85" s="338"/>
      <c r="NNV85" s="338"/>
      <c r="NNW85" s="338"/>
      <c r="NNX85" s="338"/>
      <c r="NNY85" s="338"/>
      <c r="NNZ85" s="338"/>
      <c r="NOA85" s="338"/>
      <c r="NOB85" s="338"/>
      <c r="NOC85" s="338"/>
      <c r="NOD85" s="338"/>
      <c r="NOE85" s="338"/>
      <c r="NOF85" s="338"/>
      <c r="NOG85" s="338"/>
      <c r="NOH85" s="338"/>
      <c r="NOI85" s="338"/>
      <c r="NOJ85" s="338"/>
      <c r="NOK85" s="338"/>
      <c r="NOL85" s="338"/>
      <c r="NOM85" s="338"/>
      <c r="NON85" s="338"/>
      <c r="NOO85" s="338"/>
      <c r="NOP85" s="338"/>
      <c r="NOQ85" s="338"/>
      <c r="NOR85" s="338"/>
      <c r="NOS85" s="338"/>
      <c r="NOT85" s="338"/>
      <c r="NOU85" s="338"/>
      <c r="NOV85" s="338"/>
      <c r="NOW85" s="338"/>
      <c r="NOX85" s="338"/>
      <c r="NOY85" s="338"/>
      <c r="NOZ85" s="338"/>
      <c r="NPA85" s="338"/>
      <c r="NPB85" s="338"/>
      <c r="NPC85" s="338"/>
      <c r="NPD85" s="338"/>
      <c r="NPE85" s="338"/>
      <c r="NPF85" s="338"/>
      <c r="NPG85" s="338"/>
      <c r="NPH85" s="338"/>
      <c r="NPI85" s="338"/>
      <c r="NPJ85" s="338"/>
      <c r="NPK85" s="338"/>
      <c r="NPL85" s="338"/>
      <c r="NPM85" s="338"/>
      <c r="NPN85" s="338"/>
      <c r="NPO85" s="338"/>
      <c r="NPP85" s="338"/>
      <c r="NPQ85" s="338"/>
      <c r="NPR85" s="338"/>
      <c r="NPS85" s="338"/>
      <c r="NPT85" s="338"/>
      <c r="NPU85" s="338"/>
      <c r="NPV85" s="338"/>
      <c r="NPW85" s="338"/>
      <c r="NPX85" s="338"/>
      <c r="NPY85" s="338"/>
      <c r="NPZ85" s="338"/>
      <c r="NQA85" s="338"/>
      <c r="NQB85" s="338"/>
      <c r="NQC85" s="338"/>
      <c r="NQD85" s="338"/>
      <c r="NQE85" s="338"/>
      <c r="NQF85" s="338"/>
      <c r="NQG85" s="338"/>
      <c r="NQH85" s="338"/>
      <c r="NQI85" s="338"/>
      <c r="NQJ85" s="338"/>
      <c r="NQK85" s="338"/>
      <c r="NQL85" s="338"/>
      <c r="NQM85" s="338"/>
      <c r="NQN85" s="338"/>
      <c r="NQO85" s="338"/>
      <c r="NQP85" s="338"/>
      <c r="NQQ85" s="338"/>
      <c r="NQR85" s="338"/>
      <c r="NQS85" s="338"/>
      <c r="NQT85" s="338"/>
      <c r="NQU85" s="338"/>
      <c r="NQV85" s="338"/>
      <c r="NQW85" s="338"/>
      <c r="NQX85" s="338"/>
      <c r="NQY85" s="338"/>
      <c r="NQZ85" s="338"/>
      <c r="NRA85" s="338"/>
      <c r="NRB85" s="338"/>
      <c r="NRC85" s="338"/>
      <c r="NRD85" s="338"/>
      <c r="NRE85" s="338"/>
      <c r="NRF85" s="338"/>
      <c r="NRG85" s="338"/>
      <c r="NRH85" s="338"/>
      <c r="NRI85" s="338"/>
      <c r="NRJ85" s="338"/>
      <c r="NRK85" s="338"/>
      <c r="NRL85" s="338"/>
      <c r="NRM85" s="338"/>
      <c r="NRN85" s="338"/>
      <c r="NRO85" s="338"/>
      <c r="NRP85" s="338"/>
      <c r="NRQ85" s="338"/>
      <c r="NRR85" s="338"/>
      <c r="NRS85" s="338"/>
      <c r="NRT85" s="338"/>
      <c r="NRU85" s="338"/>
      <c r="NRV85" s="338"/>
      <c r="NRW85" s="338"/>
      <c r="NRX85" s="338"/>
      <c r="NRY85" s="338"/>
      <c r="NRZ85" s="338"/>
      <c r="NSA85" s="338"/>
      <c r="NSB85" s="338"/>
      <c r="NSC85" s="338"/>
      <c r="NSD85" s="338"/>
      <c r="NSE85" s="338"/>
      <c r="NSF85" s="338"/>
      <c r="NSG85" s="338"/>
      <c r="NSH85" s="338"/>
      <c r="NSI85" s="338"/>
      <c r="NSJ85" s="338"/>
      <c r="NSK85" s="338"/>
      <c r="NSL85" s="338"/>
      <c r="NSM85" s="338"/>
      <c r="NSN85" s="338"/>
      <c r="NSO85" s="338"/>
      <c r="NSP85" s="338"/>
      <c r="NSQ85" s="338"/>
      <c r="NSR85" s="338"/>
      <c r="NSS85" s="338"/>
      <c r="NST85" s="338"/>
      <c r="NSU85" s="338"/>
      <c r="NSV85" s="338"/>
      <c r="NSW85" s="338"/>
      <c r="NSX85" s="338"/>
      <c r="NSY85" s="338"/>
      <c r="NSZ85" s="338"/>
      <c r="NTA85" s="338"/>
      <c r="NTB85" s="338"/>
      <c r="NTC85" s="338"/>
      <c r="NTD85" s="338"/>
      <c r="NTE85" s="338"/>
      <c r="NTF85" s="338"/>
      <c r="NTG85" s="338"/>
      <c r="NTH85" s="338"/>
      <c r="NTI85" s="338"/>
      <c r="NTJ85" s="338"/>
      <c r="NTK85" s="338"/>
      <c r="NTL85" s="338"/>
      <c r="NTM85" s="338"/>
      <c r="NTN85" s="338"/>
      <c r="NTO85" s="338"/>
      <c r="NTP85" s="338"/>
      <c r="NTQ85" s="338"/>
      <c r="NTR85" s="338"/>
      <c r="NTS85" s="338"/>
      <c r="NTT85" s="338"/>
      <c r="NTU85" s="338"/>
      <c r="NTV85" s="338"/>
      <c r="NTW85" s="338"/>
      <c r="NTX85" s="338"/>
      <c r="NTY85" s="338"/>
      <c r="NTZ85" s="338"/>
      <c r="NUA85" s="338"/>
      <c r="NUB85" s="338"/>
      <c r="NUC85" s="338"/>
      <c r="NUD85" s="338"/>
      <c r="NUE85" s="338"/>
      <c r="NUF85" s="338"/>
      <c r="NUG85" s="338"/>
      <c r="NUH85" s="338"/>
      <c r="NUI85" s="338"/>
      <c r="NUJ85" s="338"/>
      <c r="NUK85" s="338"/>
      <c r="NUL85" s="338"/>
      <c r="NUM85" s="338"/>
      <c r="NUN85" s="338"/>
      <c r="NUO85" s="338"/>
      <c r="NUP85" s="338"/>
      <c r="NUQ85" s="338"/>
      <c r="NUR85" s="338"/>
      <c r="NUS85" s="338"/>
      <c r="NUT85" s="338"/>
      <c r="NUU85" s="338"/>
      <c r="NUV85" s="338"/>
      <c r="NUW85" s="338"/>
      <c r="NUX85" s="338"/>
      <c r="NUY85" s="338"/>
      <c r="NUZ85" s="338"/>
      <c r="NVA85" s="338"/>
      <c r="NVB85" s="338"/>
      <c r="NVC85" s="338"/>
      <c r="NVD85" s="338"/>
      <c r="NVE85" s="338"/>
      <c r="NVF85" s="338"/>
      <c r="NVG85" s="338"/>
      <c r="NVH85" s="338"/>
      <c r="NVI85" s="338"/>
      <c r="NVJ85" s="338"/>
      <c r="NVK85" s="338"/>
      <c r="NVL85" s="338"/>
      <c r="NVM85" s="338"/>
      <c r="NVN85" s="338"/>
      <c r="NVO85" s="338"/>
      <c r="NVP85" s="338"/>
      <c r="NVQ85" s="338"/>
      <c r="NVR85" s="338"/>
      <c r="NVS85" s="338"/>
      <c r="NVT85" s="338"/>
      <c r="NVU85" s="338"/>
      <c r="NVV85" s="338"/>
      <c r="NVW85" s="338"/>
      <c r="NVX85" s="338"/>
      <c r="NVY85" s="338"/>
      <c r="NVZ85" s="338"/>
      <c r="NWA85" s="338"/>
      <c r="NWB85" s="338"/>
      <c r="NWC85" s="338"/>
      <c r="NWD85" s="338"/>
      <c r="NWE85" s="338"/>
      <c r="NWF85" s="338"/>
      <c r="NWG85" s="338"/>
      <c r="NWH85" s="338"/>
      <c r="NWI85" s="338"/>
      <c r="NWJ85" s="338"/>
      <c r="NWK85" s="338"/>
      <c r="NWL85" s="338"/>
      <c r="NWM85" s="338"/>
      <c r="NWN85" s="338"/>
      <c r="NWO85" s="338"/>
      <c r="NWP85" s="338"/>
      <c r="NWQ85" s="338"/>
      <c r="NWR85" s="338"/>
      <c r="NWS85" s="338"/>
      <c r="NWT85" s="338"/>
      <c r="NWU85" s="338"/>
      <c r="NWV85" s="338"/>
      <c r="NWW85" s="338"/>
      <c r="NWX85" s="338"/>
      <c r="NWY85" s="338"/>
      <c r="NWZ85" s="338"/>
      <c r="NXA85" s="338"/>
      <c r="NXB85" s="338"/>
      <c r="NXC85" s="338"/>
      <c r="NXD85" s="338"/>
      <c r="NXE85" s="338"/>
      <c r="NXF85" s="338"/>
      <c r="NXG85" s="338"/>
      <c r="NXH85" s="338"/>
      <c r="NXI85" s="338"/>
      <c r="NXJ85" s="338"/>
      <c r="NXK85" s="338"/>
      <c r="NXL85" s="338"/>
      <c r="NXM85" s="338"/>
      <c r="NXN85" s="338"/>
      <c r="NXO85" s="338"/>
      <c r="NXP85" s="338"/>
      <c r="NXQ85" s="338"/>
      <c r="NXR85" s="338"/>
      <c r="NXS85" s="338"/>
      <c r="NXT85" s="338"/>
      <c r="NXU85" s="338"/>
      <c r="NXV85" s="338"/>
      <c r="NXW85" s="338"/>
      <c r="NXX85" s="338"/>
      <c r="NXY85" s="338"/>
      <c r="NXZ85" s="338"/>
      <c r="NYA85" s="338"/>
      <c r="NYB85" s="338"/>
      <c r="NYC85" s="338"/>
      <c r="NYD85" s="338"/>
      <c r="NYE85" s="338"/>
      <c r="NYF85" s="338"/>
      <c r="NYG85" s="338"/>
      <c r="NYH85" s="338"/>
      <c r="NYI85" s="338"/>
      <c r="NYJ85" s="338"/>
      <c r="NYK85" s="338"/>
      <c r="NYL85" s="338"/>
      <c r="NYM85" s="338"/>
      <c r="NYN85" s="338"/>
      <c r="NYO85" s="338"/>
      <c r="NYP85" s="338"/>
      <c r="NYQ85" s="338"/>
      <c r="NYR85" s="338"/>
      <c r="NYS85" s="338"/>
      <c r="NYT85" s="338"/>
      <c r="NYU85" s="338"/>
      <c r="NYV85" s="338"/>
      <c r="NYW85" s="338"/>
      <c r="NYX85" s="338"/>
      <c r="NYY85" s="338"/>
      <c r="NYZ85" s="338"/>
      <c r="NZA85" s="338"/>
      <c r="NZB85" s="338"/>
      <c r="NZC85" s="338"/>
      <c r="NZD85" s="338"/>
      <c r="NZE85" s="338"/>
      <c r="NZF85" s="338"/>
      <c r="NZG85" s="338"/>
      <c r="NZH85" s="338"/>
      <c r="NZI85" s="338"/>
      <c r="NZJ85" s="338"/>
      <c r="NZK85" s="338"/>
      <c r="NZL85" s="338"/>
      <c r="NZM85" s="338"/>
      <c r="NZN85" s="338"/>
      <c r="NZO85" s="338"/>
      <c r="NZP85" s="338"/>
      <c r="NZQ85" s="338"/>
      <c r="NZR85" s="338"/>
      <c r="NZS85" s="338"/>
      <c r="NZT85" s="338"/>
      <c r="NZU85" s="338"/>
      <c r="NZV85" s="338"/>
      <c r="NZW85" s="338"/>
      <c r="NZX85" s="338"/>
      <c r="NZY85" s="338"/>
      <c r="NZZ85" s="338"/>
      <c r="OAA85" s="338"/>
      <c r="OAB85" s="338"/>
      <c r="OAC85" s="338"/>
      <c r="OAD85" s="338"/>
      <c r="OAE85" s="338"/>
      <c r="OAF85" s="338"/>
      <c r="OAG85" s="338"/>
      <c r="OAH85" s="338"/>
      <c r="OAI85" s="338"/>
      <c r="OAJ85" s="338"/>
      <c r="OAK85" s="338"/>
      <c r="OAL85" s="338"/>
      <c r="OAM85" s="338"/>
      <c r="OAN85" s="338"/>
      <c r="OAO85" s="338"/>
      <c r="OAP85" s="338"/>
      <c r="OAQ85" s="338"/>
      <c r="OAR85" s="338"/>
      <c r="OAS85" s="338"/>
      <c r="OAT85" s="338"/>
      <c r="OAU85" s="338"/>
      <c r="OAV85" s="338"/>
      <c r="OAW85" s="338"/>
      <c r="OAX85" s="338"/>
      <c r="OAY85" s="338"/>
      <c r="OAZ85" s="338"/>
      <c r="OBA85" s="338"/>
      <c r="OBB85" s="338"/>
      <c r="OBC85" s="338"/>
      <c r="OBD85" s="338"/>
      <c r="OBE85" s="338"/>
      <c r="OBF85" s="338"/>
      <c r="OBG85" s="338"/>
      <c r="OBH85" s="338"/>
      <c r="OBI85" s="338"/>
      <c r="OBJ85" s="338"/>
      <c r="OBK85" s="338"/>
      <c r="OBL85" s="338"/>
      <c r="OBM85" s="338"/>
      <c r="OBN85" s="338"/>
      <c r="OBO85" s="338"/>
      <c r="OBP85" s="338"/>
      <c r="OBQ85" s="338"/>
      <c r="OBR85" s="338"/>
      <c r="OBS85" s="338"/>
      <c r="OBT85" s="338"/>
      <c r="OBU85" s="338"/>
      <c r="OBV85" s="338"/>
      <c r="OBW85" s="338"/>
      <c r="OBX85" s="338"/>
      <c r="OBY85" s="338"/>
      <c r="OBZ85" s="338"/>
      <c r="OCA85" s="338"/>
      <c r="OCB85" s="338"/>
      <c r="OCC85" s="338"/>
      <c r="OCD85" s="338"/>
      <c r="OCE85" s="338"/>
      <c r="OCF85" s="338"/>
      <c r="OCG85" s="338"/>
      <c r="OCH85" s="338"/>
      <c r="OCI85" s="338"/>
      <c r="OCJ85" s="338"/>
      <c r="OCK85" s="338"/>
      <c r="OCL85" s="338"/>
      <c r="OCM85" s="338"/>
      <c r="OCN85" s="338"/>
      <c r="OCO85" s="338"/>
      <c r="OCP85" s="338"/>
      <c r="OCQ85" s="338"/>
      <c r="OCR85" s="338"/>
      <c r="OCS85" s="338"/>
      <c r="OCT85" s="338"/>
      <c r="OCU85" s="338"/>
      <c r="OCV85" s="338"/>
      <c r="OCW85" s="338"/>
      <c r="OCX85" s="338"/>
      <c r="OCY85" s="338"/>
      <c r="OCZ85" s="338"/>
      <c r="ODA85" s="338"/>
      <c r="ODB85" s="338"/>
      <c r="ODC85" s="338"/>
      <c r="ODD85" s="338"/>
      <c r="ODE85" s="338"/>
      <c r="ODF85" s="338"/>
      <c r="ODG85" s="338"/>
      <c r="ODH85" s="338"/>
      <c r="ODI85" s="338"/>
      <c r="ODJ85" s="338"/>
      <c r="ODK85" s="338"/>
      <c r="ODL85" s="338"/>
      <c r="ODM85" s="338"/>
      <c r="ODN85" s="338"/>
      <c r="ODO85" s="338"/>
      <c r="ODP85" s="338"/>
      <c r="ODQ85" s="338"/>
      <c r="ODR85" s="338"/>
      <c r="ODS85" s="338"/>
      <c r="ODT85" s="338"/>
      <c r="ODU85" s="338"/>
      <c r="ODV85" s="338"/>
      <c r="ODW85" s="338"/>
      <c r="ODX85" s="338"/>
      <c r="ODY85" s="338"/>
      <c r="ODZ85" s="338"/>
      <c r="OEA85" s="338"/>
      <c r="OEB85" s="338"/>
      <c r="OEC85" s="338"/>
      <c r="OED85" s="338"/>
      <c r="OEE85" s="338"/>
      <c r="OEF85" s="338"/>
      <c r="OEG85" s="338"/>
      <c r="OEH85" s="338"/>
      <c r="OEI85" s="338"/>
      <c r="OEJ85" s="338"/>
      <c r="OEK85" s="338"/>
      <c r="OEL85" s="338"/>
      <c r="OEM85" s="338"/>
      <c r="OEN85" s="338"/>
      <c r="OEO85" s="338"/>
      <c r="OEP85" s="338"/>
      <c r="OEQ85" s="338"/>
      <c r="OER85" s="338"/>
      <c r="OES85" s="338"/>
      <c r="OET85" s="338"/>
      <c r="OEU85" s="338"/>
      <c r="OEV85" s="338"/>
      <c r="OEW85" s="338"/>
      <c r="OEX85" s="338"/>
      <c r="OEY85" s="338"/>
      <c r="OEZ85" s="338"/>
      <c r="OFA85" s="338"/>
      <c r="OFB85" s="338"/>
      <c r="OFC85" s="338"/>
      <c r="OFD85" s="338"/>
      <c r="OFE85" s="338"/>
      <c r="OFF85" s="338"/>
      <c r="OFG85" s="338"/>
      <c r="OFH85" s="338"/>
      <c r="OFI85" s="338"/>
      <c r="OFJ85" s="338"/>
      <c r="OFK85" s="338"/>
      <c r="OFL85" s="338"/>
      <c r="OFM85" s="338"/>
      <c r="OFN85" s="338"/>
      <c r="OFO85" s="338"/>
      <c r="OFP85" s="338"/>
      <c r="OFQ85" s="338"/>
      <c r="OFR85" s="338"/>
      <c r="OFS85" s="338"/>
      <c r="OFT85" s="338"/>
      <c r="OFU85" s="338"/>
      <c r="OFV85" s="338"/>
      <c r="OFW85" s="338"/>
      <c r="OFX85" s="338"/>
      <c r="OFY85" s="338"/>
      <c r="OFZ85" s="338"/>
      <c r="OGA85" s="338"/>
      <c r="OGB85" s="338"/>
      <c r="OGC85" s="338"/>
      <c r="OGD85" s="338"/>
      <c r="OGE85" s="338"/>
      <c r="OGF85" s="338"/>
      <c r="OGG85" s="338"/>
      <c r="OGH85" s="338"/>
      <c r="OGI85" s="338"/>
      <c r="OGJ85" s="338"/>
      <c r="OGK85" s="338"/>
      <c r="OGL85" s="338"/>
      <c r="OGM85" s="338"/>
      <c r="OGN85" s="338"/>
      <c r="OGO85" s="338"/>
      <c r="OGP85" s="338"/>
      <c r="OGQ85" s="338"/>
      <c r="OGR85" s="338"/>
      <c r="OGS85" s="338"/>
      <c r="OGT85" s="338"/>
      <c r="OGU85" s="338"/>
      <c r="OGV85" s="338"/>
      <c r="OGW85" s="338"/>
      <c r="OGX85" s="338"/>
      <c r="OGY85" s="338"/>
      <c r="OGZ85" s="338"/>
      <c r="OHA85" s="338"/>
      <c r="OHB85" s="338"/>
      <c r="OHC85" s="338"/>
      <c r="OHD85" s="338"/>
      <c r="OHE85" s="338"/>
      <c r="OHF85" s="338"/>
      <c r="OHG85" s="338"/>
      <c r="OHH85" s="338"/>
      <c r="OHI85" s="338"/>
      <c r="OHJ85" s="338"/>
      <c r="OHK85" s="338"/>
      <c r="OHL85" s="338"/>
      <c r="OHM85" s="338"/>
      <c r="OHN85" s="338"/>
      <c r="OHO85" s="338"/>
      <c r="OHP85" s="338"/>
      <c r="OHQ85" s="338"/>
      <c r="OHR85" s="338"/>
      <c r="OHS85" s="338"/>
      <c r="OHT85" s="338"/>
      <c r="OHU85" s="338"/>
      <c r="OHV85" s="338"/>
      <c r="OHW85" s="338"/>
      <c r="OHX85" s="338"/>
      <c r="OHY85" s="338"/>
      <c r="OHZ85" s="338"/>
      <c r="OIA85" s="338"/>
      <c r="OIB85" s="338"/>
      <c r="OIC85" s="338"/>
      <c r="OID85" s="338"/>
      <c r="OIE85" s="338"/>
      <c r="OIF85" s="338"/>
      <c r="OIG85" s="338"/>
      <c r="OIH85" s="338"/>
      <c r="OII85" s="338"/>
      <c r="OIJ85" s="338"/>
      <c r="OIK85" s="338"/>
      <c r="OIL85" s="338"/>
      <c r="OIM85" s="338"/>
      <c r="OIN85" s="338"/>
      <c r="OIO85" s="338"/>
      <c r="OIP85" s="338"/>
      <c r="OIQ85" s="338"/>
      <c r="OIR85" s="338"/>
      <c r="OIS85" s="338"/>
      <c r="OIT85" s="338"/>
      <c r="OIU85" s="338"/>
      <c r="OIV85" s="338"/>
      <c r="OIW85" s="338"/>
      <c r="OIX85" s="338"/>
      <c r="OIY85" s="338"/>
      <c r="OIZ85" s="338"/>
      <c r="OJA85" s="338"/>
      <c r="OJB85" s="338"/>
      <c r="OJC85" s="338"/>
      <c r="OJD85" s="338"/>
      <c r="OJE85" s="338"/>
      <c r="OJF85" s="338"/>
      <c r="OJG85" s="338"/>
      <c r="OJH85" s="338"/>
      <c r="OJI85" s="338"/>
      <c r="OJJ85" s="338"/>
      <c r="OJK85" s="338"/>
      <c r="OJL85" s="338"/>
      <c r="OJM85" s="338"/>
      <c r="OJN85" s="338"/>
      <c r="OJO85" s="338"/>
      <c r="OJP85" s="338"/>
      <c r="OJQ85" s="338"/>
      <c r="OJR85" s="338"/>
      <c r="OJS85" s="338"/>
      <c r="OJT85" s="338"/>
      <c r="OJU85" s="338"/>
      <c r="OJV85" s="338"/>
      <c r="OJW85" s="338"/>
      <c r="OJX85" s="338"/>
      <c r="OJY85" s="338"/>
      <c r="OJZ85" s="338"/>
      <c r="OKA85" s="338"/>
      <c r="OKB85" s="338"/>
      <c r="OKC85" s="338"/>
      <c r="OKD85" s="338"/>
      <c r="OKE85" s="338"/>
      <c r="OKF85" s="338"/>
      <c r="OKG85" s="338"/>
      <c r="OKH85" s="338"/>
      <c r="OKI85" s="338"/>
      <c r="OKJ85" s="338"/>
      <c r="OKK85" s="338"/>
      <c r="OKL85" s="338"/>
      <c r="OKM85" s="338"/>
      <c r="OKN85" s="338"/>
      <c r="OKO85" s="338"/>
      <c r="OKP85" s="338"/>
      <c r="OKQ85" s="338"/>
      <c r="OKR85" s="338"/>
      <c r="OKS85" s="338"/>
      <c r="OKT85" s="338"/>
      <c r="OKU85" s="338"/>
      <c r="OKV85" s="338"/>
      <c r="OKW85" s="338"/>
      <c r="OKX85" s="338"/>
      <c r="OKY85" s="338"/>
      <c r="OKZ85" s="338"/>
      <c r="OLA85" s="338"/>
      <c r="OLB85" s="338"/>
      <c r="OLC85" s="338"/>
      <c r="OLD85" s="338"/>
      <c r="OLE85" s="338"/>
      <c r="OLF85" s="338"/>
      <c r="OLG85" s="338"/>
      <c r="OLH85" s="338"/>
      <c r="OLI85" s="338"/>
      <c r="OLJ85" s="338"/>
      <c r="OLK85" s="338"/>
      <c r="OLL85" s="338"/>
      <c r="OLM85" s="338"/>
      <c r="OLN85" s="338"/>
      <c r="OLO85" s="338"/>
      <c r="OLP85" s="338"/>
      <c r="OLQ85" s="338"/>
      <c r="OLR85" s="338"/>
      <c r="OLS85" s="338"/>
      <c r="OLT85" s="338"/>
      <c r="OLU85" s="338"/>
      <c r="OLV85" s="338"/>
      <c r="OLW85" s="338"/>
      <c r="OLX85" s="338"/>
      <c r="OLY85" s="338"/>
      <c r="OLZ85" s="338"/>
      <c r="OMA85" s="338"/>
      <c r="OMB85" s="338"/>
      <c r="OMC85" s="338"/>
      <c r="OMD85" s="338"/>
      <c r="OME85" s="338"/>
      <c r="OMF85" s="338"/>
      <c r="OMG85" s="338"/>
      <c r="OMH85" s="338"/>
      <c r="OMI85" s="338"/>
      <c r="OMJ85" s="338"/>
      <c r="OMK85" s="338"/>
      <c r="OML85" s="338"/>
      <c r="OMM85" s="338"/>
      <c r="OMN85" s="338"/>
      <c r="OMO85" s="338"/>
      <c r="OMP85" s="338"/>
      <c r="OMQ85" s="338"/>
      <c r="OMR85" s="338"/>
      <c r="OMS85" s="338"/>
      <c r="OMT85" s="338"/>
      <c r="OMU85" s="338"/>
      <c r="OMV85" s="338"/>
      <c r="OMW85" s="338"/>
      <c r="OMX85" s="338"/>
      <c r="OMY85" s="338"/>
      <c r="OMZ85" s="338"/>
      <c r="ONA85" s="338"/>
      <c r="ONB85" s="338"/>
      <c r="ONC85" s="338"/>
      <c r="OND85" s="338"/>
      <c r="ONE85" s="338"/>
      <c r="ONF85" s="338"/>
      <c r="ONG85" s="338"/>
      <c r="ONH85" s="338"/>
      <c r="ONI85" s="338"/>
      <c r="ONJ85" s="338"/>
      <c r="ONK85" s="338"/>
      <c r="ONL85" s="338"/>
      <c r="ONM85" s="338"/>
      <c r="ONN85" s="338"/>
      <c r="ONO85" s="338"/>
      <c r="ONP85" s="338"/>
      <c r="ONQ85" s="338"/>
      <c r="ONR85" s="338"/>
      <c r="ONS85" s="338"/>
      <c r="ONT85" s="338"/>
      <c r="ONU85" s="338"/>
      <c r="ONV85" s="338"/>
      <c r="ONW85" s="338"/>
      <c r="ONX85" s="338"/>
      <c r="ONY85" s="338"/>
      <c r="ONZ85" s="338"/>
      <c r="OOA85" s="338"/>
      <c r="OOB85" s="338"/>
      <c r="OOC85" s="338"/>
      <c r="OOD85" s="338"/>
      <c r="OOE85" s="338"/>
      <c r="OOF85" s="338"/>
      <c r="OOG85" s="338"/>
      <c r="OOH85" s="338"/>
      <c r="OOI85" s="338"/>
      <c r="OOJ85" s="338"/>
      <c r="OOK85" s="338"/>
      <c r="OOL85" s="338"/>
      <c r="OOM85" s="338"/>
      <c r="OON85" s="338"/>
      <c r="OOO85" s="338"/>
      <c r="OOP85" s="338"/>
      <c r="OOQ85" s="338"/>
      <c r="OOR85" s="338"/>
      <c r="OOS85" s="338"/>
      <c r="OOT85" s="338"/>
      <c r="OOU85" s="338"/>
      <c r="OOV85" s="338"/>
      <c r="OOW85" s="338"/>
      <c r="OOX85" s="338"/>
      <c r="OOY85" s="338"/>
      <c r="OOZ85" s="338"/>
      <c r="OPA85" s="338"/>
      <c r="OPB85" s="338"/>
      <c r="OPC85" s="338"/>
      <c r="OPD85" s="338"/>
      <c r="OPE85" s="338"/>
      <c r="OPF85" s="338"/>
      <c r="OPG85" s="338"/>
      <c r="OPH85" s="338"/>
      <c r="OPI85" s="338"/>
      <c r="OPJ85" s="338"/>
      <c r="OPK85" s="338"/>
      <c r="OPL85" s="338"/>
      <c r="OPM85" s="338"/>
      <c r="OPN85" s="338"/>
      <c r="OPO85" s="338"/>
      <c r="OPP85" s="338"/>
      <c r="OPQ85" s="338"/>
      <c r="OPR85" s="338"/>
      <c r="OPS85" s="338"/>
      <c r="OPT85" s="338"/>
      <c r="OPU85" s="338"/>
      <c r="OPV85" s="338"/>
      <c r="OPW85" s="338"/>
      <c r="OPX85" s="338"/>
      <c r="OPY85" s="338"/>
      <c r="OPZ85" s="338"/>
      <c r="OQA85" s="338"/>
      <c r="OQB85" s="338"/>
      <c r="OQC85" s="338"/>
      <c r="OQD85" s="338"/>
      <c r="OQE85" s="338"/>
      <c r="OQF85" s="338"/>
      <c r="OQG85" s="338"/>
      <c r="OQH85" s="338"/>
      <c r="OQI85" s="338"/>
      <c r="OQJ85" s="338"/>
      <c r="OQK85" s="338"/>
      <c r="OQL85" s="338"/>
      <c r="OQM85" s="338"/>
      <c r="OQN85" s="338"/>
      <c r="OQO85" s="338"/>
      <c r="OQP85" s="338"/>
      <c r="OQQ85" s="338"/>
      <c r="OQR85" s="338"/>
      <c r="OQS85" s="338"/>
      <c r="OQT85" s="338"/>
      <c r="OQU85" s="338"/>
      <c r="OQV85" s="338"/>
      <c r="OQW85" s="338"/>
      <c r="OQX85" s="338"/>
      <c r="OQY85" s="338"/>
      <c r="OQZ85" s="338"/>
      <c r="ORA85" s="338"/>
      <c r="ORB85" s="338"/>
      <c r="ORC85" s="338"/>
      <c r="ORD85" s="338"/>
      <c r="ORE85" s="338"/>
      <c r="ORF85" s="338"/>
      <c r="ORG85" s="338"/>
      <c r="ORH85" s="338"/>
      <c r="ORI85" s="338"/>
      <c r="ORJ85" s="338"/>
      <c r="ORK85" s="338"/>
      <c r="ORL85" s="338"/>
      <c r="ORM85" s="338"/>
      <c r="ORN85" s="338"/>
      <c r="ORO85" s="338"/>
      <c r="ORP85" s="338"/>
      <c r="ORQ85" s="338"/>
      <c r="ORR85" s="338"/>
      <c r="ORS85" s="338"/>
      <c r="ORT85" s="338"/>
      <c r="ORU85" s="338"/>
      <c r="ORV85" s="338"/>
      <c r="ORW85" s="338"/>
      <c r="ORX85" s="338"/>
      <c r="ORY85" s="338"/>
      <c r="ORZ85" s="338"/>
      <c r="OSA85" s="338"/>
      <c r="OSB85" s="338"/>
      <c r="OSC85" s="338"/>
      <c r="OSD85" s="338"/>
      <c r="OSE85" s="338"/>
      <c r="OSF85" s="338"/>
      <c r="OSG85" s="338"/>
      <c r="OSH85" s="338"/>
      <c r="OSI85" s="338"/>
      <c r="OSJ85" s="338"/>
      <c r="OSK85" s="338"/>
      <c r="OSL85" s="338"/>
      <c r="OSM85" s="338"/>
      <c r="OSN85" s="338"/>
      <c r="OSO85" s="338"/>
      <c r="OSP85" s="338"/>
      <c r="OSQ85" s="338"/>
      <c r="OSR85" s="338"/>
      <c r="OSS85" s="338"/>
      <c r="OST85" s="338"/>
      <c r="OSU85" s="338"/>
      <c r="OSV85" s="338"/>
      <c r="OSW85" s="338"/>
      <c r="OSX85" s="338"/>
      <c r="OSY85" s="338"/>
      <c r="OSZ85" s="338"/>
      <c r="OTA85" s="338"/>
      <c r="OTB85" s="338"/>
      <c r="OTC85" s="338"/>
      <c r="OTD85" s="338"/>
      <c r="OTE85" s="338"/>
      <c r="OTF85" s="338"/>
      <c r="OTG85" s="338"/>
      <c r="OTH85" s="338"/>
      <c r="OTI85" s="338"/>
      <c r="OTJ85" s="338"/>
      <c r="OTK85" s="338"/>
      <c r="OTL85" s="338"/>
      <c r="OTM85" s="338"/>
      <c r="OTN85" s="338"/>
      <c r="OTO85" s="338"/>
      <c r="OTP85" s="338"/>
      <c r="OTQ85" s="338"/>
      <c r="OTR85" s="338"/>
      <c r="OTS85" s="338"/>
      <c r="OTT85" s="338"/>
      <c r="OTU85" s="338"/>
      <c r="OTV85" s="338"/>
      <c r="OTW85" s="338"/>
      <c r="OTX85" s="338"/>
      <c r="OTY85" s="338"/>
      <c r="OTZ85" s="338"/>
      <c r="OUA85" s="338"/>
      <c r="OUB85" s="338"/>
      <c r="OUC85" s="338"/>
      <c r="OUD85" s="338"/>
      <c r="OUE85" s="338"/>
      <c r="OUF85" s="338"/>
      <c r="OUG85" s="338"/>
      <c r="OUH85" s="338"/>
      <c r="OUI85" s="338"/>
      <c r="OUJ85" s="338"/>
      <c r="OUK85" s="338"/>
      <c r="OUL85" s="338"/>
      <c r="OUM85" s="338"/>
      <c r="OUN85" s="338"/>
      <c r="OUO85" s="338"/>
      <c r="OUP85" s="338"/>
      <c r="OUQ85" s="338"/>
      <c r="OUR85" s="338"/>
      <c r="OUS85" s="338"/>
      <c r="OUT85" s="338"/>
      <c r="OUU85" s="338"/>
      <c r="OUV85" s="338"/>
      <c r="OUW85" s="338"/>
      <c r="OUX85" s="338"/>
      <c r="OUY85" s="338"/>
      <c r="OUZ85" s="338"/>
      <c r="OVA85" s="338"/>
      <c r="OVB85" s="338"/>
      <c r="OVC85" s="338"/>
      <c r="OVD85" s="338"/>
      <c r="OVE85" s="338"/>
      <c r="OVF85" s="338"/>
      <c r="OVG85" s="338"/>
      <c r="OVH85" s="338"/>
      <c r="OVI85" s="338"/>
      <c r="OVJ85" s="338"/>
      <c r="OVK85" s="338"/>
      <c r="OVL85" s="338"/>
      <c r="OVM85" s="338"/>
      <c r="OVN85" s="338"/>
      <c r="OVO85" s="338"/>
      <c r="OVP85" s="338"/>
      <c r="OVQ85" s="338"/>
      <c r="OVR85" s="338"/>
      <c r="OVS85" s="338"/>
      <c r="OVT85" s="338"/>
      <c r="OVU85" s="338"/>
      <c r="OVV85" s="338"/>
      <c r="OVW85" s="338"/>
      <c r="OVX85" s="338"/>
      <c r="OVY85" s="338"/>
      <c r="OVZ85" s="338"/>
      <c r="OWA85" s="338"/>
      <c r="OWB85" s="338"/>
      <c r="OWC85" s="338"/>
      <c r="OWD85" s="338"/>
      <c r="OWE85" s="338"/>
      <c r="OWF85" s="338"/>
      <c r="OWG85" s="338"/>
      <c r="OWH85" s="338"/>
      <c r="OWI85" s="338"/>
      <c r="OWJ85" s="338"/>
      <c r="OWK85" s="338"/>
      <c r="OWL85" s="338"/>
      <c r="OWM85" s="338"/>
      <c r="OWN85" s="338"/>
      <c r="OWO85" s="338"/>
      <c r="OWP85" s="338"/>
      <c r="OWQ85" s="338"/>
      <c r="OWR85" s="338"/>
      <c r="OWS85" s="338"/>
      <c r="OWT85" s="338"/>
      <c r="OWU85" s="338"/>
      <c r="OWV85" s="338"/>
      <c r="OWW85" s="338"/>
      <c r="OWX85" s="338"/>
      <c r="OWY85" s="338"/>
      <c r="OWZ85" s="338"/>
      <c r="OXA85" s="338"/>
      <c r="OXB85" s="338"/>
      <c r="OXC85" s="338"/>
      <c r="OXD85" s="338"/>
      <c r="OXE85" s="338"/>
      <c r="OXF85" s="338"/>
      <c r="OXG85" s="338"/>
      <c r="OXH85" s="338"/>
      <c r="OXI85" s="338"/>
      <c r="OXJ85" s="338"/>
      <c r="OXK85" s="338"/>
      <c r="OXL85" s="338"/>
      <c r="OXM85" s="338"/>
      <c r="OXN85" s="338"/>
      <c r="OXO85" s="338"/>
      <c r="OXP85" s="338"/>
      <c r="OXQ85" s="338"/>
      <c r="OXR85" s="338"/>
      <c r="OXS85" s="338"/>
      <c r="OXT85" s="338"/>
      <c r="OXU85" s="338"/>
      <c r="OXV85" s="338"/>
      <c r="OXW85" s="338"/>
      <c r="OXX85" s="338"/>
      <c r="OXY85" s="338"/>
      <c r="OXZ85" s="338"/>
      <c r="OYA85" s="338"/>
      <c r="OYB85" s="338"/>
      <c r="OYC85" s="338"/>
      <c r="OYD85" s="338"/>
      <c r="OYE85" s="338"/>
      <c r="OYF85" s="338"/>
      <c r="OYG85" s="338"/>
      <c r="OYH85" s="338"/>
      <c r="OYI85" s="338"/>
      <c r="OYJ85" s="338"/>
      <c r="OYK85" s="338"/>
      <c r="OYL85" s="338"/>
      <c r="OYM85" s="338"/>
      <c r="OYN85" s="338"/>
      <c r="OYO85" s="338"/>
      <c r="OYP85" s="338"/>
      <c r="OYQ85" s="338"/>
      <c r="OYR85" s="338"/>
      <c r="OYS85" s="338"/>
      <c r="OYT85" s="338"/>
      <c r="OYU85" s="338"/>
      <c r="OYV85" s="338"/>
      <c r="OYW85" s="338"/>
      <c r="OYX85" s="338"/>
      <c r="OYY85" s="338"/>
      <c r="OYZ85" s="338"/>
      <c r="OZA85" s="338"/>
      <c r="OZB85" s="338"/>
      <c r="OZC85" s="338"/>
      <c r="OZD85" s="338"/>
      <c r="OZE85" s="338"/>
      <c r="OZF85" s="338"/>
      <c r="OZG85" s="338"/>
      <c r="OZH85" s="338"/>
      <c r="OZI85" s="338"/>
      <c r="OZJ85" s="338"/>
      <c r="OZK85" s="338"/>
      <c r="OZL85" s="338"/>
      <c r="OZM85" s="338"/>
      <c r="OZN85" s="338"/>
      <c r="OZO85" s="338"/>
      <c r="OZP85" s="338"/>
      <c r="OZQ85" s="338"/>
      <c r="OZR85" s="338"/>
      <c r="OZS85" s="338"/>
      <c r="OZT85" s="338"/>
      <c r="OZU85" s="338"/>
      <c r="OZV85" s="338"/>
      <c r="OZW85" s="338"/>
      <c r="OZX85" s="338"/>
      <c r="OZY85" s="338"/>
      <c r="OZZ85" s="338"/>
      <c r="PAA85" s="338"/>
      <c r="PAB85" s="338"/>
      <c r="PAC85" s="338"/>
      <c r="PAD85" s="338"/>
      <c r="PAE85" s="338"/>
      <c r="PAF85" s="338"/>
      <c r="PAG85" s="338"/>
      <c r="PAH85" s="338"/>
      <c r="PAI85" s="338"/>
      <c r="PAJ85" s="338"/>
      <c r="PAK85" s="338"/>
      <c r="PAL85" s="338"/>
      <c r="PAM85" s="338"/>
      <c r="PAN85" s="338"/>
      <c r="PAO85" s="338"/>
      <c r="PAP85" s="338"/>
      <c r="PAQ85" s="338"/>
      <c r="PAR85" s="338"/>
      <c r="PAS85" s="338"/>
      <c r="PAT85" s="338"/>
      <c r="PAU85" s="338"/>
      <c r="PAV85" s="338"/>
      <c r="PAW85" s="338"/>
      <c r="PAX85" s="338"/>
      <c r="PAY85" s="338"/>
      <c r="PAZ85" s="338"/>
      <c r="PBA85" s="338"/>
      <c r="PBB85" s="338"/>
      <c r="PBC85" s="338"/>
      <c r="PBD85" s="338"/>
      <c r="PBE85" s="338"/>
      <c r="PBF85" s="338"/>
      <c r="PBG85" s="338"/>
      <c r="PBH85" s="338"/>
      <c r="PBI85" s="338"/>
      <c r="PBJ85" s="338"/>
      <c r="PBK85" s="338"/>
      <c r="PBL85" s="338"/>
      <c r="PBM85" s="338"/>
      <c r="PBN85" s="338"/>
      <c r="PBO85" s="338"/>
      <c r="PBP85" s="338"/>
      <c r="PBQ85" s="338"/>
      <c r="PBR85" s="338"/>
      <c r="PBS85" s="338"/>
      <c r="PBT85" s="338"/>
      <c r="PBU85" s="338"/>
      <c r="PBV85" s="338"/>
      <c r="PBW85" s="338"/>
      <c r="PBX85" s="338"/>
      <c r="PBY85" s="338"/>
      <c r="PBZ85" s="338"/>
      <c r="PCA85" s="338"/>
      <c r="PCB85" s="338"/>
      <c r="PCC85" s="338"/>
      <c r="PCD85" s="338"/>
      <c r="PCE85" s="338"/>
      <c r="PCF85" s="338"/>
      <c r="PCG85" s="338"/>
      <c r="PCH85" s="338"/>
      <c r="PCI85" s="338"/>
      <c r="PCJ85" s="338"/>
      <c r="PCK85" s="338"/>
      <c r="PCL85" s="338"/>
      <c r="PCM85" s="338"/>
      <c r="PCN85" s="338"/>
      <c r="PCO85" s="338"/>
      <c r="PCP85" s="338"/>
      <c r="PCQ85" s="338"/>
      <c r="PCR85" s="338"/>
      <c r="PCS85" s="338"/>
      <c r="PCT85" s="338"/>
      <c r="PCU85" s="338"/>
      <c r="PCV85" s="338"/>
      <c r="PCW85" s="338"/>
      <c r="PCX85" s="338"/>
      <c r="PCY85" s="338"/>
      <c r="PCZ85" s="338"/>
      <c r="PDA85" s="338"/>
      <c r="PDB85" s="338"/>
      <c r="PDC85" s="338"/>
      <c r="PDD85" s="338"/>
      <c r="PDE85" s="338"/>
      <c r="PDF85" s="338"/>
      <c r="PDG85" s="338"/>
      <c r="PDH85" s="338"/>
      <c r="PDI85" s="338"/>
      <c r="PDJ85" s="338"/>
      <c r="PDK85" s="338"/>
      <c r="PDL85" s="338"/>
      <c r="PDM85" s="338"/>
      <c r="PDN85" s="338"/>
      <c r="PDO85" s="338"/>
      <c r="PDP85" s="338"/>
      <c r="PDQ85" s="338"/>
      <c r="PDR85" s="338"/>
      <c r="PDS85" s="338"/>
      <c r="PDT85" s="338"/>
      <c r="PDU85" s="338"/>
      <c r="PDV85" s="338"/>
      <c r="PDW85" s="338"/>
      <c r="PDX85" s="338"/>
      <c r="PDY85" s="338"/>
      <c r="PDZ85" s="338"/>
      <c r="PEA85" s="338"/>
      <c r="PEB85" s="338"/>
      <c r="PEC85" s="338"/>
      <c r="PED85" s="338"/>
      <c r="PEE85" s="338"/>
      <c r="PEF85" s="338"/>
      <c r="PEG85" s="338"/>
      <c r="PEH85" s="338"/>
      <c r="PEI85" s="338"/>
      <c r="PEJ85" s="338"/>
      <c r="PEK85" s="338"/>
      <c r="PEL85" s="338"/>
      <c r="PEM85" s="338"/>
      <c r="PEN85" s="338"/>
      <c r="PEO85" s="338"/>
      <c r="PEP85" s="338"/>
      <c r="PEQ85" s="338"/>
      <c r="PER85" s="338"/>
      <c r="PES85" s="338"/>
      <c r="PET85" s="338"/>
      <c r="PEU85" s="338"/>
      <c r="PEV85" s="338"/>
      <c r="PEW85" s="338"/>
      <c r="PEX85" s="338"/>
      <c r="PEY85" s="338"/>
      <c r="PEZ85" s="338"/>
      <c r="PFA85" s="338"/>
      <c r="PFB85" s="338"/>
      <c r="PFC85" s="338"/>
      <c r="PFD85" s="338"/>
      <c r="PFE85" s="338"/>
      <c r="PFF85" s="338"/>
      <c r="PFG85" s="338"/>
      <c r="PFH85" s="338"/>
      <c r="PFI85" s="338"/>
      <c r="PFJ85" s="338"/>
      <c r="PFK85" s="338"/>
      <c r="PFL85" s="338"/>
      <c r="PFM85" s="338"/>
      <c r="PFN85" s="338"/>
      <c r="PFO85" s="338"/>
      <c r="PFP85" s="338"/>
      <c r="PFQ85" s="338"/>
      <c r="PFR85" s="338"/>
      <c r="PFS85" s="338"/>
      <c r="PFT85" s="338"/>
      <c r="PFU85" s="338"/>
      <c r="PFV85" s="338"/>
      <c r="PFW85" s="338"/>
      <c r="PFX85" s="338"/>
      <c r="PFY85" s="338"/>
      <c r="PFZ85" s="338"/>
      <c r="PGA85" s="338"/>
      <c r="PGB85" s="338"/>
      <c r="PGC85" s="338"/>
      <c r="PGD85" s="338"/>
      <c r="PGE85" s="338"/>
      <c r="PGF85" s="338"/>
      <c r="PGG85" s="338"/>
      <c r="PGH85" s="338"/>
      <c r="PGI85" s="338"/>
      <c r="PGJ85" s="338"/>
      <c r="PGK85" s="338"/>
      <c r="PGL85" s="338"/>
      <c r="PGM85" s="338"/>
      <c r="PGN85" s="338"/>
      <c r="PGO85" s="338"/>
      <c r="PGP85" s="338"/>
      <c r="PGQ85" s="338"/>
      <c r="PGR85" s="338"/>
      <c r="PGS85" s="338"/>
      <c r="PGT85" s="338"/>
      <c r="PGU85" s="338"/>
      <c r="PGV85" s="338"/>
      <c r="PGW85" s="338"/>
      <c r="PGX85" s="338"/>
      <c r="PGY85" s="338"/>
      <c r="PGZ85" s="338"/>
      <c r="PHA85" s="338"/>
      <c r="PHB85" s="338"/>
      <c r="PHC85" s="338"/>
      <c r="PHD85" s="338"/>
      <c r="PHE85" s="338"/>
      <c r="PHF85" s="338"/>
      <c r="PHG85" s="338"/>
      <c r="PHH85" s="338"/>
      <c r="PHI85" s="338"/>
      <c r="PHJ85" s="338"/>
      <c r="PHK85" s="338"/>
      <c r="PHL85" s="338"/>
      <c r="PHM85" s="338"/>
      <c r="PHN85" s="338"/>
      <c r="PHO85" s="338"/>
      <c r="PHP85" s="338"/>
      <c r="PHQ85" s="338"/>
      <c r="PHR85" s="338"/>
      <c r="PHS85" s="338"/>
      <c r="PHT85" s="338"/>
      <c r="PHU85" s="338"/>
      <c r="PHV85" s="338"/>
      <c r="PHW85" s="338"/>
      <c r="PHX85" s="338"/>
      <c r="PHY85" s="338"/>
      <c r="PHZ85" s="338"/>
      <c r="PIA85" s="338"/>
      <c r="PIB85" s="338"/>
      <c r="PIC85" s="338"/>
      <c r="PID85" s="338"/>
      <c r="PIE85" s="338"/>
      <c r="PIF85" s="338"/>
      <c r="PIG85" s="338"/>
      <c r="PIH85" s="338"/>
      <c r="PII85" s="338"/>
      <c r="PIJ85" s="338"/>
      <c r="PIK85" s="338"/>
      <c r="PIL85" s="338"/>
      <c r="PIM85" s="338"/>
      <c r="PIN85" s="338"/>
      <c r="PIO85" s="338"/>
      <c r="PIP85" s="338"/>
      <c r="PIQ85" s="338"/>
      <c r="PIR85" s="338"/>
      <c r="PIS85" s="338"/>
      <c r="PIT85" s="338"/>
      <c r="PIU85" s="338"/>
      <c r="PIV85" s="338"/>
      <c r="PIW85" s="338"/>
      <c r="PIX85" s="338"/>
      <c r="PIY85" s="338"/>
      <c r="PIZ85" s="338"/>
      <c r="PJA85" s="338"/>
      <c r="PJB85" s="338"/>
      <c r="PJC85" s="338"/>
      <c r="PJD85" s="338"/>
      <c r="PJE85" s="338"/>
      <c r="PJF85" s="338"/>
      <c r="PJG85" s="338"/>
      <c r="PJH85" s="338"/>
      <c r="PJI85" s="338"/>
      <c r="PJJ85" s="338"/>
      <c r="PJK85" s="338"/>
      <c r="PJL85" s="338"/>
      <c r="PJM85" s="338"/>
      <c r="PJN85" s="338"/>
      <c r="PJO85" s="338"/>
      <c r="PJP85" s="338"/>
      <c r="PJQ85" s="338"/>
      <c r="PJR85" s="338"/>
      <c r="PJS85" s="338"/>
      <c r="PJT85" s="338"/>
      <c r="PJU85" s="338"/>
      <c r="PJV85" s="338"/>
      <c r="PJW85" s="338"/>
      <c r="PJX85" s="338"/>
      <c r="PJY85" s="338"/>
      <c r="PJZ85" s="338"/>
      <c r="PKA85" s="338"/>
      <c r="PKB85" s="338"/>
      <c r="PKC85" s="338"/>
      <c r="PKD85" s="338"/>
      <c r="PKE85" s="338"/>
      <c r="PKF85" s="338"/>
      <c r="PKG85" s="338"/>
      <c r="PKH85" s="338"/>
      <c r="PKI85" s="338"/>
      <c r="PKJ85" s="338"/>
      <c r="PKK85" s="338"/>
      <c r="PKL85" s="338"/>
      <c r="PKM85" s="338"/>
      <c r="PKN85" s="338"/>
      <c r="PKO85" s="338"/>
      <c r="PKP85" s="338"/>
      <c r="PKQ85" s="338"/>
      <c r="PKR85" s="338"/>
      <c r="PKS85" s="338"/>
      <c r="PKT85" s="338"/>
      <c r="PKU85" s="338"/>
      <c r="PKV85" s="338"/>
      <c r="PKW85" s="338"/>
      <c r="PKX85" s="338"/>
      <c r="PKY85" s="338"/>
      <c r="PKZ85" s="338"/>
      <c r="PLA85" s="338"/>
      <c r="PLB85" s="338"/>
      <c r="PLC85" s="338"/>
      <c r="PLD85" s="338"/>
      <c r="PLE85" s="338"/>
      <c r="PLF85" s="338"/>
      <c r="PLG85" s="338"/>
      <c r="PLH85" s="338"/>
      <c r="PLI85" s="338"/>
      <c r="PLJ85" s="338"/>
      <c r="PLK85" s="338"/>
      <c r="PLL85" s="338"/>
      <c r="PLM85" s="338"/>
      <c r="PLN85" s="338"/>
      <c r="PLO85" s="338"/>
      <c r="PLP85" s="338"/>
      <c r="PLQ85" s="338"/>
      <c r="PLR85" s="338"/>
      <c r="PLS85" s="338"/>
      <c r="PLT85" s="338"/>
      <c r="PLU85" s="338"/>
      <c r="PLV85" s="338"/>
      <c r="PLW85" s="338"/>
      <c r="PLX85" s="338"/>
      <c r="PLY85" s="338"/>
      <c r="PLZ85" s="338"/>
      <c r="PMA85" s="338"/>
      <c r="PMB85" s="338"/>
      <c r="PMC85" s="338"/>
      <c r="PMD85" s="338"/>
      <c r="PME85" s="338"/>
      <c r="PMF85" s="338"/>
      <c r="PMG85" s="338"/>
      <c r="PMH85" s="338"/>
      <c r="PMI85" s="338"/>
      <c r="PMJ85" s="338"/>
      <c r="PMK85" s="338"/>
      <c r="PML85" s="338"/>
      <c r="PMM85" s="338"/>
      <c r="PMN85" s="338"/>
      <c r="PMO85" s="338"/>
      <c r="PMP85" s="338"/>
      <c r="PMQ85" s="338"/>
      <c r="PMR85" s="338"/>
      <c r="PMS85" s="338"/>
      <c r="PMT85" s="338"/>
      <c r="PMU85" s="338"/>
      <c r="PMV85" s="338"/>
      <c r="PMW85" s="338"/>
      <c r="PMX85" s="338"/>
      <c r="PMY85" s="338"/>
      <c r="PMZ85" s="338"/>
      <c r="PNA85" s="338"/>
      <c r="PNB85" s="338"/>
      <c r="PNC85" s="338"/>
      <c r="PND85" s="338"/>
      <c r="PNE85" s="338"/>
      <c r="PNF85" s="338"/>
      <c r="PNG85" s="338"/>
      <c r="PNH85" s="338"/>
      <c r="PNI85" s="338"/>
      <c r="PNJ85" s="338"/>
      <c r="PNK85" s="338"/>
      <c r="PNL85" s="338"/>
      <c r="PNM85" s="338"/>
      <c r="PNN85" s="338"/>
      <c r="PNO85" s="338"/>
      <c r="PNP85" s="338"/>
      <c r="PNQ85" s="338"/>
      <c r="PNR85" s="338"/>
      <c r="PNS85" s="338"/>
      <c r="PNT85" s="338"/>
      <c r="PNU85" s="338"/>
      <c r="PNV85" s="338"/>
      <c r="PNW85" s="338"/>
      <c r="PNX85" s="338"/>
      <c r="PNY85" s="338"/>
      <c r="PNZ85" s="338"/>
      <c r="POA85" s="338"/>
      <c r="POB85" s="338"/>
      <c r="POC85" s="338"/>
      <c r="POD85" s="338"/>
      <c r="POE85" s="338"/>
      <c r="POF85" s="338"/>
      <c r="POG85" s="338"/>
      <c r="POH85" s="338"/>
      <c r="POI85" s="338"/>
      <c r="POJ85" s="338"/>
      <c r="POK85" s="338"/>
      <c r="POL85" s="338"/>
      <c r="POM85" s="338"/>
      <c r="PON85" s="338"/>
      <c r="POO85" s="338"/>
      <c r="POP85" s="338"/>
      <c r="POQ85" s="338"/>
      <c r="POR85" s="338"/>
      <c r="POS85" s="338"/>
      <c r="POT85" s="338"/>
      <c r="POU85" s="338"/>
      <c r="POV85" s="338"/>
      <c r="POW85" s="338"/>
      <c r="POX85" s="338"/>
      <c r="POY85" s="338"/>
      <c r="POZ85" s="338"/>
      <c r="PPA85" s="338"/>
      <c r="PPB85" s="338"/>
      <c r="PPC85" s="338"/>
      <c r="PPD85" s="338"/>
      <c r="PPE85" s="338"/>
      <c r="PPF85" s="338"/>
      <c r="PPG85" s="338"/>
      <c r="PPH85" s="338"/>
      <c r="PPI85" s="338"/>
      <c r="PPJ85" s="338"/>
      <c r="PPK85" s="338"/>
      <c r="PPL85" s="338"/>
      <c r="PPM85" s="338"/>
      <c r="PPN85" s="338"/>
      <c r="PPO85" s="338"/>
      <c r="PPP85" s="338"/>
      <c r="PPQ85" s="338"/>
      <c r="PPR85" s="338"/>
      <c r="PPS85" s="338"/>
      <c r="PPT85" s="338"/>
      <c r="PPU85" s="338"/>
      <c r="PPV85" s="338"/>
      <c r="PPW85" s="338"/>
      <c r="PPX85" s="338"/>
      <c r="PPY85" s="338"/>
      <c r="PPZ85" s="338"/>
      <c r="PQA85" s="338"/>
      <c r="PQB85" s="338"/>
      <c r="PQC85" s="338"/>
      <c r="PQD85" s="338"/>
      <c r="PQE85" s="338"/>
      <c r="PQF85" s="338"/>
      <c r="PQG85" s="338"/>
      <c r="PQH85" s="338"/>
      <c r="PQI85" s="338"/>
      <c r="PQJ85" s="338"/>
      <c r="PQK85" s="338"/>
      <c r="PQL85" s="338"/>
      <c r="PQM85" s="338"/>
      <c r="PQN85" s="338"/>
      <c r="PQO85" s="338"/>
      <c r="PQP85" s="338"/>
      <c r="PQQ85" s="338"/>
      <c r="PQR85" s="338"/>
      <c r="PQS85" s="338"/>
      <c r="PQT85" s="338"/>
      <c r="PQU85" s="338"/>
      <c r="PQV85" s="338"/>
      <c r="PQW85" s="338"/>
      <c r="PQX85" s="338"/>
      <c r="PQY85" s="338"/>
      <c r="PQZ85" s="338"/>
      <c r="PRA85" s="338"/>
      <c r="PRB85" s="338"/>
      <c r="PRC85" s="338"/>
      <c r="PRD85" s="338"/>
      <c r="PRE85" s="338"/>
      <c r="PRF85" s="338"/>
      <c r="PRG85" s="338"/>
      <c r="PRH85" s="338"/>
      <c r="PRI85" s="338"/>
      <c r="PRJ85" s="338"/>
      <c r="PRK85" s="338"/>
      <c r="PRL85" s="338"/>
      <c r="PRM85" s="338"/>
      <c r="PRN85" s="338"/>
      <c r="PRO85" s="338"/>
      <c r="PRP85" s="338"/>
      <c r="PRQ85" s="338"/>
      <c r="PRR85" s="338"/>
      <c r="PRS85" s="338"/>
      <c r="PRT85" s="338"/>
      <c r="PRU85" s="338"/>
      <c r="PRV85" s="338"/>
      <c r="PRW85" s="338"/>
      <c r="PRX85" s="338"/>
      <c r="PRY85" s="338"/>
      <c r="PRZ85" s="338"/>
      <c r="PSA85" s="338"/>
      <c r="PSB85" s="338"/>
      <c r="PSC85" s="338"/>
      <c r="PSD85" s="338"/>
      <c r="PSE85" s="338"/>
      <c r="PSF85" s="338"/>
      <c r="PSG85" s="338"/>
      <c r="PSH85" s="338"/>
      <c r="PSI85" s="338"/>
      <c r="PSJ85" s="338"/>
      <c r="PSK85" s="338"/>
      <c r="PSL85" s="338"/>
      <c r="PSM85" s="338"/>
      <c r="PSN85" s="338"/>
      <c r="PSO85" s="338"/>
      <c r="PSP85" s="338"/>
      <c r="PSQ85" s="338"/>
      <c r="PSR85" s="338"/>
      <c r="PSS85" s="338"/>
      <c r="PST85" s="338"/>
      <c r="PSU85" s="338"/>
      <c r="PSV85" s="338"/>
      <c r="PSW85" s="338"/>
      <c r="PSX85" s="338"/>
      <c r="PSY85" s="338"/>
      <c r="PSZ85" s="338"/>
      <c r="PTA85" s="338"/>
      <c r="PTB85" s="338"/>
      <c r="PTC85" s="338"/>
      <c r="PTD85" s="338"/>
      <c r="PTE85" s="338"/>
      <c r="PTF85" s="338"/>
      <c r="PTG85" s="338"/>
      <c r="PTH85" s="338"/>
      <c r="PTI85" s="338"/>
      <c r="PTJ85" s="338"/>
      <c r="PTK85" s="338"/>
      <c r="PTL85" s="338"/>
      <c r="PTM85" s="338"/>
      <c r="PTN85" s="338"/>
      <c r="PTO85" s="338"/>
      <c r="PTP85" s="338"/>
      <c r="PTQ85" s="338"/>
      <c r="PTR85" s="338"/>
      <c r="PTS85" s="338"/>
      <c r="PTT85" s="338"/>
      <c r="PTU85" s="338"/>
      <c r="PTV85" s="338"/>
      <c r="PTW85" s="338"/>
      <c r="PTX85" s="338"/>
      <c r="PTY85" s="338"/>
      <c r="PTZ85" s="338"/>
      <c r="PUA85" s="338"/>
      <c r="PUB85" s="338"/>
      <c r="PUC85" s="338"/>
      <c r="PUD85" s="338"/>
      <c r="PUE85" s="338"/>
      <c r="PUF85" s="338"/>
      <c r="PUG85" s="338"/>
      <c r="PUH85" s="338"/>
      <c r="PUI85" s="338"/>
      <c r="PUJ85" s="338"/>
      <c r="PUK85" s="338"/>
      <c r="PUL85" s="338"/>
      <c r="PUM85" s="338"/>
      <c r="PUN85" s="338"/>
      <c r="PUO85" s="338"/>
      <c r="PUP85" s="338"/>
      <c r="PUQ85" s="338"/>
      <c r="PUR85" s="338"/>
      <c r="PUS85" s="338"/>
      <c r="PUT85" s="338"/>
      <c r="PUU85" s="338"/>
      <c r="PUV85" s="338"/>
      <c r="PUW85" s="338"/>
      <c r="PUX85" s="338"/>
      <c r="PUY85" s="338"/>
      <c r="PUZ85" s="338"/>
      <c r="PVA85" s="338"/>
      <c r="PVB85" s="338"/>
      <c r="PVC85" s="338"/>
      <c r="PVD85" s="338"/>
      <c r="PVE85" s="338"/>
      <c r="PVF85" s="338"/>
      <c r="PVG85" s="338"/>
      <c r="PVH85" s="338"/>
      <c r="PVI85" s="338"/>
      <c r="PVJ85" s="338"/>
      <c r="PVK85" s="338"/>
      <c r="PVL85" s="338"/>
      <c r="PVM85" s="338"/>
      <c r="PVN85" s="338"/>
      <c r="PVO85" s="338"/>
      <c r="PVP85" s="338"/>
      <c r="PVQ85" s="338"/>
      <c r="PVR85" s="338"/>
      <c r="PVS85" s="338"/>
      <c r="PVT85" s="338"/>
      <c r="PVU85" s="338"/>
      <c r="PVV85" s="338"/>
      <c r="PVW85" s="338"/>
      <c r="PVX85" s="338"/>
      <c r="PVY85" s="338"/>
      <c r="PVZ85" s="338"/>
      <c r="PWA85" s="338"/>
      <c r="PWB85" s="338"/>
      <c r="PWC85" s="338"/>
      <c r="PWD85" s="338"/>
      <c r="PWE85" s="338"/>
      <c r="PWF85" s="338"/>
      <c r="PWG85" s="338"/>
      <c r="PWH85" s="338"/>
      <c r="PWI85" s="338"/>
      <c r="PWJ85" s="338"/>
      <c r="PWK85" s="338"/>
      <c r="PWL85" s="338"/>
      <c r="PWM85" s="338"/>
      <c r="PWN85" s="338"/>
      <c r="PWO85" s="338"/>
      <c r="PWP85" s="338"/>
      <c r="PWQ85" s="338"/>
      <c r="PWR85" s="338"/>
      <c r="PWS85" s="338"/>
      <c r="PWT85" s="338"/>
      <c r="PWU85" s="338"/>
      <c r="PWV85" s="338"/>
      <c r="PWW85" s="338"/>
      <c r="PWX85" s="338"/>
      <c r="PWY85" s="338"/>
      <c r="PWZ85" s="338"/>
      <c r="PXA85" s="338"/>
      <c r="PXB85" s="338"/>
      <c r="PXC85" s="338"/>
      <c r="PXD85" s="338"/>
      <c r="PXE85" s="338"/>
      <c r="PXF85" s="338"/>
      <c r="PXG85" s="338"/>
      <c r="PXH85" s="338"/>
      <c r="PXI85" s="338"/>
      <c r="PXJ85" s="338"/>
      <c r="PXK85" s="338"/>
      <c r="PXL85" s="338"/>
      <c r="PXM85" s="338"/>
      <c r="PXN85" s="338"/>
      <c r="PXO85" s="338"/>
      <c r="PXP85" s="338"/>
      <c r="PXQ85" s="338"/>
      <c r="PXR85" s="338"/>
      <c r="PXS85" s="338"/>
      <c r="PXT85" s="338"/>
      <c r="PXU85" s="338"/>
      <c r="PXV85" s="338"/>
      <c r="PXW85" s="338"/>
      <c r="PXX85" s="338"/>
      <c r="PXY85" s="338"/>
      <c r="PXZ85" s="338"/>
      <c r="PYA85" s="338"/>
      <c r="PYB85" s="338"/>
      <c r="PYC85" s="338"/>
      <c r="PYD85" s="338"/>
      <c r="PYE85" s="338"/>
      <c r="PYF85" s="338"/>
      <c r="PYG85" s="338"/>
      <c r="PYH85" s="338"/>
      <c r="PYI85" s="338"/>
      <c r="PYJ85" s="338"/>
      <c r="PYK85" s="338"/>
      <c r="PYL85" s="338"/>
      <c r="PYM85" s="338"/>
      <c r="PYN85" s="338"/>
      <c r="PYO85" s="338"/>
      <c r="PYP85" s="338"/>
      <c r="PYQ85" s="338"/>
      <c r="PYR85" s="338"/>
      <c r="PYS85" s="338"/>
      <c r="PYT85" s="338"/>
      <c r="PYU85" s="338"/>
      <c r="PYV85" s="338"/>
      <c r="PYW85" s="338"/>
      <c r="PYX85" s="338"/>
      <c r="PYY85" s="338"/>
      <c r="PYZ85" s="338"/>
      <c r="PZA85" s="338"/>
      <c r="PZB85" s="338"/>
      <c r="PZC85" s="338"/>
      <c r="PZD85" s="338"/>
      <c r="PZE85" s="338"/>
      <c r="PZF85" s="338"/>
      <c r="PZG85" s="338"/>
      <c r="PZH85" s="338"/>
      <c r="PZI85" s="338"/>
      <c r="PZJ85" s="338"/>
      <c r="PZK85" s="338"/>
      <c r="PZL85" s="338"/>
      <c r="PZM85" s="338"/>
      <c r="PZN85" s="338"/>
      <c r="PZO85" s="338"/>
      <c r="PZP85" s="338"/>
      <c r="PZQ85" s="338"/>
      <c r="PZR85" s="338"/>
      <c r="PZS85" s="338"/>
      <c r="PZT85" s="338"/>
      <c r="PZU85" s="338"/>
      <c r="PZV85" s="338"/>
      <c r="PZW85" s="338"/>
      <c r="PZX85" s="338"/>
      <c r="PZY85" s="338"/>
      <c r="PZZ85" s="338"/>
      <c r="QAA85" s="338"/>
      <c r="QAB85" s="338"/>
      <c r="QAC85" s="338"/>
      <c r="QAD85" s="338"/>
      <c r="QAE85" s="338"/>
      <c r="QAF85" s="338"/>
      <c r="QAG85" s="338"/>
      <c r="QAH85" s="338"/>
      <c r="QAI85" s="338"/>
      <c r="QAJ85" s="338"/>
      <c r="QAK85" s="338"/>
      <c r="QAL85" s="338"/>
      <c r="QAM85" s="338"/>
      <c r="QAN85" s="338"/>
      <c r="QAO85" s="338"/>
      <c r="QAP85" s="338"/>
      <c r="QAQ85" s="338"/>
      <c r="QAR85" s="338"/>
      <c r="QAS85" s="338"/>
      <c r="QAT85" s="338"/>
      <c r="QAU85" s="338"/>
      <c r="QAV85" s="338"/>
      <c r="QAW85" s="338"/>
      <c r="QAX85" s="338"/>
      <c r="QAY85" s="338"/>
      <c r="QAZ85" s="338"/>
      <c r="QBA85" s="338"/>
      <c r="QBB85" s="338"/>
      <c r="QBC85" s="338"/>
      <c r="QBD85" s="338"/>
      <c r="QBE85" s="338"/>
      <c r="QBF85" s="338"/>
      <c r="QBG85" s="338"/>
      <c r="QBH85" s="338"/>
      <c r="QBI85" s="338"/>
      <c r="QBJ85" s="338"/>
      <c r="QBK85" s="338"/>
      <c r="QBL85" s="338"/>
      <c r="QBM85" s="338"/>
      <c r="QBN85" s="338"/>
      <c r="QBO85" s="338"/>
      <c r="QBP85" s="338"/>
      <c r="QBQ85" s="338"/>
      <c r="QBR85" s="338"/>
      <c r="QBS85" s="338"/>
      <c r="QBT85" s="338"/>
      <c r="QBU85" s="338"/>
      <c r="QBV85" s="338"/>
      <c r="QBW85" s="338"/>
      <c r="QBX85" s="338"/>
      <c r="QBY85" s="338"/>
      <c r="QBZ85" s="338"/>
      <c r="QCA85" s="338"/>
      <c r="QCB85" s="338"/>
      <c r="QCC85" s="338"/>
      <c r="QCD85" s="338"/>
      <c r="QCE85" s="338"/>
      <c r="QCF85" s="338"/>
      <c r="QCG85" s="338"/>
      <c r="QCH85" s="338"/>
      <c r="QCI85" s="338"/>
      <c r="QCJ85" s="338"/>
      <c r="QCK85" s="338"/>
      <c r="QCL85" s="338"/>
      <c r="QCM85" s="338"/>
      <c r="QCN85" s="338"/>
      <c r="QCO85" s="338"/>
      <c r="QCP85" s="338"/>
      <c r="QCQ85" s="338"/>
      <c r="QCR85" s="338"/>
      <c r="QCS85" s="338"/>
      <c r="QCT85" s="338"/>
      <c r="QCU85" s="338"/>
      <c r="QCV85" s="338"/>
      <c r="QCW85" s="338"/>
      <c r="QCX85" s="338"/>
      <c r="QCY85" s="338"/>
      <c r="QCZ85" s="338"/>
      <c r="QDA85" s="338"/>
      <c r="QDB85" s="338"/>
      <c r="QDC85" s="338"/>
      <c r="QDD85" s="338"/>
      <c r="QDE85" s="338"/>
      <c r="QDF85" s="338"/>
      <c r="QDG85" s="338"/>
      <c r="QDH85" s="338"/>
      <c r="QDI85" s="338"/>
      <c r="QDJ85" s="338"/>
      <c r="QDK85" s="338"/>
      <c r="QDL85" s="338"/>
      <c r="QDM85" s="338"/>
      <c r="QDN85" s="338"/>
      <c r="QDO85" s="338"/>
      <c r="QDP85" s="338"/>
      <c r="QDQ85" s="338"/>
      <c r="QDR85" s="338"/>
      <c r="QDS85" s="338"/>
      <c r="QDT85" s="338"/>
      <c r="QDU85" s="338"/>
      <c r="QDV85" s="338"/>
      <c r="QDW85" s="338"/>
      <c r="QDX85" s="338"/>
      <c r="QDY85" s="338"/>
      <c r="QDZ85" s="338"/>
      <c r="QEA85" s="338"/>
      <c r="QEB85" s="338"/>
      <c r="QEC85" s="338"/>
      <c r="QED85" s="338"/>
      <c r="QEE85" s="338"/>
      <c r="QEF85" s="338"/>
      <c r="QEG85" s="338"/>
      <c r="QEH85" s="338"/>
      <c r="QEI85" s="338"/>
      <c r="QEJ85" s="338"/>
      <c r="QEK85" s="338"/>
      <c r="QEL85" s="338"/>
      <c r="QEM85" s="338"/>
      <c r="QEN85" s="338"/>
      <c r="QEO85" s="338"/>
      <c r="QEP85" s="338"/>
      <c r="QEQ85" s="338"/>
      <c r="QER85" s="338"/>
      <c r="QES85" s="338"/>
      <c r="QET85" s="338"/>
      <c r="QEU85" s="338"/>
      <c r="QEV85" s="338"/>
      <c r="QEW85" s="338"/>
      <c r="QEX85" s="338"/>
      <c r="QEY85" s="338"/>
      <c r="QEZ85" s="338"/>
      <c r="QFA85" s="338"/>
      <c r="QFB85" s="338"/>
      <c r="QFC85" s="338"/>
      <c r="QFD85" s="338"/>
      <c r="QFE85" s="338"/>
      <c r="QFF85" s="338"/>
      <c r="QFG85" s="338"/>
      <c r="QFH85" s="338"/>
      <c r="QFI85" s="338"/>
      <c r="QFJ85" s="338"/>
      <c r="QFK85" s="338"/>
      <c r="QFL85" s="338"/>
      <c r="QFM85" s="338"/>
      <c r="QFN85" s="338"/>
      <c r="QFO85" s="338"/>
      <c r="QFP85" s="338"/>
      <c r="QFQ85" s="338"/>
      <c r="QFR85" s="338"/>
      <c r="QFS85" s="338"/>
      <c r="QFT85" s="338"/>
      <c r="QFU85" s="338"/>
      <c r="QFV85" s="338"/>
      <c r="QFW85" s="338"/>
      <c r="QFX85" s="338"/>
      <c r="QFY85" s="338"/>
      <c r="QFZ85" s="338"/>
      <c r="QGA85" s="338"/>
      <c r="QGB85" s="338"/>
      <c r="QGC85" s="338"/>
      <c r="QGD85" s="338"/>
      <c r="QGE85" s="338"/>
      <c r="QGF85" s="338"/>
      <c r="QGG85" s="338"/>
      <c r="QGH85" s="338"/>
      <c r="QGI85" s="338"/>
      <c r="QGJ85" s="338"/>
      <c r="QGK85" s="338"/>
      <c r="QGL85" s="338"/>
      <c r="QGM85" s="338"/>
      <c r="QGN85" s="338"/>
      <c r="QGO85" s="338"/>
      <c r="QGP85" s="338"/>
      <c r="QGQ85" s="338"/>
      <c r="QGR85" s="338"/>
      <c r="QGS85" s="338"/>
      <c r="QGT85" s="338"/>
      <c r="QGU85" s="338"/>
      <c r="QGV85" s="338"/>
      <c r="QGW85" s="338"/>
      <c r="QGX85" s="338"/>
      <c r="QGY85" s="338"/>
      <c r="QGZ85" s="338"/>
      <c r="QHA85" s="338"/>
      <c r="QHB85" s="338"/>
      <c r="QHC85" s="338"/>
      <c r="QHD85" s="338"/>
      <c r="QHE85" s="338"/>
      <c r="QHF85" s="338"/>
      <c r="QHG85" s="338"/>
      <c r="QHH85" s="338"/>
      <c r="QHI85" s="338"/>
      <c r="QHJ85" s="338"/>
      <c r="QHK85" s="338"/>
      <c r="QHL85" s="338"/>
      <c r="QHM85" s="338"/>
      <c r="QHN85" s="338"/>
      <c r="QHO85" s="338"/>
      <c r="QHP85" s="338"/>
      <c r="QHQ85" s="338"/>
      <c r="QHR85" s="338"/>
      <c r="QHS85" s="338"/>
      <c r="QHT85" s="338"/>
      <c r="QHU85" s="338"/>
      <c r="QHV85" s="338"/>
      <c r="QHW85" s="338"/>
      <c r="QHX85" s="338"/>
      <c r="QHY85" s="338"/>
      <c r="QHZ85" s="338"/>
      <c r="QIA85" s="338"/>
      <c r="QIB85" s="338"/>
      <c r="QIC85" s="338"/>
      <c r="QID85" s="338"/>
      <c r="QIE85" s="338"/>
      <c r="QIF85" s="338"/>
      <c r="QIG85" s="338"/>
      <c r="QIH85" s="338"/>
      <c r="QII85" s="338"/>
      <c r="QIJ85" s="338"/>
      <c r="QIK85" s="338"/>
      <c r="QIL85" s="338"/>
      <c r="QIM85" s="338"/>
      <c r="QIN85" s="338"/>
      <c r="QIO85" s="338"/>
      <c r="QIP85" s="338"/>
      <c r="QIQ85" s="338"/>
      <c r="QIR85" s="338"/>
      <c r="QIS85" s="338"/>
      <c r="QIT85" s="338"/>
      <c r="QIU85" s="338"/>
      <c r="QIV85" s="338"/>
      <c r="QIW85" s="338"/>
      <c r="QIX85" s="338"/>
      <c r="QIY85" s="338"/>
      <c r="QIZ85" s="338"/>
      <c r="QJA85" s="338"/>
      <c r="QJB85" s="338"/>
      <c r="QJC85" s="338"/>
      <c r="QJD85" s="338"/>
      <c r="QJE85" s="338"/>
      <c r="QJF85" s="338"/>
      <c r="QJG85" s="338"/>
      <c r="QJH85" s="338"/>
      <c r="QJI85" s="338"/>
      <c r="QJJ85" s="338"/>
      <c r="QJK85" s="338"/>
      <c r="QJL85" s="338"/>
      <c r="QJM85" s="338"/>
      <c r="QJN85" s="338"/>
      <c r="QJO85" s="338"/>
      <c r="QJP85" s="338"/>
      <c r="QJQ85" s="338"/>
      <c r="QJR85" s="338"/>
      <c r="QJS85" s="338"/>
      <c r="QJT85" s="338"/>
      <c r="QJU85" s="338"/>
      <c r="QJV85" s="338"/>
      <c r="QJW85" s="338"/>
      <c r="QJX85" s="338"/>
      <c r="QJY85" s="338"/>
      <c r="QJZ85" s="338"/>
      <c r="QKA85" s="338"/>
      <c r="QKB85" s="338"/>
      <c r="QKC85" s="338"/>
      <c r="QKD85" s="338"/>
      <c r="QKE85" s="338"/>
      <c r="QKF85" s="338"/>
      <c r="QKG85" s="338"/>
      <c r="QKH85" s="338"/>
      <c r="QKI85" s="338"/>
      <c r="QKJ85" s="338"/>
      <c r="QKK85" s="338"/>
      <c r="QKL85" s="338"/>
      <c r="QKM85" s="338"/>
      <c r="QKN85" s="338"/>
      <c r="QKO85" s="338"/>
      <c r="QKP85" s="338"/>
      <c r="QKQ85" s="338"/>
      <c r="QKR85" s="338"/>
      <c r="QKS85" s="338"/>
      <c r="QKT85" s="338"/>
      <c r="QKU85" s="338"/>
      <c r="QKV85" s="338"/>
      <c r="QKW85" s="338"/>
      <c r="QKX85" s="338"/>
      <c r="QKY85" s="338"/>
      <c r="QKZ85" s="338"/>
      <c r="QLA85" s="338"/>
      <c r="QLB85" s="338"/>
      <c r="QLC85" s="338"/>
      <c r="QLD85" s="338"/>
      <c r="QLE85" s="338"/>
      <c r="QLF85" s="338"/>
      <c r="QLG85" s="338"/>
      <c r="QLH85" s="338"/>
      <c r="QLI85" s="338"/>
      <c r="QLJ85" s="338"/>
      <c r="QLK85" s="338"/>
      <c r="QLL85" s="338"/>
      <c r="QLM85" s="338"/>
      <c r="QLN85" s="338"/>
      <c r="QLO85" s="338"/>
      <c r="QLP85" s="338"/>
      <c r="QLQ85" s="338"/>
      <c r="QLR85" s="338"/>
      <c r="QLS85" s="338"/>
      <c r="QLT85" s="338"/>
      <c r="QLU85" s="338"/>
      <c r="QLV85" s="338"/>
      <c r="QLW85" s="338"/>
      <c r="QLX85" s="338"/>
      <c r="QLY85" s="338"/>
      <c r="QLZ85" s="338"/>
      <c r="QMA85" s="338"/>
      <c r="QMB85" s="338"/>
      <c r="QMC85" s="338"/>
      <c r="QMD85" s="338"/>
      <c r="QME85" s="338"/>
      <c r="QMF85" s="338"/>
      <c r="QMG85" s="338"/>
      <c r="QMH85" s="338"/>
      <c r="QMI85" s="338"/>
      <c r="QMJ85" s="338"/>
      <c r="QMK85" s="338"/>
      <c r="QML85" s="338"/>
      <c r="QMM85" s="338"/>
      <c r="QMN85" s="338"/>
      <c r="QMO85" s="338"/>
      <c r="QMP85" s="338"/>
      <c r="QMQ85" s="338"/>
      <c r="QMR85" s="338"/>
      <c r="QMS85" s="338"/>
      <c r="QMT85" s="338"/>
      <c r="QMU85" s="338"/>
      <c r="QMV85" s="338"/>
      <c r="QMW85" s="338"/>
      <c r="QMX85" s="338"/>
      <c r="QMY85" s="338"/>
      <c r="QMZ85" s="338"/>
      <c r="QNA85" s="338"/>
      <c r="QNB85" s="338"/>
      <c r="QNC85" s="338"/>
      <c r="QND85" s="338"/>
      <c r="QNE85" s="338"/>
      <c r="QNF85" s="338"/>
      <c r="QNG85" s="338"/>
      <c r="QNH85" s="338"/>
      <c r="QNI85" s="338"/>
      <c r="QNJ85" s="338"/>
      <c r="QNK85" s="338"/>
      <c r="QNL85" s="338"/>
      <c r="QNM85" s="338"/>
      <c r="QNN85" s="338"/>
      <c r="QNO85" s="338"/>
      <c r="QNP85" s="338"/>
      <c r="QNQ85" s="338"/>
      <c r="QNR85" s="338"/>
      <c r="QNS85" s="338"/>
      <c r="QNT85" s="338"/>
      <c r="QNU85" s="338"/>
      <c r="QNV85" s="338"/>
      <c r="QNW85" s="338"/>
      <c r="QNX85" s="338"/>
      <c r="QNY85" s="338"/>
      <c r="QNZ85" s="338"/>
      <c r="QOA85" s="338"/>
      <c r="QOB85" s="338"/>
      <c r="QOC85" s="338"/>
      <c r="QOD85" s="338"/>
      <c r="QOE85" s="338"/>
      <c r="QOF85" s="338"/>
      <c r="QOG85" s="338"/>
      <c r="QOH85" s="338"/>
      <c r="QOI85" s="338"/>
      <c r="QOJ85" s="338"/>
      <c r="QOK85" s="338"/>
      <c r="QOL85" s="338"/>
      <c r="QOM85" s="338"/>
      <c r="QON85" s="338"/>
      <c r="QOO85" s="338"/>
      <c r="QOP85" s="338"/>
      <c r="QOQ85" s="338"/>
      <c r="QOR85" s="338"/>
      <c r="QOS85" s="338"/>
      <c r="QOT85" s="338"/>
      <c r="QOU85" s="338"/>
      <c r="QOV85" s="338"/>
      <c r="QOW85" s="338"/>
      <c r="QOX85" s="338"/>
      <c r="QOY85" s="338"/>
      <c r="QOZ85" s="338"/>
      <c r="QPA85" s="338"/>
      <c r="QPB85" s="338"/>
      <c r="QPC85" s="338"/>
      <c r="QPD85" s="338"/>
      <c r="QPE85" s="338"/>
      <c r="QPF85" s="338"/>
      <c r="QPG85" s="338"/>
      <c r="QPH85" s="338"/>
      <c r="QPI85" s="338"/>
      <c r="QPJ85" s="338"/>
      <c r="QPK85" s="338"/>
      <c r="QPL85" s="338"/>
      <c r="QPM85" s="338"/>
      <c r="QPN85" s="338"/>
      <c r="QPO85" s="338"/>
      <c r="QPP85" s="338"/>
      <c r="QPQ85" s="338"/>
      <c r="QPR85" s="338"/>
      <c r="QPS85" s="338"/>
      <c r="QPT85" s="338"/>
      <c r="QPU85" s="338"/>
      <c r="QPV85" s="338"/>
      <c r="QPW85" s="338"/>
      <c r="QPX85" s="338"/>
      <c r="QPY85" s="338"/>
      <c r="QPZ85" s="338"/>
      <c r="QQA85" s="338"/>
      <c r="QQB85" s="338"/>
      <c r="QQC85" s="338"/>
      <c r="QQD85" s="338"/>
      <c r="QQE85" s="338"/>
      <c r="QQF85" s="338"/>
      <c r="QQG85" s="338"/>
      <c r="QQH85" s="338"/>
      <c r="QQI85" s="338"/>
      <c r="QQJ85" s="338"/>
      <c r="QQK85" s="338"/>
      <c r="QQL85" s="338"/>
      <c r="QQM85" s="338"/>
      <c r="QQN85" s="338"/>
      <c r="QQO85" s="338"/>
      <c r="QQP85" s="338"/>
      <c r="QQQ85" s="338"/>
      <c r="QQR85" s="338"/>
      <c r="QQS85" s="338"/>
      <c r="QQT85" s="338"/>
      <c r="QQU85" s="338"/>
      <c r="QQV85" s="338"/>
      <c r="QQW85" s="338"/>
      <c r="QQX85" s="338"/>
      <c r="QQY85" s="338"/>
      <c r="QQZ85" s="338"/>
      <c r="QRA85" s="338"/>
      <c r="QRB85" s="338"/>
      <c r="QRC85" s="338"/>
      <c r="QRD85" s="338"/>
      <c r="QRE85" s="338"/>
      <c r="QRF85" s="338"/>
      <c r="QRG85" s="338"/>
      <c r="QRH85" s="338"/>
      <c r="QRI85" s="338"/>
      <c r="QRJ85" s="338"/>
      <c r="QRK85" s="338"/>
      <c r="QRL85" s="338"/>
      <c r="QRM85" s="338"/>
      <c r="QRN85" s="338"/>
      <c r="QRO85" s="338"/>
      <c r="QRP85" s="338"/>
      <c r="QRQ85" s="338"/>
      <c r="QRR85" s="338"/>
      <c r="QRS85" s="338"/>
      <c r="QRT85" s="338"/>
      <c r="QRU85" s="338"/>
      <c r="QRV85" s="338"/>
      <c r="QRW85" s="338"/>
      <c r="QRX85" s="338"/>
      <c r="QRY85" s="338"/>
      <c r="QRZ85" s="338"/>
      <c r="QSA85" s="338"/>
      <c r="QSB85" s="338"/>
      <c r="QSC85" s="338"/>
      <c r="QSD85" s="338"/>
      <c r="QSE85" s="338"/>
      <c r="QSF85" s="338"/>
      <c r="QSG85" s="338"/>
      <c r="QSH85" s="338"/>
      <c r="QSI85" s="338"/>
      <c r="QSJ85" s="338"/>
      <c r="QSK85" s="338"/>
      <c r="QSL85" s="338"/>
      <c r="QSM85" s="338"/>
      <c r="QSN85" s="338"/>
      <c r="QSO85" s="338"/>
      <c r="QSP85" s="338"/>
      <c r="QSQ85" s="338"/>
      <c r="QSR85" s="338"/>
      <c r="QSS85" s="338"/>
      <c r="QST85" s="338"/>
      <c r="QSU85" s="338"/>
      <c r="QSV85" s="338"/>
      <c r="QSW85" s="338"/>
      <c r="QSX85" s="338"/>
      <c r="QSY85" s="338"/>
      <c r="QSZ85" s="338"/>
      <c r="QTA85" s="338"/>
      <c r="QTB85" s="338"/>
      <c r="QTC85" s="338"/>
      <c r="QTD85" s="338"/>
      <c r="QTE85" s="338"/>
      <c r="QTF85" s="338"/>
      <c r="QTG85" s="338"/>
      <c r="QTH85" s="338"/>
      <c r="QTI85" s="338"/>
      <c r="QTJ85" s="338"/>
      <c r="QTK85" s="338"/>
      <c r="QTL85" s="338"/>
      <c r="QTM85" s="338"/>
      <c r="QTN85" s="338"/>
      <c r="QTO85" s="338"/>
      <c r="QTP85" s="338"/>
      <c r="QTQ85" s="338"/>
      <c r="QTR85" s="338"/>
      <c r="QTS85" s="338"/>
      <c r="QTT85" s="338"/>
      <c r="QTU85" s="338"/>
      <c r="QTV85" s="338"/>
      <c r="QTW85" s="338"/>
      <c r="QTX85" s="338"/>
      <c r="QTY85" s="338"/>
      <c r="QTZ85" s="338"/>
      <c r="QUA85" s="338"/>
      <c r="QUB85" s="338"/>
      <c r="QUC85" s="338"/>
      <c r="QUD85" s="338"/>
      <c r="QUE85" s="338"/>
      <c r="QUF85" s="338"/>
      <c r="QUG85" s="338"/>
      <c r="QUH85" s="338"/>
      <c r="QUI85" s="338"/>
      <c r="QUJ85" s="338"/>
      <c r="QUK85" s="338"/>
      <c r="QUL85" s="338"/>
      <c r="QUM85" s="338"/>
      <c r="QUN85" s="338"/>
      <c r="QUO85" s="338"/>
      <c r="QUP85" s="338"/>
      <c r="QUQ85" s="338"/>
      <c r="QUR85" s="338"/>
      <c r="QUS85" s="338"/>
      <c r="QUT85" s="338"/>
      <c r="QUU85" s="338"/>
      <c r="QUV85" s="338"/>
      <c r="QUW85" s="338"/>
      <c r="QUX85" s="338"/>
      <c r="QUY85" s="338"/>
      <c r="QUZ85" s="338"/>
      <c r="QVA85" s="338"/>
      <c r="QVB85" s="338"/>
      <c r="QVC85" s="338"/>
      <c r="QVD85" s="338"/>
      <c r="QVE85" s="338"/>
      <c r="QVF85" s="338"/>
      <c r="QVG85" s="338"/>
      <c r="QVH85" s="338"/>
      <c r="QVI85" s="338"/>
      <c r="QVJ85" s="338"/>
      <c r="QVK85" s="338"/>
      <c r="QVL85" s="338"/>
      <c r="QVM85" s="338"/>
      <c r="QVN85" s="338"/>
      <c r="QVO85" s="338"/>
      <c r="QVP85" s="338"/>
      <c r="QVQ85" s="338"/>
      <c r="QVR85" s="338"/>
      <c r="QVS85" s="338"/>
      <c r="QVT85" s="338"/>
      <c r="QVU85" s="338"/>
      <c r="QVV85" s="338"/>
      <c r="QVW85" s="338"/>
      <c r="QVX85" s="338"/>
      <c r="QVY85" s="338"/>
      <c r="QVZ85" s="338"/>
      <c r="QWA85" s="338"/>
      <c r="QWB85" s="338"/>
      <c r="QWC85" s="338"/>
      <c r="QWD85" s="338"/>
      <c r="QWE85" s="338"/>
      <c r="QWF85" s="338"/>
      <c r="QWG85" s="338"/>
      <c r="QWH85" s="338"/>
      <c r="QWI85" s="338"/>
      <c r="QWJ85" s="338"/>
      <c r="QWK85" s="338"/>
      <c r="QWL85" s="338"/>
      <c r="QWM85" s="338"/>
      <c r="QWN85" s="338"/>
      <c r="QWO85" s="338"/>
      <c r="QWP85" s="338"/>
      <c r="QWQ85" s="338"/>
      <c r="QWR85" s="338"/>
      <c r="QWS85" s="338"/>
      <c r="QWT85" s="338"/>
      <c r="QWU85" s="338"/>
      <c r="QWV85" s="338"/>
      <c r="QWW85" s="338"/>
      <c r="QWX85" s="338"/>
      <c r="QWY85" s="338"/>
      <c r="QWZ85" s="338"/>
      <c r="QXA85" s="338"/>
      <c r="QXB85" s="338"/>
      <c r="QXC85" s="338"/>
      <c r="QXD85" s="338"/>
      <c r="QXE85" s="338"/>
      <c r="QXF85" s="338"/>
      <c r="QXG85" s="338"/>
      <c r="QXH85" s="338"/>
      <c r="QXI85" s="338"/>
      <c r="QXJ85" s="338"/>
      <c r="QXK85" s="338"/>
      <c r="QXL85" s="338"/>
      <c r="QXM85" s="338"/>
      <c r="QXN85" s="338"/>
      <c r="QXO85" s="338"/>
      <c r="QXP85" s="338"/>
      <c r="QXQ85" s="338"/>
      <c r="QXR85" s="338"/>
      <c r="QXS85" s="338"/>
      <c r="QXT85" s="338"/>
      <c r="QXU85" s="338"/>
      <c r="QXV85" s="338"/>
      <c r="QXW85" s="338"/>
      <c r="QXX85" s="338"/>
      <c r="QXY85" s="338"/>
      <c r="QXZ85" s="338"/>
      <c r="QYA85" s="338"/>
      <c r="QYB85" s="338"/>
      <c r="QYC85" s="338"/>
      <c r="QYD85" s="338"/>
      <c r="QYE85" s="338"/>
      <c r="QYF85" s="338"/>
      <c r="QYG85" s="338"/>
      <c r="QYH85" s="338"/>
      <c r="QYI85" s="338"/>
      <c r="QYJ85" s="338"/>
      <c r="QYK85" s="338"/>
      <c r="QYL85" s="338"/>
      <c r="QYM85" s="338"/>
      <c r="QYN85" s="338"/>
      <c r="QYO85" s="338"/>
      <c r="QYP85" s="338"/>
      <c r="QYQ85" s="338"/>
      <c r="QYR85" s="338"/>
      <c r="QYS85" s="338"/>
      <c r="QYT85" s="338"/>
      <c r="QYU85" s="338"/>
      <c r="QYV85" s="338"/>
      <c r="QYW85" s="338"/>
      <c r="QYX85" s="338"/>
      <c r="QYY85" s="338"/>
      <c r="QYZ85" s="338"/>
      <c r="QZA85" s="338"/>
      <c r="QZB85" s="338"/>
      <c r="QZC85" s="338"/>
      <c r="QZD85" s="338"/>
      <c r="QZE85" s="338"/>
      <c r="QZF85" s="338"/>
      <c r="QZG85" s="338"/>
      <c r="QZH85" s="338"/>
      <c r="QZI85" s="338"/>
      <c r="QZJ85" s="338"/>
      <c r="QZK85" s="338"/>
      <c r="QZL85" s="338"/>
      <c r="QZM85" s="338"/>
      <c r="QZN85" s="338"/>
      <c r="QZO85" s="338"/>
      <c r="QZP85" s="338"/>
      <c r="QZQ85" s="338"/>
      <c r="QZR85" s="338"/>
      <c r="QZS85" s="338"/>
      <c r="QZT85" s="338"/>
      <c r="QZU85" s="338"/>
      <c r="QZV85" s="338"/>
      <c r="QZW85" s="338"/>
      <c r="QZX85" s="338"/>
      <c r="QZY85" s="338"/>
      <c r="QZZ85" s="338"/>
      <c r="RAA85" s="338"/>
      <c r="RAB85" s="338"/>
      <c r="RAC85" s="338"/>
      <c r="RAD85" s="338"/>
      <c r="RAE85" s="338"/>
      <c r="RAF85" s="338"/>
      <c r="RAG85" s="338"/>
      <c r="RAH85" s="338"/>
      <c r="RAI85" s="338"/>
      <c r="RAJ85" s="338"/>
      <c r="RAK85" s="338"/>
      <c r="RAL85" s="338"/>
      <c r="RAM85" s="338"/>
      <c r="RAN85" s="338"/>
      <c r="RAO85" s="338"/>
      <c r="RAP85" s="338"/>
      <c r="RAQ85" s="338"/>
      <c r="RAR85" s="338"/>
      <c r="RAS85" s="338"/>
      <c r="RAT85" s="338"/>
      <c r="RAU85" s="338"/>
      <c r="RAV85" s="338"/>
      <c r="RAW85" s="338"/>
      <c r="RAX85" s="338"/>
      <c r="RAY85" s="338"/>
      <c r="RAZ85" s="338"/>
      <c r="RBA85" s="338"/>
      <c r="RBB85" s="338"/>
      <c r="RBC85" s="338"/>
      <c r="RBD85" s="338"/>
      <c r="RBE85" s="338"/>
      <c r="RBF85" s="338"/>
      <c r="RBG85" s="338"/>
      <c r="RBH85" s="338"/>
      <c r="RBI85" s="338"/>
      <c r="RBJ85" s="338"/>
      <c r="RBK85" s="338"/>
      <c r="RBL85" s="338"/>
      <c r="RBM85" s="338"/>
      <c r="RBN85" s="338"/>
      <c r="RBO85" s="338"/>
      <c r="RBP85" s="338"/>
      <c r="RBQ85" s="338"/>
      <c r="RBR85" s="338"/>
      <c r="RBS85" s="338"/>
      <c r="RBT85" s="338"/>
      <c r="RBU85" s="338"/>
      <c r="RBV85" s="338"/>
      <c r="RBW85" s="338"/>
      <c r="RBX85" s="338"/>
      <c r="RBY85" s="338"/>
      <c r="RBZ85" s="338"/>
      <c r="RCA85" s="338"/>
      <c r="RCB85" s="338"/>
      <c r="RCC85" s="338"/>
      <c r="RCD85" s="338"/>
      <c r="RCE85" s="338"/>
      <c r="RCF85" s="338"/>
      <c r="RCG85" s="338"/>
      <c r="RCH85" s="338"/>
      <c r="RCI85" s="338"/>
      <c r="RCJ85" s="338"/>
      <c r="RCK85" s="338"/>
      <c r="RCL85" s="338"/>
      <c r="RCM85" s="338"/>
      <c r="RCN85" s="338"/>
      <c r="RCO85" s="338"/>
      <c r="RCP85" s="338"/>
      <c r="RCQ85" s="338"/>
      <c r="RCR85" s="338"/>
      <c r="RCS85" s="338"/>
      <c r="RCT85" s="338"/>
      <c r="RCU85" s="338"/>
      <c r="RCV85" s="338"/>
      <c r="RCW85" s="338"/>
      <c r="RCX85" s="338"/>
      <c r="RCY85" s="338"/>
      <c r="RCZ85" s="338"/>
      <c r="RDA85" s="338"/>
      <c r="RDB85" s="338"/>
      <c r="RDC85" s="338"/>
      <c r="RDD85" s="338"/>
      <c r="RDE85" s="338"/>
      <c r="RDF85" s="338"/>
      <c r="RDG85" s="338"/>
      <c r="RDH85" s="338"/>
      <c r="RDI85" s="338"/>
      <c r="RDJ85" s="338"/>
      <c r="RDK85" s="338"/>
      <c r="RDL85" s="338"/>
      <c r="RDM85" s="338"/>
      <c r="RDN85" s="338"/>
      <c r="RDO85" s="338"/>
      <c r="RDP85" s="338"/>
      <c r="RDQ85" s="338"/>
      <c r="RDR85" s="338"/>
      <c r="RDS85" s="338"/>
      <c r="RDT85" s="338"/>
      <c r="RDU85" s="338"/>
      <c r="RDV85" s="338"/>
      <c r="RDW85" s="338"/>
      <c r="RDX85" s="338"/>
      <c r="RDY85" s="338"/>
      <c r="RDZ85" s="338"/>
      <c r="REA85" s="338"/>
      <c r="REB85" s="338"/>
      <c r="REC85" s="338"/>
      <c r="RED85" s="338"/>
      <c r="REE85" s="338"/>
      <c r="REF85" s="338"/>
      <c r="REG85" s="338"/>
      <c r="REH85" s="338"/>
      <c r="REI85" s="338"/>
      <c r="REJ85" s="338"/>
      <c r="REK85" s="338"/>
      <c r="REL85" s="338"/>
      <c r="REM85" s="338"/>
      <c r="REN85" s="338"/>
      <c r="REO85" s="338"/>
      <c r="REP85" s="338"/>
      <c r="REQ85" s="338"/>
      <c r="RER85" s="338"/>
      <c r="RES85" s="338"/>
      <c r="RET85" s="338"/>
      <c r="REU85" s="338"/>
      <c r="REV85" s="338"/>
      <c r="REW85" s="338"/>
      <c r="REX85" s="338"/>
      <c r="REY85" s="338"/>
      <c r="REZ85" s="338"/>
      <c r="RFA85" s="338"/>
      <c r="RFB85" s="338"/>
      <c r="RFC85" s="338"/>
      <c r="RFD85" s="338"/>
      <c r="RFE85" s="338"/>
      <c r="RFF85" s="338"/>
      <c r="RFG85" s="338"/>
      <c r="RFH85" s="338"/>
      <c r="RFI85" s="338"/>
      <c r="RFJ85" s="338"/>
      <c r="RFK85" s="338"/>
      <c r="RFL85" s="338"/>
      <c r="RFM85" s="338"/>
      <c r="RFN85" s="338"/>
      <c r="RFO85" s="338"/>
      <c r="RFP85" s="338"/>
      <c r="RFQ85" s="338"/>
      <c r="RFR85" s="338"/>
      <c r="RFS85" s="338"/>
      <c r="RFT85" s="338"/>
      <c r="RFU85" s="338"/>
      <c r="RFV85" s="338"/>
      <c r="RFW85" s="338"/>
      <c r="RFX85" s="338"/>
      <c r="RFY85" s="338"/>
      <c r="RFZ85" s="338"/>
      <c r="RGA85" s="338"/>
      <c r="RGB85" s="338"/>
      <c r="RGC85" s="338"/>
      <c r="RGD85" s="338"/>
      <c r="RGE85" s="338"/>
      <c r="RGF85" s="338"/>
      <c r="RGG85" s="338"/>
      <c r="RGH85" s="338"/>
      <c r="RGI85" s="338"/>
      <c r="RGJ85" s="338"/>
      <c r="RGK85" s="338"/>
      <c r="RGL85" s="338"/>
      <c r="RGM85" s="338"/>
      <c r="RGN85" s="338"/>
      <c r="RGO85" s="338"/>
      <c r="RGP85" s="338"/>
      <c r="RGQ85" s="338"/>
      <c r="RGR85" s="338"/>
      <c r="RGS85" s="338"/>
      <c r="RGT85" s="338"/>
      <c r="RGU85" s="338"/>
      <c r="RGV85" s="338"/>
      <c r="RGW85" s="338"/>
      <c r="RGX85" s="338"/>
      <c r="RGY85" s="338"/>
      <c r="RGZ85" s="338"/>
      <c r="RHA85" s="338"/>
      <c r="RHB85" s="338"/>
      <c r="RHC85" s="338"/>
      <c r="RHD85" s="338"/>
      <c r="RHE85" s="338"/>
      <c r="RHF85" s="338"/>
      <c r="RHG85" s="338"/>
      <c r="RHH85" s="338"/>
      <c r="RHI85" s="338"/>
      <c r="RHJ85" s="338"/>
      <c r="RHK85" s="338"/>
      <c r="RHL85" s="338"/>
      <c r="RHM85" s="338"/>
      <c r="RHN85" s="338"/>
      <c r="RHO85" s="338"/>
      <c r="RHP85" s="338"/>
      <c r="RHQ85" s="338"/>
      <c r="RHR85" s="338"/>
      <c r="RHS85" s="338"/>
      <c r="RHT85" s="338"/>
      <c r="RHU85" s="338"/>
      <c r="RHV85" s="338"/>
      <c r="RHW85" s="338"/>
      <c r="RHX85" s="338"/>
      <c r="RHY85" s="338"/>
      <c r="RHZ85" s="338"/>
      <c r="RIA85" s="338"/>
      <c r="RIB85" s="338"/>
      <c r="RIC85" s="338"/>
      <c r="RID85" s="338"/>
      <c r="RIE85" s="338"/>
      <c r="RIF85" s="338"/>
      <c r="RIG85" s="338"/>
      <c r="RIH85" s="338"/>
      <c r="RII85" s="338"/>
      <c r="RIJ85" s="338"/>
      <c r="RIK85" s="338"/>
      <c r="RIL85" s="338"/>
      <c r="RIM85" s="338"/>
      <c r="RIN85" s="338"/>
      <c r="RIO85" s="338"/>
      <c r="RIP85" s="338"/>
      <c r="RIQ85" s="338"/>
      <c r="RIR85" s="338"/>
      <c r="RIS85" s="338"/>
      <c r="RIT85" s="338"/>
      <c r="RIU85" s="338"/>
      <c r="RIV85" s="338"/>
      <c r="RIW85" s="338"/>
      <c r="RIX85" s="338"/>
      <c r="RIY85" s="338"/>
      <c r="RIZ85" s="338"/>
      <c r="RJA85" s="338"/>
      <c r="RJB85" s="338"/>
      <c r="RJC85" s="338"/>
      <c r="RJD85" s="338"/>
      <c r="RJE85" s="338"/>
      <c r="RJF85" s="338"/>
      <c r="RJG85" s="338"/>
      <c r="RJH85" s="338"/>
      <c r="RJI85" s="338"/>
      <c r="RJJ85" s="338"/>
      <c r="RJK85" s="338"/>
      <c r="RJL85" s="338"/>
      <c r="RJM85" s="338"/>
      <c r="RJN85" s="338"/>
      <c r="RJO85" s="338"/>
      <c r="RJP85" s="338"/>
      <c r="RJQ85" s="338"/>
      <c r="RJR85" s="338"/>
      <c r="RJS85" s="338"/>
      <c r="RJT85" s="338"/>
      <c r="RJU85" s="338"/>
      <c r="RJV85" s="338"/>
      <c r="RJW85" s="338"/>
      <c r="RJX85" s="338"/>
      <c r="RJY85" s="338"/>
      <c r="RJZ85" s="338"/>
      <c r="RKA85" s="338"/>
      <c r="RKB85" s="338"/>
      <c r="RKC85" s="338"/>
      <c r="RKD85" s="338"/>
      <c r="RKE85" s="338"/>
      <c r="RKF85" s="338"/>
      <c r="RKG85" s="338"/>
      <c r="RKH85" s="338"/>
      <c r="RKI85" s="338"/>
      <c r="RKJ85" s="338"/>
      <c r="RKK85" s="338"/>
      <c r="RKL85" s="338"/>
      <c r="RKM85" s="338"/>
      <c r="RKN85" s="338"/>
      <c r="RKO85" s="338"/>
      <c r="RKP85" s="338"/>
      <c r="RKQ85" s="338"/>
      <c r="RKR85" s="338"/>
      <c r="RKS85" s="338"/>
      <c r="RKT85" s="338"/>
      <c r="RKU85" s="338"/>
      <c r="RKV85" s="338"/>
      <c r="RKW85" s="338"/>
      <c r="RKX85" s="338"/>
      <c r="RKY85" s="338"/>
      <c r="RKZ85" s="338"/>
      <c r="RLA85" s="338"/>
      <c r="RLB85" s="338"/>
      <c r="RLC85" s="338"/>
      <c r="RLD85" s="338"/>
      <c r="RLE85" s="338"/>
      <c r="RLF85" s="338"/>
      <c r="RLG85" s="338"/>
      <c r="RLH85" s="338"/>
      <c r="RLI85" s="338"/>
      <c r="RLJ85" s="338"/>
      <c r="RLK85" s="338"/>
      <c r="RLL85" s="338"/>
      <c r="RLM85" s="338"/>
      <c r="RLN85" s="338"/>
      <c r="RLO85" s="338"/>
      <c r="RLP85" s="338"/>
      <c r="RLQ85" s="338"/>
      <c r="RLR85" s="338"/>
      <c r="RLS85" s="338"/>
      <c r="RLT85" s="338"/>
      <c r="RLU85" s="338"/>
      <c r="RLV85" s="338"/>
      <c r="RLW85" s="338"/>
      <c r="RLX85" s="338"/>
      <c r="RLY85" s="338"/>
      <c r="RLZ85" s="338"/>
      <c r="RMA85" s="338"/>
      <c r="RMB85" s="338"/>
      <c r="RMC85" s="338"/>
      <c r="RMD85" s="338"/>
      <c r="RME85" s="338"/>
      <c r="RMF85" s="338"/>
      <c r="RMG85" s="338"/>
      <c r="RMH85" s="338"/>
      <c r="RMI85" s="338"/>
      <c r="RMJ85" s="338"/>
      <c r="RMK85" s="338"/>
      <c r="RML85" s="338"/>
      <c r="RMM85" s="338"/>
      <c r="RMN85" s="338"/>
      <c r="RMO85" s="338"/>
      <c r="RMP85" s="338"/>
      <c r="RMQ85" s="338"/>
      <c r="RMR85" s="338"/>
      <c r="RMS85" s="338"/>
      <c r="RMT85" s="338"/>
      <c r="RMU85" s="338"/>
      <c r="RMV85" s="338"/>
      <c r="RMW85" s="338"/>
      <c r="RMX85" s="338"/>
      <c r="RMY85" s="338"/>
      <c r="RMZ85" s="338"/>
      <c r="RNA85" s="338"/>
      <c r="RNB85" s="338"/>
      <c r="RNC85" s="338"/>
      <c r="RND85" s="338"/>
      <c r="RNE85" s="338"/>
      <c r="RNF85" s="338"/>
      <c r="RNG85" s="338"/>
      <c r="RNH85" s="338"/>
      <c r="RNI85" s="338"/>
      <c r="RNJ85" s="338"/>
      <c r="RNK85" s="338"/>
      <c r="RNL85" s="338"/>
      <c r="RNM85" s="338"/>
      <c r="RNN85" s="338"/>
      <c r="RNO85" s="338"/>
      <c r="RNP85" s="338"/>
      <c r="RNQ85" s="338"/>
      <c r="RNR85" s="338"/>
      <c r="RNS85" s="338"/>
      <c r="RNT85" s="338"/>
      <c r="RNU85" s="338"/>
      <c r="RNV85" s="338"/>
      <c r="RNW85" s="338"/>
      <c r="RNX85" s="338"/>
      <c r="RNY85" s="338"/>
      <c r="RNZ85" s="338"/>
      <c r="ROA85" s="338"/>
      <c r="ROB85" s="338"/>
      <c r="ROC85" s="338"/>
      <c r="ROD85" s="338"/>
      <c r="ROE85" s="338"/>
      <c r="ROF85" s="338"/>
      <c r="ROG85" s="338"/>
      <c r="ROH85" s="338"/>
      <c r="ROI85" s="338"/>
      <c r="ROJ85" s="338"/>
      <c r="ROK85" s="338"/>
      <c r="ROL85" s="338"/>
      <c r="ROM85" s="338"/>
      <c r="RON85" s="338"/>
      <c r="ROO85" s="338"/>
      <c r="ROP85" s="338"/>
      <c r="ROQ85" s="338"/>
      <c r="ROR85" s="338"/>
      <c r="ROS85" s="338"/>
      <c r="ROT85" s="338"/>
      <c r="ROU85" s="338"/>
      <c r="ROV85" s="338"/>
      <c r="ROW85" s="338"/>
      <c r="ROX85" s="338"/>
      <c r="ROY85" s="338"/>
      <c r="ROZ85" s="338"/>
      <c r="RPA85" s="338"/>
      <c r="RPB85" s="338"/>
      <c r="RPC85" s="338"/>
      <c r="RPD85" s="338"/>
      <c r="RPE85" s="338"/>
      <c r="RPF85" s="338"/>
      <c r="RPG85" s="338"/>
      <c r="RPH85" s="338"/>
      <c r="RPI85" s="338"/>
      <c r="RPJ85" s="338"/>
      <c r="RPK85" s="338"/>
      <c r="RPL85" s="338"/>
      <c r="RPM85" s="338"/>
      <c r="RPN85" s="338"/>
      <c r="RPO85" s="338"/>
      <c r="RPP85" s="338"/>
      <c r="RPQ85" s="338"/>
      <c r="RPR85" s="338"/>
      <c r="RPS85" s="338"/>
      <c r="RPT85" s="338"/>
      <c r="RPU85" s="338"/>
      <c r="RPV85" s="338"/>
      <c r="RPW85" s="338"/>
      <c r="RPX85" s="338"/>
      <c r="RPY85" s="338"/>
      <c r="RPZ85" s="338"/>
      <c r="RQA85" s="338"/>
      <c r="RQB85" s="338"/>
      <c r="RQC85" s="338"/>
      <c r="RQD85" s="338"/>
      <c r="RQE85" s="338"/>
      <c r="RQF85" s="338"/>
      <c r="RQG85" s="338"/>
      <c r="RQH85" s="338"/>
      <c r="RQI85" s="338"/>
      <c r="RQJ85" s="338"/>
      <c r="RQK85" s="338"/>
      <c r="RQL85" s="338"/>
      <c r="RQM85" s="338"/>
      <c r="RQN85" s="338"/>
      <c r="RQO85" s="338"/>
      <c r="RQP85" s="338"/>
      <c r="RQQ85" s="338"/>
      <c r="RQR85" s="338"/>
      <c r="RQS85" s="338"/>
      <c r="RQT85" s="338"/>
      <c r="RQU85" s="338"/>
      <c r="RQV85" s="338"/>
      <c r="RQW85" s="338"/>
      <c r="RQX85" s="338"/>
      <c r="RQY85" s="338"/>
      <c r="RQZ85" s="338"/>
      <c r="RRA85" s="338"/>
      <c r="RRB85" s="338"/>
      <c r="RRC85" s="338"/>
      <c r="RRD85" s="338"/>
      <c r="RRE85" s="338"/>
      <c r="RRF85" s="338"/>
      <c r="RRG85" s="338"/>
      <c r="RRH85" s="338"/>
      <c r="RRI85" s="338"/>
      <c r="RRJ85" s="338"/>
      <c r="RRK85" s="338"/>
      <c r="RRL85" s="338"/>
      <c r="RRM85" s="338"/>
      <c r="RRN85" s="338"/>
      <c r="RRO85" s="338"/>
      <c r="RRP85" s="338"/>
      <c r="RRQ85" s="338"/>
      <c r="RRR85" s="338"/>
      <c r="RRS85" s="338"/>
      <c r="RRT85" s="338"/>
      <c r="RRU85" s="338"/>
      <c r="RRV85" s="338"/>
      <c r="RRW85" s="338"/>
      <c r="RRX85" s="338"/>
      <c r="RRY85" s="338"/>
      <c r="RRZ85" s="338"/>
      <c r="RSA85" s="338"/>
      <c r="RSB85" s="338"/>
      <c r="RSC85" s="338"/>
      <c r="RSD85" s="338"/>
      <c r="RSE85" s="338"/>
      <c r="RSF85" s="338"/>
      <c r="RSG85" s="338"/>
      <c r="RSH85" s="338"/>
      <c r="RSI85" s="338"/>
      <c r="RSJ85" s="338"/>
      <c r="RSK85" s="338"/>
      <c r="RSL85" s="338"/>
      <c r="RSM85" s="338"/>
      <c r="RSN85" s="338"/>
      <c r="RSO85" s="338"/>
      <c r="RSP85" s="338"/>
      <c r="RSQ85" s="338"/>
      <c r="RSR85" s="338"/>
      <c r="RSS85" s="338"/>
      <c r="RST85" s="338"/>
      <c r="RSU85" s="338"/>
      <c r="RSV85" s="338"/>
      <c r="RSW85" s="338"/>
      <c r="RSX85" s="338"/>
      <c r="RSY85" s="338"/>
      <c r="RSZ85" s="338"/>
      <c r="RTA85" s="338"/>
      <c r="RTB85" s="338"/>
      <c r="RTC85" s="338"/>
      <c r="RTD85" s="338"/>
      <c r="RTE85" s="338"/>
      <c r="RTF85" s="338"/>
      <c r="RTG85" s="338"/>
      <c r="RTH85" s="338"/>
      <c r="RTI85" s="338"/>
      <c r="RTJ85" s="338"/>
      <c r="RTK85" s="338"/>
      <c r="RTL85" s="338"/>
      <c r="RTM85" s="338"/>
      <c r="RTN85" s="338"/>
      <c r="RTO85" s="338"/>
      <c r="RTP85" s="338"/>
      <c r="RTQ85" s="338"/>
      <c r="RTR85" s="338"/>
      <c r="RTS85" s="338"/>
      <c r="RTT85" s="338"/>
      <c r="RTU85" s="338"/>
      <c r="RTV85" s="338"/>
      <c r="RTW85" s="338"/>
      <c r="RTX85" s="338"/>
      <c r="RTY85" s="338"/>
      <c r="RTZ85" s="338"/>
      <c r="RUA85" s="338"/>
      <c r="RUB85" s="338"/>
      <c r="RUC85" s="338"/>
      <c r="RUD85" s="338"/>
      <c r="RUE85" s="338"/>
      <c r="RUF85" s="338"/>
      <c r="RUG85" s="338"/>
      <c r="RUH85" s="338"/>
      <c r="RUI85" s="338"/>
      <c r="RUJ85" s="338"/>
      <c r="RUK85" s="338"/>
      <c r="RUL85" s="338"/>
      <c r="RUM85" s="338"/>
      <c r="RUN85" s="338"/>
      <c r="RUO85" s="338"/>
      <c r="RUP85" s="338"/>
      <c r="RUQ85" s="338"/>
      <c r="RUR85" s="338"/>
      <c r="RUS85" s="338"/>
      <c r="RUT85" s="338"/>
      <c r="RUU85" s="338"/>
      <c r="RUV85" s="338"/>
      <c r="RUW85" s="338"/>
      <c r="RUX85" s="338"/>
      <c r="RUY85" s="338"/>
      <c r="RUZ85" s="338"/>
      <c r="RVA85" s="338"/>
      <c r="RVB85" s="338"/>
      <c r="RVC85" s="338"/>
      <c r="RVD85" s="338"/>
      <c r="RVE85" s="338"/>
      <c r="RVF85" s="338"/>
      <c r="RVG85" s="338"/>
      <c r="RVH85" s="338"/>
      <c r="RVI85" s="338"/>
      <c r="RVJ85" s="338"/>
      <c r="RVK85" s="338"/>
      <c r="RVL85" s="338"/>
      <c r="RVM85" s="338"/>
      <c r="RVN85" s="338"/>
      <c r="RVO85" s="338"/>
      <c r="RVP85" s="338"/>
      <c r="RVQ85" s="338"/>
      <c r="RVR85" s="338"/>
      <c r="RVS85" s="338"/>
      <c r="RVT85" s="338"/>
      <c r="RVU85" s="338"/>
      <c r="RVV85" s="338"/>
      <c r="RVW85" s="338"/>
      <c r="RVX85" s="338"/>
      <c r="RVY85" s="338"/>
      <c r="RVZ85" s="338"/>
      <c r="RWA85" s="338"/>
      <c r="RWB85" s="338"/>
      <c r="RWC85" s="338"/>
      <c r="RWD85" s="338"/>
      <c r="RWE85" s="338"/>
      <c r="RWF85" s="338"/>
      <c r="RWG85" s="338"/>
      <c r="RWH85" s="338"/>
      <c r="RWI85" s="338"/>
      <c r="RWJ85" s="338"/>
      <c r="RWK85" s="338"/>
      <c r="RWL85" s="338"/>
      <c r="RWM85" s="338"/>
      <c r="RWN85" s="338"/>
      <c r="RWO85" s="338"/>
      <c r="RWP85" s="338"/>
      <c r="RWQ85" s="338"/>
      <c r="RWR85" s="338"/>
      <c r="RWS85" s="338"/>
      <c r="RWT85" s="338"/>
      <c r="RWU85" s="338"/>
      <c r="RWV85" s="338"/>
      <c r="RWW85" s="338"/>
      <c r="RWX85" s="338"/>
      <c r="RWY85" s="338"/>
      <c r="RWZ85" s="338"/>
      <c r="RXA85" s="338"/>
      <c r="RXB85" s="338"/>
      <c r="RXC85" s="338"/>
      <c r="RXD85" s="338"/>
      <c r="RXE85" s="338"/>
      <c r="RXF85" s="338"/>
      <c r="RXG85" s="338"/>
      <c r="RXH85" s="338"/>
      <c r="RXI85" s="338"/>
      <c r="RXJ85" s="338"/>
      <c r="RXK85" s="338"/>
      <c r="RXL85" s="338"/>
      <c r="RXM85" s="338"/>
      <c r="RXN85" s="338"/>
      <c r="RXO85" s="338"/>
      <c r="RXP85" s="338"/>
      <c r="RXQ85" s="338"/>
      <c r="RXR85" s="338"/>
      <c r="RXS85" s="338"/>
      <c r="RXT85" s="338"/>
      <c r="RXU85" s="338"/>
      <c r="RXV85" s="338"/>
      <c r="RXW85" s="338"/>
      <c r="RXX85" s="338"/>
      <c r="RXY85" s="338"/>
      <c r="RXZ85" s="338"/>
      <c r="RYA85" s="338"/>
      <c r="RYB85" s="338"/>
      <c r="RYC85" s="338"/>
      <c r="RYD85" s="338"/>
      <c r="RYE85" s="338"/>
      <c r="RYF85" s="338"/>
      <c r="RYG85" s="338"/>
      <c r="RYH85" s="338"/>
      <c r="RYI85" s="338"/>
      <c r="RYJ85" s="338"/>
      <c r="RYK85" s="338"/>
      <c r="RYL85" s="338"/>
      <c r="RYM85" s="338"/>
      <c r="RYN85" s="338"/>
      <c r="RYO85" s="338"/>
      <c r="RYP85" s="338"/>
      <c r="RYQ85" s="338"/>
      <c r="RYR85" s="338"/>
      <c r="RYS85" s="338"/>
      <c r="RYT85" s="338"/>
      <c r="RYU85" s="338"/>
      <c r="RYV85" s="338"/>
      <c r="RYW85" s="338"/>
      <c r="RYX85" s="338"/>
      <c r="RYY85" s="338"/>
      <c r="RYZ85" s="338"/>
      <c r="RZA85" s="338"/>
      <c r="RZB85" s="338"/>
      <c r="RZC85" s="338"/>
      <c r="RZD85" s="338"/>
      <c r="RZE85" s="338"/>
      <c r="RZF85" s="338"/>
      <c r="RZG85" s="338"/>
      <c r="RZH85" s="338"/>
      <c r="RZI85" s="338"/>
      <c r="RZJ85" s="338"/>
      <c r="RZK85" s="338"/>
      <c r="RZL85" s="338"/>
      <c r="RZM85" s="338"/>
      <c r="RZN85" s="338"/>
      <c r="RZO85" s="338"/>
      <c r="RZP85" s="338"/>
      <c r="RZQ85" s="338"/>
      <c r="RZR85" s="338"/>
      <c r="RZS85" s="338"/>
      <c r="RZT85" s="338"/>
      <c r="RZU85" s="338"/>
      <c r="RZV85" s="338"/>
      <c r="RZW85" s="338"/>
      <c r="RZX85" s="338"/>
      <c r="RZY85" s="338"/>
      <c r="RZZ85" s="338"/>
      <c r="SAA85" s="338"/>
      <c r="SAB85" s="338"/>
      <c r="SAC85" s="338"/>
      <c r="SAD85" s="338"/>
      <c r="SAE85" s="338"/>
      <c r="SAF85" s="338"/>
      <c r="SAG85" s="338"/>
      <c r="SAH85" s="338"/>
      <c r="SAI85" s="338"/>
      <c r="SAJ85" s="338"/>
      <c r="SAK85" s="338"/>
      <c r="SAL85" s="338"/>
      <c r="SAM85" s="338"/>
      <c r="SAN85" s="338"/>
      <c r="SAO85" s="338"/>
      <c r="SAP85" s="338"/>
      <c r="SAQ85" s="338"/>
      <c r="SAR85" s="338"/>
      <c r="SAS85" s="338"/>
      <c r="SAT85" s="338"/>
      <c r="SAU85" s="338"/>
      <c r="SAV85" s="338"/>
      <c r="SAW85" s="338"/>
      <c r="SAX85" s="338"/>
      <c r="SAY85" s="338"/>
      <c r="SAZ85" s="338"/>
      <c r="SBA85" s="338"/>
      <c r="SBB85" s="338"/>
      <c r="SBC85" s="338"/>
      <c r="SBD85" s="338"/>
      <c r="SBE85" s="338"/>
      <c r="SBF85" s="338"/>
      <c r="SBG85" s="338"/>
      <c r="SBH85" s="338"/>
      <c r="SBI85" s="338"/>
      <c r="SBJ85" s="338"/>
      <c r="SBK85" s="338"/>
      <c r="SBL85" s="338"/>
      <c r="SBM85" s="338"/>
      <c r="SBN85" s="338"/>
      <c r="SBO85" s="338"/>
      <c r="SBP85" s="338"/>
      <c r="SBQ85" s="338"/>
      <c r="SBR85" s="338"/>
      <c r="SBS85" s="338"/>
      <c r="SBT85" s="338"/>
      <c r="SBU85" s="338"/>
      <c r="SBV85" s="338"/>
      <c r="SBW85" s="338"/>
      <c r="SBX85" s="338"/>
      <c r="SBY85" s="338"/>
      <c r="SBZ85" s="338"/>
      <c r="SCA85" s="338"/>
      <c r="SCB85" s="338"/>
      <c r="SCC85" s="338"/>
      <c r="SCD85" s="338"/>
      <c r="SCE85" s="338"/>
      <c r="SCF85" s="338"/>
      <c r="SCG85" s="338"/>
      <c r="SCH85" s="338"/>
      <c r="SCI85" s="338"/>
      <c r="SCJ85" s="338"/>
      <c r="SCK85" s="338"/>
      <c r="SCL85" s="338"/>
      <c r="SCM85" s="338"/>
      <c r="SCN85" s="338"/>
      <c r="SCO85" s="338"/>
      <c r="SCP85" s="338"/>
      <c r="SCQ85" s="338"/>
      <c r="SCR85" s="338"/>
      <c r="SCS85" s="338"/>
      <c r="SCT85" s="338"/>
      <c r="SCU85" s="338"/>
      <c r="SCV85" s="338"/>
      <c r="SCW85" s="338"/>
      <c r="SCX85" s="338"/>
      <c r="SCY85" s="338"/>
      <c r="SCZ85" s="338"/>
      <c r="SDA85" s="338"/>
      <c r="SDB85" s="338"/>
      <c r="SDC85" s="338"/>
      <c r="SDD85" s="338"/>
      <c r="SDE85" s="338"/>
      <c r="SDF85" s="338"/>
      <c r="SDG85" s="338"/>
      <c r="SDH85" s="338"/>
      <c r="SDI85" s="338"/>
      <c r="SDJ85" s="338"/>
      <c r="SDK85" s="338"/>
      <c r="SDL85" s="338"/>
      <c r="SDM85" s="338"/>
      <c r="SDN85" s="338"/>
      <c r="SDO85" s="338"/>
      <c r="SDP85" s="338"/>
      <c r="SDQ85" s="338"/>
      <c r="SDR85" s="338"/>
      <c r="SDS85" s="338"/>
      <c r="SDT85" s="338"/>
      <c r="SDU85" s="338"/>
      <c r="SDV85" s="338"/>
      <c r="SDW85" s="338"/>
      <c r="SDX85" s="338"/>
      <c r="SDY85" s="338"/>
      <c r="SDZ85" s="338"/>
      <c r="SEA85" s="338"/>
      <c r="SEB85" s="338"/>
      <c r="SEC85" s="338"/>
      <c r="SED85" s="338"/>
      <c r="SEE85" s="338"/>
      <c r="SEF85" s="338"/>
      <c r="SEG85" s="338"/>
      <c r="SEH85" s="338"/>
      <c r="SEI85" s="338"/>
      <c r="SEJ85" s="338"/>
      <c r="SEK85" s="338"/>
      <c r="SEL85" s="338"/>
      <c r="SEM85" s="338"/>
      <c r="SEN85" s="338"/>
      <c r="SEO85" s="338"/>
      <c r="SEP85" s="338"/>
      <c r="SEQ85" s="338"/>
      <c r="SER85" s="338"/>
      <c r="SES85" s="338"/>
      <c r="SET85" s="338"/>
      <c r="SEU85" s="338"/>
      <c r="SEV85" s="338"/>
      <c r="SEW85" s="338"/>
      <c r="SEX85" s="338"/>
      <c r="SEY85" s="338"/>
      <c r="SEZ85" s="338"/>
      <c r="SFA85" s="338"/>
      <c r="SFB85" s="338"/>
      <c r="SFC85" s="338"/>
      <c r="SFD85" s="338"/>
      <c r="SFE85" s="338"/>
      <c r="SFF85" s="338"/>
      <c r="SFG85" s="338"/>
      <c r="SFH85" s="338"/>
      <c r="SFI85" s="338"/>
      <c r="SFJ85" s="338"/>
      <c r="SFK85" s="338"/>
      <c r="SFL85" s="338"/>
      <c r="SFM85" s="338"/>
      <c r="SFN85" s="338"/>
      <c r="SFO85" s="338"/>
      <c r="SFP85" s="338"/>
      <c r="SFQ85" s="338"/>
      <c r="SFR85" s="338"/>
      <c r="SFS85" s="338"/>
      <c r="SFT85" s="338"/>
      <c r="SFU85" s="338"/>
      <c r="SFV85" s="338"/>
      <c r="SFW85" s="338"/>
      <c r="SFX85" s="338"/>
      <c r="SFY85" s="338"/>
      <c r="SFZ85" s="338"/>
      <c r="SGA85" s="338"/>
      <c r="SGB85" s="338"/>
      <c r="SGC85" s="338"/>
      <c r="SGD85" s="338"/>
      <c r="SGE85" s="338"/>
      <c r="SGF85" s="338"/>
      <c r="SGG85" s="338"/>
      <c r="SGH85" s="338"/>
      <c r="SGI85" s="338"/>
      <c r="SGJ85" s="338"/>
      <c r="SGK85" s="338"/>
      <c r="SGL85" s="338"/>
      <c r="SGM85" s="338"/>
      <c r="SGN85" s="338"/>
      <c r="SGO85" s="338"/>
      <c r="SGP85" s="338"/>
      <c r="SGQ85" s="338"/>
      <c r="SGR85" s="338"/>
      <c r="SGS85" s="338"/>
      <c r="SGT85" s="338"/>
      <c r="SGU85" s="338"/>
      <c r="SGV85" s="338"/>
      <c r="SGW85" s="338"/>
      <c r="SGX85" s="338"/>
      <c r="SGY85" s="338"/>
      <c r="SGZ85" s="338"/>
      <c r="SHA85" s="338"/>
      <c r="SHB85" s="338"/>
      <c r="SHC85" s="338"/>
      <c r="SHD85" s="338"/>
      <c r="SHE85" s="338"/>
      <c r="SHF85" s="338"/>
      <c r="SHG85" s="338"/>
      <c r="SHH85" s="338"/>
      <c r="SHI85" s="338"/>
      <c r="SHJ85" s="338"/>
      <c r="SHK85" s="338"/>
      <c r="SHL85" s="338"/>
      <c r="SHM85" s="338"/>
      <c r="SHN85" s="338"/>
      <c r="SHO85" s="338"/>
      <c r="SHP85" s="338"/>
      <c r="SHQ85" s="338"/>
      <c r="SHR85" s="338"/>
      <c r="SHS85" s="338"/>
      <c r="SHT85" s="338"/>
      <c r="SHU85" s="338"/>
      <c r="SHV85" s="338"/>
      <c r="SHW85" s="338"/>
      <c r="SHX85" s="338"/>
      <c r="SHY85" s="338"/>
      <c r="SHZ85" s="338"/>
      <c r="SIA85" s="338"/>
      <c r="SIB85" s="338"/>
      <c r="SIC85" s="338"/>
      <c r="SID85" s="338"/>
      <c r="SIE85" s="338"/>
      <c r="SIF85" s="338"/>
      <c r="SIG85" s="338"/>
      <c r="SIH85" s="338"/>
      <c r="SII85" s="338"/>
      <c r="SIJ85" s="338"/>
      <c r="SIK85" s="338"/>
      <c r="SIL85" s="338"/>
      <c r="SIM85" s="338"/>
      <c r="SIN85" s="338"/>
      <c r="SIO85" s="338"/>
      <c r="SIP85" s="338"/>
      <c r="SIQ85" s="338"/>
      <c r="SIR85" s="338"/>
      <c r="SIS85" s="338"/>
      <c r="SIT85" s="338"/>
      <c r="SIU85" s="338"/>
      <c r="SIV85" s="338"/>
      <c r="SIW85" s="338"/>
      <c r="SIX85" s="338"/>
      <c r="SIY85" s="338"/>
      <c r="SIZ85" s="338"/>
      <c r="SJA85" s="338"/>
      <c r="SJB85" s="338"/>
      <c r="SJC85" s="338"/>
      <c r="SJD85" s="338"/>
      <c r="SJE85" s="338"/>
      <c r="SJF85" s="338"/>
      <c r="SJG85" s="338"/>
      <c r="SJH85" s="338"/>
      <c r="SJI85" s="338"/>
      <c r="SJJ85" s="338"/>
      <c r="SJK85" s="338"/>
      <c r="SJL85" s="338"/>
      <c r="SJM85" s="338"/>
      <c r="SJN85" s="338"/>
      <c r="SJO85" s="338"/>
      <c r="SJP85" s="338"/>
      <c r="SJQ85" s="338"/>
      <c r="SJR85" s="338"/>
      <c r="SJS85" s="338"/>
      <c r="SJT85" s="338"/>
      <c r="SJU85" s="338"/>
      <c r="SJV85" s="338"/>
      <c r="SJW85" s="338"/>
      <c r="SJX85" s="338"/>
      <c r="SJY85" s="338"/>
      <c r="SJZ85" s="338"/>
      <c r="SKA85" s="338"/>
      <c r="SKB85" s="338"/>
      <c r="SKC85" s="338"/>
      <c r="SKD85" s="338"/>
      <c r="SKE85" s="338"/>
      <c r="SKF85" s="338"/>
      <c r="SKG85" s="338"/>
      <c r="SKH85" s="338"/>
      <c r="SKI85" s="338"/>
      <c r="SKJ85" s="338"/>
      <c r="SKK85" s="338"/>
      <c r="SKL85" s="338"/>
      <c r="SKM85" s="338"/>
      <c r="SKN85" s="338"/>
      <c r="SKO85" s="338"/>
      <c r="SKP85" s="338"/>
      <c r="SKQ85" s="338"/>
      <c r="SKR85" s="338"/>
      <c r="SKS85" s="338"/>
      <c r="SKT85" s="338"/>
      <c r="SKU85" s="338"/>
      <c r="SKV85" s="338"/>
      <c r="SKW85" s="338"/>
      <c r="SKX85" s="338"/>
      <c r="SKY85" s="338"/>
      <c r="SKZ85" s="338"/>
      <c r="SLA85" s="338"/>
      <c r="SLB85" s="338"/>
      <c r="SLC85" s="338"/>
      <c r="SLD85" s="338"/>
      <c r="SLE85" s="338"/>
      <c r="SLF85" s="338"/>
      <c r="SLG85" s="338"/>
      <c r="SLH85" s="338"/>
      <c r="SLI85" s="338"/>
      <c r="SLJ85" s="338"/>
      <c r="SLK85" s="338"/>
      <c r="SLL85" s="338"/>
      <c r="SLM85" s="338"/>
      <c r="SLN85" s="338"/>
      <c r="SLO85" s="338"/>
      <c r="SLP85" s="338"/>
      <c r="SLQ85" s="338"/>
      <c r="SLR85" s="338"/>
      <c r="SLS85" s="338"/>
      <c r="SLT85" s="338"/>
      <c r="SLU85" s="338"/>
      <c r="SLV85" s="338"/>
      <c r="SLW85" s="338"/>
      <c r="SLX85" s="338"/>
      <c r="SLY85" s="338"/>
      <c r="SLZ85" s="338"/>
      <c r="SMA85" s="338"/>
      <c r="SMB85" s="338"/>
      <c r="SMC85" s="338"/>
      <c r="SMD85" s="338"/>
      <c r="SME85" s="338"/>
      <c r="SMF85" s="338"/>
      <c r="SMG85" s="338"/>
      <c r="SMH85" s="338"/>
      <c r="SMI85" s="338"/>
      <c r="SMJ85" s="338"/>
      <c r="SMK85" s="338"/>
      <c r="SML85" s="338"/>
      <c r="SMM85" s="338"/>
      <c r="SMN85" s="338"/>
      <c r="SMO85" s="338"/>
      <c r="SMP85" s="338"/>
      <c r="SMQ85" s="338"/>
      <c r="SMR85" s="338"/>
      <c r="SMS85" s="338"/>
      <c r="SMT85" s="338"/>
      <c r="SMU85" s="338"/>
      <c r="SMV85" s="338"/>
      <c r="SMW85" s="338"/>
      <c r="SMX85" s="338"/>
      <c r="SMY85" s="338"/>
      <c r="SMZ85" s="338"/>
      <c r="SNA85" s="338"/>
      <c r="SNB85" s="338"/>
      <c r="SNC85" s="338"/>
      <c r="SND85" s="338"/>
      <c r="SNE85" s="338"/>
      <c r="SNF85" s="338"/>
      <c r="SNG85" s="338"/>
      <c r="SNH85" s="338"/>
      <c r="SNI85" s="338"/>
      <c r="SNJ85" s="338"/>
      <c r="SNK85" s="338"/>
      <c r="SNL85" s="338"/>
      <c r="SNM85" s="338"/>
      <c r="SNN85" s="338"/>
      <c r="SNO85" s="338"/>
      <c r="SNP85" s="338"/>
      <c r="SNQ85" s="338"/>
      <c r="SNR85" s="338"/>
      <c r="SNS85" s="338"/>
      <c r="SNT85" s="338"/>
      <c r="SNU85" s="338"/>
      <c r="SNV85" s="338"/>
      <c r="SNW85" s="338"/>
      <c r="SNX85" s="338"/>
      <c r="SNY85" s="338"/>
      <c r="SNZ85" s="338"/>
      <c r="SOA85" s="338"/>
      <c r="SOB85" s="338"/>
      <c r="SOC85" s="338"/>
      <c r="SOD85" s="338"/>
      <c r="SOE85" s="338"/>
      <c r="SOF85" s="338"/>
      <c r="SOG85" s="338"/>
      <c r="SOH85" s="338"/>
      <c r="SOI85" s="338"/>
      <c r="SOJ85" s="338"/>
      <c r="SOK85" s="338"/>
      <c r="SOL85" s="338"/>
      <c r="SOM85" s="338"/>
      <c r="SON85" s="338"/>
      <c r="SOO85" s="338"/>
      <c r="SOP85" s="338"/>
      <c r="SOQ85" s="338"/>
      <c r="SOR85" s="338"/>
      <c r="SOS85" s="338"/>
      <c r="SOT85" s="338"/>
      <c r="SOU85" s="338"/>
      <c r="SOV85" s="338"/>
      <c r="SOW85" s="338"/>
      <c r="SOX85" s="338"/>
      <c r="SOY85" s="338"/>
      <c r="SOZ85" s="338"/>
      <c r="SPA85" s="338"/>
      <c r="SPB85" s="338"/>
      <c r="SPC85" s="338"/>
      <c r="SPD85" s="338"/>
      <c r="SPE85" s="338"/>
      <c r="SPF85" s="338"/>
      <c r="SPG85" s="338"/>
      <c r="SPH85" s="338"/>
      <c r="SPI85" s="338"/>
      <c r="SPJ85" s="338"/>
      <c r="SPK85" s="338"/>
      <c r="SPL85" s="338"/>
      <c r="SPM85" s="338"/>
      <c r="SPN85" s="338"/>
      <c r="SPO85" s="338"/>
      <c r="SPP85" s="338"/>
      <c r="SPQ85" s="338"/>
      <c r="SPR85" s="338"/>
      <c r="SPS85" s="338"/>
      <c r="SPT85" s="338"/>
      <c r="SPU85" s="338"/>
      <c r="SPV85" s="338"/>
      <c r="SPW85" s="338"/>
      <c r="SPX85" s="338"/>
      <c r="SPY85" s="338"/>
      <c r="SPZ85" s="338"/>
      <c r="SQA85" s="338"/>
      <c r="SQB85" s="338"/>
      <c r="SQC85" s="338"/>
      <c r="SQD85" s="338"/>
      <c r="SQE85" s="338"/>
      <c r="SQF85" s="338"/>
      <c r="SQG85" s="338"/>
      <c r="SQH85" s="338"/>
      <c r="SQI85" s="338"/>
      <c r="SQJ85" s="338"/>
      <c r="SQK85" s="338"/>
      <c r="SQL85" s="338"/>
      <c r="SQM85" s="338"/>
      <c r="SQN85" s="338"/>
      <c r="SQO85" s="338"/>
      <c r="SQP85" s="338"/>
      <c r="SQQ85" s="338"/>
      <c r="SQR85" s="338"/>
      <c r="SQS85" s="338"/>
      <c r="SQT85" s="338"/>
      <c r="SQU85" s="338"/>
      <c r="SQV85" s="338"/>
      <c r="SQW85" s="338"/>
      <c r="SQX85" s="338"/>
      <c r="SQY85" s="338"/>
      <c r="SQZ85" s="338"/>
      <c r="SRA85" s="338"/>
      <c r="SRB85" s="338"/>
      <c r="SRC85" s="338"/>
      <c r="SRD85" s="338"/>
      <c r="SRE85" s="338"/>
      <c r="SRF85" s="338"/>
      <c r="SRG85" s="338"/>
      <c r="SRH85" s="338"/>
      <c r="SRI85" s="338"/>
      <c r="SRJ85" s="338"/>
      <c r="SRK85" s="338"/>
      <c r="SRL85" s="338"/>
      <c r="SRM85" s="338"/>
      <c r="SRN85" s="338"/>
      <c r="SRO85" s="338"/>
      <c r="SRP85" s="338"/>
      <c r="SRQ85" s="338"/>
      <c r="SRR85" s="338"/>
      <c r="SRS85" s="338"/>
      <c r="SRT85" s="338"/>
      <c r="SRU85" s="338"/>
      <c r="SRV85" s="338"/>
      <c r="SRW85" s="338"/>
      <c r="SRX85" s="338"/>
      <c r="SRY85" s="338"/>
      <c r="SRZ85" s="338"/>
      <c r="SSA85" s="338"/>
      <c r="SSB85" s="338"/>
      <c r="SSC85" s="338"/>
      <c r="SSD85" s="338"/>
      <c r="SSE85" s="338"/>
      <c r="SSF85" s="338"/>
      <c r="SSG85" s="338"/>
      <c r="SSH85" s="338"/>
      <c r="SSI85" s="338"/>
      <c r="SSJ85" s="338"/>
      <c r="SSK85" s="338"/>
      <c r="SSL85" s="338"/>
      <c r="SSM85" s="338"/>
      <c r="SSN85" s="338"/>
      <c r="SSO85" s="338"/>
      <c r="SSP85" s="338"/>
      <c r="SSQ85" s="338"/>
      <c r="SSR85" s="338"/>
      <c r="SSS85" s="338"/>
      <c r="SST85" s="338"/>
      <c r="SSU85" s="338"/>
      <c r="SSV85" s="338"/>
      <c r="SSW85" s="338"/>
      <c r="SSX85" s="338"/>
      <c r="SSY85" s="338"/>
      <c r="SSZ85" s="338"/>
      <c r="STA85" s="338"/>
      <c r="STB85" s="338"/>
      <c r="STC85" s="338"/>
      <c r="STD85" s="338"/>
      <c r="STE85" s="338"/>
      <c r="STF85" s="338"/>
      <c r="STG85" s="338"/>
      <c r="STH85" s="338"/>
      <c r="STI85" s="338"/>
      <c r="STJ85" s="338"/>
      <c r="STK85" s="338"/>
      <c r="STL85" s="338"/>
      <c r="STM85" s="338"/>
      <c r="STN85" s="338"/>
      <c r="STO85" s="338"/>
      <c r="STP85" s="338"/>
      <c r="STQ85" s="338"/>
      <c r="STR85" s="338"/>
      <c r="STS85" s="338"/>
      <c r="STT85" s="338"/>
      <c r="STU85" s="338"/>
      <c r="STV85" s="338"/>
      <c r="STW85" s="338"/>
      <c r="STX85" s="338"/>
      <c r="STY85" s="338"/>
      <c r="STZ85" s="338"/>
      <c r="SUA85" s="338"/>
      <c r="SUB85" s="338"/>
      <c r="SUC85" s="338"/>
      <c r="SUD85" s="338"/>
      <c r="SUE85" s="338"/>
      <c r="SUF85" s="338"/>
      <c r="SUG85" s="338"/>
      <c r="SUH85" s="338"/>
      <c r="SUI85" s="338"/>
      <c r="SUJ85" s="338"/>
      <c r="SUK85" s="338"/>
      <c r="SUL85" s="338"/>
      <c r="SUM85" s="338"/>
      <c r="SUN85" s="338"/>
      <c r="SUO85" s="338"/>
      <c r="SUP85" s="338"/>
      <c r="SUQ85" s="338"/>
      <c r="SUR85" s="338"/>
      <c r="SUS85" s="338"/>
      <c r="SUT85" s="338"/>
      <c r="SUU85" s="338"/>
      <c r="SUV85" s="338"/>
      <c r="SUW85" s="338"/>
      <c r="SUX85" s="338"/>
      <c r="SUY85" s="338"/>
      <c r="SUZ85" s="338"/>
      <c r="SVA85" s="338"/>
      <c r="SVB85" s="338"/>
      <c r="SVC85" s="338"/>
      <c r="SVD85" s="338"/>
      <c r="SVE85" s="338"/>
      <c r="SVF85" s="338"/>
      <c r="SVG85" s="338"/>
      <c r="SVH85" s="338"/>
      <c r="SVI85" s="338"/>
      <c r="SVJ85" s="338"/>
      <c r="SVK85" s="338"/>
      <c r="SVL85" s="338"/>
      <c r="SVM85" s="338"/>
      <c r="SVN85" s="338"/>
      <c r="SVO85" s="338"/>
      <c r="SVP85" s="338"/>
      <c r="SVQ85" s="338"/>
      <c r="SVR85" s="338"/>
      <c r="SVS85" s="338"/>
      <c r="SVT85" s="338"/>
      <c r="SVU85" s="338"/>
      <c r="SVV85" s="338"/>
      <c r="SVW85" s="338"/>
      <c r="SVX85" s="338"/>
      <c r="SVY85" s="338"/>
      <c r="SVZ85" s="338"/>
      <c r="SWA85" s="338"/>
      <c r="SWB85" s="338"/>
      <c r="SWC85" s="338"/>
      <c r="SWD85" s="338"/>
      <c r="SWE85" s="338"/>
      <c r="SWF85" s="338"/>
      <c r="SWG85" s="338"/>
      <c r="SWH85" s="338"/>
      <c r="SWI85" s="338"/>
      <c r="SWJ85" s="338"/>
      <c r="SWK85" s="338"/>
      <c r="SWL85" s="338"/>
      <c r="SWM85" s="338"/>
      <c r="SWN85" s="338"/>
      <c r="SWO85" s="338"/>
      <c r="SWP85" s="338"/>
      <c r="SWQ85" s="338"/>
      <c r="SWR85" s="338"/>
      <c r="SWS85" s="338"/>
      <c r="SWT85" s="338"/>
      <c r="SWU85" s="338"/>
      <c r="SWV85" s="338"/>
      <c r="SWW85" s="338"/>
      <c r="SWX85" s="338"/>
      <c r="SWY85" s="338"/>
      <c r="SWZ85" s="338"/>
      <c r="SXA85" s="338"/>
      <c r="SXB85" s="338"/>
      <c r="SXC85" s="338"/>
      <c r="SXD85" s="338"/>
      <c r="SXE85" s="338"/>
      <c r="SXF85" s="338"/>
      <c r="SXG85" s="338"/>
      <c r="SXH85" s="338"/>
      <c r="SXI85" s="338"/>
      <c r="SXJ85" s="338"/>
      <c r="SXK85" s="338"/>
      <c r="SXL85" s="338"/>
      <c r="SXM85" s="338"/>
      <c r="SXN85" s="338"/>
      <c r="SXO85" s="338"/>
      <c r="SXP85" s="338"/>
      <c r="SXQ85" s="338"/>
      <c r="SXR85" s="338"/>
      <c r="SXS85" s="338"/>
      <c r="SXT85" s="338"/>
      <c r="SXU85" s="338"/>
      <c r="SXV85" s="338"/>
      <c r="SXW85" s="338"/>
      <c r="SXX85" s="338"/>
      <c r="SXY85" s="338"/>
      <c r="SXZ85" s="338"/>
      <c r="SYA85" s="338"/>
      <c r="SYB85" s="338"/>
      <c r="SYC85" s="338"/>
      <c r="SYD85" s="338"/>
      <c r="SYE85" s="338"/>
      <c r="SYF85" s="338"/>
      <c r="SYG85" s="338"/>
      <c r="SYH85" s="338"/>
      <c r="SYI85" s="338"/>
      <c r="SYJ85" s="338"/>
      <c r="SYK85" s="338"/>
      <c r="SYL85" s="338"/>
      <c r="SYM85" s="338"/>
      <c r="SYN85" s="338"/>
      <c r="SYO85" s="338"/>
      <c r="SYP85" s="338"/>
      <c r="SYQ85" s="338"/>
      <c r="SYR85" s="338"/>
      <c r="SYS85" s="338"/>
      <c r="SYT85" s="338"/>
      <c r="SYU85" s="338"/>
      <c r="SYV85" s="338"/>
      <c r="SYW85" s="338"/>
      <c r="SYX85" s="338"/>
      <c r="SYY85" s="338"/>
      <c r="SYZ85" s="338"/>
      <c r="SZA85" s="338"/>
      <c r="SZB85" s="338"/>
      <c r="SZC85" s="338"/>
      <c r="SZD85" s="338"/>
      <c r="SZE85" s="338"/>
      <c r="SZF85" s="338"/>
      <c r="SZG85" s="338"/>
      <c r="SZH85" s="338"/>
      <c r="SZI85" s="338"/>
      <c r="SZJ85" s="338"/>
      <c r="SZK85" s="338"/>
      <c r="SZL85" s="338"/>
      <c r="SZM85" s="338"/>
      <c r="SZN85" s="338"/>
      <c r="SZO85" s="338"/>
      <c r="SZP85" s="338"/>
      <c r="SZQ85" s="338"/>
      <c r="SZR85" s="338"/>
      <c r="SZS85" s="338"/>
      <c r="SZT85" s="338"/>
      <c r="SZU85" s="338"/>
      <c r="SZV85" s="338"/>
      <c r="SZW85" s="338"/>
      <c r="SZX85" s="338"/>
      <c r="SZY85" s="338"/>
      <c r="SZZ85" s="338"/>
      <c r="TAA85" s="338"/>
      <c r="TAB85" s="338"/>
      <c r="TAC85" s="338"/>
      <c r="TAD85" s="338"/>
      <c r="TAE85" s="338"/>
      <c r="TAF85" s="338"/>
      <c r="TAG85" s="338"/>
      <c r="TAH85" s="338"/>
      <c r="TAI85" s="338"/>
      <c r="TAJ85" s="338"/>
      <c r="TAK85" s="338"/>
      <c r="TAL85" s="338"/>
      <c r="TAM85" s="338"/>
      <c r="TAN85" s="338"/>
      <c r="TAO85" s="338"/>
      <c r="TAP85" s="338"/>
      <c r="TAQ85" s="338"/>
      <c r="TAR85" s="338"/>
      <c r="TAS85" s="338"/>
      <c r="TAT85" s="338"/>
      <c r="TAU85" s="338"/>
      <c r="TAV85" s="338"/>
      <c r="TAW85" s="338"/>
      <c r="TAX85" s="338"/>
      <c r="TAY85" s="338"/>
      <c r="TAZ85" s="338"/>
      <c r="TBA85" s="338"/>
      <c r="TBB85" s="338"/>
      <c r="TBC85" s="338"/>
      <c r="TBD85" s="338"/>
      <c r="TBE85" s="338"/>
      <c r="TBF85" s="338"/>
      <c r="TBG85" s="338"/>
      <c r="TBH85" s="338"/>
      <c r="TBI85" s="338"/>
      <c r="TBJ85" s="338"/>
      <c r="TBK85" s="338"/>
      <c r="TBL85" s="338"/>
      <c r="TBM85" s="338"/>
      <c r="TBN85" s="338"/>
      <c r="TBO85" s="338"/>
      <c r="TBP85" s="338"/>
      <c r="TBQ85" s="338"/>
      <c r="TBR85" s="338"/>
      <c r="TBS85" s="338"/>
      <c r="TBT85" s="338"/>
      <c r="TBU85" s="338"/>
      <c r="TBV85" s="338"/>
      <c r="TBW85" s="338"/>
      <c r="TBX85" s="338"/>
      <c r="TBY85" s="338"/>
      <c r="TBZ85" s="338"/>
      <c r="TCA85" s="338"/>
      <c r="TCB85" s="338"/>
      <c r="TCC85" s="338"/>
      <c r="TCD85" s="338"/>
      <c r="TCE85" s="338"/>
      <c r="TCF85" s="338"/>
      <c r="TCG85" s="338"/>
      <c r="TCH85" s="338"/>
      <c r="TCI85" s="338"/>
      <c r="TCJ85" s="338"/>
      <c r="TCK85" s="338"/>
      <c r="TCL85" s="338"/>
      <c r="TCM85" s="338"/>
      <c r="TCN85" s="338"/>
      <c r="TCO85" s="338"/>
      <c r="TCP85" s="338"/>
      <c r="TCQ85" s="338"/>
      <c r="TCR85" s="338"/>
      <c r="TCS85" s="338"/>
      <c r="TCT85" s="338"/>
      <c r="TCU85" s="338"/>
      <c r="TCV85" s="338"/>
      <c r="TCW85" s="338"/>
      <c r="TCX85" s="338"/>
      <c r="TCY85" s="338"/>
      <c r="TCZ85" s="338"/>
      <c r="TDA85" s="338"/>
      <c r="TDB85" s="338"/>
      <c r="TDC85" s="338"/>
      <c r="TDD85" s="338"/>
      <c r="TDE85" s="338"/>
      <c r="TDF85" s="338"/>
      <c r="TDG85" s="338"/>
      <c r="TDH85" s="338"/>
      <c r="TDI85" s="338"/>
      <c r="TDJ85" s="338"/>
      <c r="TDK85" s="338"/>
      <c r="TDL85" s="338"/>
      <c r="TDM85" s="338"/>
      <c r="TDN85" s="338"/>
      <c r="TDO85" s="338"/>
      <c r="TDP85" s="338"/>
      <c r="TDQ85" s="338"/>
      <c r="TDR85" s="338"/>
      <c r="TDS85" s="338"/>
      <c r="TDT85" s="338"/>
      <c r="TDU85" s="338"/>
      <c r="TDV85" s="338"/>
      <c r="TDW85" s="338"/>
      <c r="TDX85" s="338"/>
      <c r="TDY85" s="338"/>
      <c r="TDZ85" s="338"/>
      <c r="TEA85" s="338"/>
      <c r="TEB85" s="338"/>
      <c r="TEC85" s="338"/>
      <c r="TED85" s="338"/>
      <c r="TEE85" s="338"/>
      <c r="TEF85" s="338"/>
      <c r="TEG85" s="338"/>
      <c r="TEH85" s="338"/>
      <c r="TEI85" s="338"/>
      <c r="TEJ85" s="338"/>
      <c r="TEK85" s="338"/>
      <c r="TEL85" s="338"/>
      <c r="TEM85" s="338"/>
      <c r="TEN85" s="338"/>
      <c r="TEO85" s="338"/>
      <c r="TEP85" s="338"/>
      <c r="TEQ85" s="338"/>
      <c r="TER85" s="338"/>
      <c r="TES85" s="338"/>
      <c r="TET85" s="338"/>
      <c r="TEU85" s="338"/>
      <c r="TEV85" s="338"/>
      <c r="TEW85" s="338"/>
      <c r="TEX85" s="338"/>
      <c r="TEY85" s="338"/>
      <c r="TEZ85" s="338"/>
      <c r="TFA85" s="338"/>
      <c r="TFB85" s="338"/>
      <c r="TFC85" s="338"/>
      <c r="TFD85" s="338"/>
      <c r="TFE85" s="338"/>
      <c r="TFF85" s="338"/>
      <c r="TFG85" s="338"/>
      <c r="TFH85" s="338"/>
      <c r="TFI85" s="338"/>
      <c r="TFJ85" s="338"/>
      <c r="TFK85" s="338"/>
      <c r="TFL85" s="338"/>
      <c r="TFM85" s="338"/>
      <c r="TFN85" s="338"/>
      <c r="TFO85" s="338"/>
      <c r="TFP85" s="338"/>
      <c r="TFQ85" s="338"/>
      <c r="TFR85" s="338"/>
      <c r="TFS85" s="338"/>
      <c r="TFT85" s="338"/>
      <c r="TFU85" s="338"/>
      <c r="TFV85" s="338"/>
      <c r="TFW85" s="338"/>
      <c r="TFX85" s="338"/>
      <c r="TFY85" s="338"/>
      <c r="TFZ85" s="338"/>
      <c r="TGA85" s="338"/>
      <c r="TGB85" s="338"/>
      <c r="TGC85" s="338"/>
      <c r="TGD85" s="338"/>
      <c r="TGE85" s="338"/>
      <c r="TGF85" s="338"/>
      <c r="TGG85" s="338"/>
      <c r="TGH85" s="338"/>
      <c r="TGI85" s="338"/>
      <c r="TGJ85" s="338"/>
      <c r="TGK85" s="338"/>
      <c r="TGL85" s="338"/>
      <c r="TGM85" s="338"/>
      <c r="TGN85" s="338"/>
      <c r="TGO85" s="338"/>
      <c r="TGP85" s="338"/>
      <c r="TGQ85" s="338"/>
      <c r="TGR85" s="338"/>
      <c r="TGS85" s="338"/>
      <c r="TGT85" s="338"/>
      <c r="TGU85" s="338"/>
      <c r="TGV85" s="338"/>
      <c r="TGW85" s="338"/>
      <c r="TGX85" s="338"/>
      <c r="TGY85" s="338"/>
      <c r="TGZ85" s="338"/>
      <c r="THA85" s="338"/>
      <c r="THB85" s="338"/>
      <c r="THC85" s="338"/>
      <c r="THD85" s="338"/>
      <c r="THE85" s="338"/>
      <c r="THF85" s="338"/>
      <c r="THG85" s="338"/>
      <c r="THH85" s="338"/>
      <c r="THI85" s="338"/>
      <c r="THJ85" s="338"/>
      <c r="THK85" s="338"/>
      <c r="THL85" s="338"/>
      <c r="THM85" s="338"/>
      <c r="THN85" s="338"/>
      <c r="THO85" s="338"/>
      <c r="THP85" s="338"/>
      <c r="THQ85" s="338"/>
      <c r="THR85" s="338"/>
      <c r="THS85" s="338"/>
      <c r="THT85" s="338"/>
      <c r="THU85" s="338"/>
      <c r="THV85" s="338"/>
      <c r="THW85" s="338"/>
      <c r="THX85" s="338"/>
      <c r="THY85" s="338"/>
      <c r="THZ85" s="338"/>
      <c r="TIA85" s="338"/>
      <c r="TIB85" s="338"/>
      <c r="TIC85" s="338"/>
      <c r="TID85" s="338"/>
      <c r="TIE85" s="338"/>
      <c r="TIF85" s="338"/>
      <c r="TIG85" s="338"/>
      <c r="TIH85" s="338"/>
      <c r="TII85" s="338"/>
      <c r="TIJ85" s="338"/>
      <c r="TIK85" s="338"/>
      <c r="TIL85" s="338"/>
      <c r="TIM85" s="338"/>
      <c r="TIN85" s="338"/>
      <c r="TIO85" s="338"/>
      <c r="TIP85" s="338"/>
      <c r="TIQ85" s="338"/>
      <c r="TIR85" s="338"/>
      <c r="TIS85" s="338"/>
      <c r="TIT85" s="338"/>
      <c r="TIU85" s="338"/>
      <c r="TIV85" s="338"/>
      <c r="TIW85" s="338"/>
      <c r="TIX85" s="338"/>
      <c r="TIY85" s="338"/>
      <c r="TIZ85" s="338"/>
      <c r="TJA85" s="338"/>
      <c r="TJB85" s="338"/>
      <c r="TJC85" s="338"/>
      <c r="TJD85" s="338"/>
      <c r="TJE85" s="338"/>
      <c r="TJF85" s="338"/>
      <c r="TJG85" s="338"/>
      <c r="TJH85" s="338"/>
      <c r="TJI85" s="338"/>
      <c r="TJJ85" s="338"/>
      <c r="TJK85" s="338"/>
      <c r="TJL85" s="338"/>
      <c r="TJM85" s="338"/>
      <c r="TJN85" s="338"/>
      <c r="TJO85" s="338"/>
      <c r="TJP85" s="338"/>
      <c r="TJQ85" s="338"/>
      <c r="TJR85" s="338"/>
      <c r="TJS85" s="338"/>
      <c r="TJT85" s="338"/>
      <c r="TJU85" s="338"/>
      <c r="TJV85" s="338"/>
      <c r="TJW85" s="338"/>
      <c r="TJX85" s="338"/>
      <c r="TJY85" s="338"/>
      <c r="TJZ85" s="338"/>
      <c r="TKA85" s="338"/>
      <c r="TKB85" s="338"/>
      <c r="TKC85" s="338"/>
      <c r="TKD85" s="338"/>
      <c r="TKE85" s="338"/>
      <c r="TKF85" s="338"/>
      <c r="TKG85" s="338"/>
      <c r="TKH85" s="338"/>
      <c r="TKI85" s="338"/>
      <c r="TKJ85" s="338"/>
      <c r="TKK85" s="338"/>
      <c r="TKL85" s="338"/>
      <c r="TKM85" s="338"/>
      <c r="TKN85" s="338"/>
      <c r="TKO85" s="338"/>
      <c r="TKP85" s="338"/>
      <c r="TKQ85" s="338"/>
      <c r="TKR85" s="338"/>
      <c r="TKS85" s="338"/>
      <c r="TKT85" s="338"/>
      <c r="TKU85" s="338"/>
      <c r="TKV85" s="338"/>
      <c r="TKW85" s="338"/>
      <c r="TKX85" s="338"/>
      <c r="TKY85" s="338"/>
      <c r="TKZ85" s="338"/>
      <c r="TLA85" s="338"/>
      <c r="TLB85" s="338"/>
      <c r="TLC85" s="338"/>
      <c r="TLD85" s="338"/>
      <c r="TLE85" s="338"/>
      <c r="TLF85" s="338"/>
      <c r="TLG85" s="338"/>
      <c r="TLH85" s="338"/>
      <c r="TLI85" s="338"/>
      <c r="TLJ85" s="338"/>
      <c r="TLK85" s="338"/>
      <c r="TLL85" s="338"/>
      <c r="TLM85" s="338"/>
      <c r="TLN85" s="338"/>
      <c r="TLO85" s="338"/>
      <c r="TLP85" s="338"/>
      <c r="TLQ85" s="338"/>
      <c r="TLR85" s="338"/>
      <c r="TLS85" s="338"/>
      <c r="TLT85" s="338"/>
      <c r="TLU85" s="338"/>
      <c r="TLV85" s="338"/>
      <c r="TLW85" s="338"/>
      <c r="TLX85" s="338"/>
      <c r="TLY85" s="338"/>
      <c r="TLZ85" s="338"/>
      <c r="TMA85" s="338"/>
      <c r="TMB85" s="338"/>
      <c r="TMC85" s="338"/>
      <c r="TMD85" s="338"/>
      <c r="TME85" s="338"/>
      <c r="TMF85" s="338"/>
      <c r="TMG85" s="338"/>
      <c r="TMH85" s="338"/>
      <c r="TMI85" s="338"/>
      <c r="TMJ85" s="338"/>
      <c r="TMK85" s="338"/>
      <c r="TML85" s="338"/>
      <c r="TMM85" s="338"/>
      <c r="TMN85" s="338"/>
      <c r="TMO85" s="338"/>
      <c r="TMP85" s="338"/>
      <c r="TMQ85" s="338"/>
      <c r="TMR85" s="338"/>
      <c r="TMS85" s="338"/>
      <c r="TMT85" s="338"/>
      <c r="TMU85" s="338"/>
      <c r="TMV85" s="338"/>
      <c r="TMW85" s="338"/>
      <c r="TMX85" s="338"/>
      <c r="TMY85" s="338"/>
      <c r="TMZ85" s="338"/>
      <c r="TNA85" s="338"/>
      <c r="TNB85" s="338"/>
      <c r="TNC85" s="338"/>
      <c r="TND85" s="338"/>
      <c r="TNE85" s="338"/>
      <c r="TNF85" s="338"/>
      <c r="TNG85" s="338"/>
      <c r="TNH85" s="338"/>
      <c r="TNI85" s="338"/>
      <c r="TNJ85" s="338"/>
      <c r="TNK85" s="338"/>
      <c r="TNL85" s="338"/>
      <c r="TNM85" s="338"/>
      <c r="TNN85" s="338"/>
      <c r="TNO85" s="338"/>
      <c r="TNP85" s="338"/>
      <c r="TNQ85" s="338"/>
      <c r="TNR85" s="338"/>
      <c r="TNS85" s="338"/>
      <c r="TNT85" s="338"/>
      <c r="TNU85" s="338"/>
      <c r="TNV85" s="338"/>
      <c r="TNW85" s="338"/>
      <c r="TNX85" s="338"/>
      <c r="TNY85" s="338"/>
      <c r="TNZ85" s="338"/>
      <c r="TOA85" s="338"/>
      <c r="TOB85" s="338"/>
      <c r="TOC85" s="338"/>
      <c r="TOD85" s="338"/>
      <c r="TOE85" s="338"/>
      <c r="TOF85" s="338"/>
      <c r="TOG85" s="338"/>
      <c r="TOH85" s="338"/>
      <c r="TOI85" s="338"/>
      <c r="TOJ85" s="338"/>
      <c r="TOK85" s="338"/>
      <c r="TOL85" s="338"/>
      <c r="TOM85" s="338"/>
      <c r="TON85" s="338"/>
      <c r="TOO85" s="338"/>
      <c r="TOP85" s="338"/>
      <c r="TOQ85" s="338"/>
      <c r="TOR85" s="338"/>
      <c r="TOS85" s="338"/>
      <c r="TOT85" s="338"/>
      <c r="TOU85" s="338"/>
      <c r="TOV85" s="338"/>
      <c r="TOW85" s="338"/>
      <c r="TOX85" s="338"/>
      <c r="TOY85" s="338"/>
      <c r="TOZ85" s="338"/>
      <c r="TPA85" s="338"/>
      <c r="TPB85" s="338"/>
      <c r="TPC85" s="338"/>
      <c r="TPD85" s="338"/>
      <c r="TPE85" s="338"/>
      <c r="TPF85" s="338"/>
      <c r="TPG85" s="338"/>
      <c r="TPH85" s="338"/>
      <c r="TPI85" s="338"/>
      <c r="TPJ85" s="338"/>
      <c r="TPK85" s="338"/>
      <c r="TPL85" s="338"/>
      <c r="TPM85" s="338"/>
      <c r="TPN85" s="338"/>
      <c r="TPO85" s="338"/>
      <c r="TPP85" s="338"/>
      <c r="TPQ85" s="338"/>
      <c r="TPR85" s="338"/>
      <c r="TPS85" s="338"/>
      <c r="TPT85" s="338"/>
      <c r="TPU85" s="338"/>
      <c r="TPV85" s="338"/>
      <c r="TPW85" s="338"/>
      <c r="TPX85" s="338"/>
      <c r="TPY85" s="338"/>
      <c r="TPZ85" s="338"/>
      <c r="TQA85" s="338"/>
      <c r="TQB85" s="338"/>
      <c r="TQC85" s="338"/>
      <c r="TQD85" s="338"/>
      <c r="TQE85" s="338"/>
      <c r="TQF85" s="338"/>
      <c r="TQG85" s="338"/>
      <c r="TQH85" s="338"/>
      <c r="TQI85" s="338"/>
      <c r="TQJ85" s="338"/>
      <c r="TQK85" s="338"/>
      <c r="TQL85" s="338"/>
      <c r="TQM85" s="338"/>
      <c r="TQN85" s="338"/>
      <c r="TQO85" s="338"/>
      <c r="TQP85" s="338"/>
      <c r="TQQ85" s="338"/>
      <c r="TQR85" s="338"/>
      <c r="TQS85" s="338"/>
      <c r="TQT85" s="338"/>
      <c r="TQU85" s="338"/>
      <c r="TQV85" s="338"/>
      <c r="TQW85" s="338"/>
      <c r="TQX85" s="338"/>
      <c r="TQY85" s="338"/>
      <c r="TQZ85" s="338"/>
      <c r="TRA85" s="338"/>
      <c r="TRB85" s="338"/>
      <c r="TRC85" s="338"/>
      <c r="TRD85" s="338"/>
      <c r="TRE85" s="338"/>
      <c r="TRF85" s="338"/>
      <c r="TRG85" s="338"/>
      <c r="TRH85" s="338"/>
      <c r="TRI85" s="338"/>
      <c r="TRJ85" s="338"/>
      <c r="TRK85" s="338"/>
      <c r="TRL85" s="338"/>
      <c r="TRM85" s="338"/>
      <c r="TRN85" s="338"/>
      <c r="TRO85" s="338"/>
      <c r="TRP85" s="338"/>
      <c r="TRQ85" s="338"/>
      <c r="TRR85" s="338"/>
      <c r="TRS85" s="338"/>
      <c r="TRT85" s="338"/>
      <c r="TRU85" s="338"/>
      <c r="TRV85" s="338"/>
      <c r="TRW85" s="338"/>
      <c r="TRX85" s="338"/>
      <c r="TRY85" s="338"/>
      <c r="TRZ85" s="338"/>
      <c r="TSA85" s="338"/>
      <c r="TSB85" s="338"/>
      <c r="TSC85" s="338"/>
      <c r="TSD85" s="338"/>
      <c r="TSE85" s="338"/>
      <c r="TSF85" s="338"/>
      <c r="TSG85" s="338"/>
      <c r="TSH85" s="338"/>
      <c r="TSI85" s="338"/>
      <c r="TSJ85" s="338"/>
      <c r="TSK85" s="338"/>
      <c r="TSL85" s="338"/>
      <c r="TSM85" s="338"/>
      <c r="TSN85" s="338"/>
      <c r="TSO85" s="338"/>
      <c r="TSP85" s="338"/>
      <c r="TSQ85" s="338"/>
      <c r="TSR85" s="338"/>
      <c r="TSS85" s="338"/>
      <c r="TST85" s="338"/>
      <c r="TSU85" s="338"/>
      <c r="TSV85" s="338"/>
      <c r="TSW85" s="338"/>
      <c r="TSX85" s="338"/>
      <c r="TSY85" s="338"/>
      <c r="TSZ85" s="338"/>
      <c r="TTA85" s="338"/>
      <c r="TTB85" s="338"/>
      <c r="TTC85" s="338"/>
      <c r="TTD85" s="338"/>
      <c r="TTE85" s="338"/>
      <c r="TTF85" s="338"/>
      <c r="TTG85" s="338"/>
      <c r="TTH85" s="338"/>
      <c r="TTI85" s="338"/>
      <c r="TTJ85" s="338"/>
      <c r="TTK85" s="338"/>
      <c r="TTL85" s="338"/>
      <c r="TTM85" s="338"/>
      <c r="TTN85" s="338"/>
      <c r="TTO85" s="338"/>
      <c r="TTP85" s="338"/>
      <c r="TTQ85" s="338"/>
      <c r="TTR85" s="338"/>
      <c r="TTS85" s="338"/>
      <c r="TTT85" s="338"/>
      <c r="TTU85" s="338"/>
      <c r="TTV85" s="338"/>
      <c r="TTW85" s="338"/>
      <c r="TTX85" s="338"/>
      <c r="TTY85" s="338"/>
      <c r="TTZ85" s="338"/>
      <c r="TUA85" s="338"/>
      <c r="TUB85" s="338"/>
      <c r="TUC85" s="338"/>
      <c r="TUD85" s="338"/>
      <c r="TUE85" s="338"/>
      <c r="TUF85" s="338"/>
      <c r="TUG85" s="338"/>
      <c r="TUH85" s="338"/>
      <c r="TUI85" s="338"/>
      <c r="TUJ85" s="338"/>
      <c r="TUK85" s="338"/>
      <c r="TUL85" s="338"/>
      <c r="TUM85" s="338"/>
      <c r="TUN85" s="338"/>
      <c r="TUO85" s="338"/>
      <c r="TUP85" s="338"/>
      <c r="TUQ85" s="338"/>
      <c r="TUR85" s="338"/>
      <c r="TUS85" s="338"/>
      <c r="TUT85" s="338"/>
      <c r="TUU85" s="338"/>
      <c r="TUV85" s="338"/>
      <c r="TUW85" s="338"/>
      <c r="TUX85" s="338"/>
      <c r="TUY85" s="338"/>
      <c r="TUZ85" s="338"/>
      <c r="TVA85" s="338"/>
      <c r="TVB85" s="338"/>
      <c r="TVC85" s="338"/>
      <c r="TVD85" s="338"/>
      <c r="TVE85" s="338"/>
      <c r="TVF85" s="338"/>
      <c r="TVG85" s="338"/>
      <c r="TVH85" s="338"/>
      <c r="TVI85" s="338"/>
      <c r="TVJ85" s="338"/>
      <c r="TVK85" s="338"/>
      <c r="TVL85" s="338"/>
      <c r="TVM85" s="338"/>
      <c r="TVN85" s="338"/>
      <c r="TVO85" s="338"/>
      <c r="TVP85" s="338"/>
      <c r="TVQ85" s="338"/>
      <c r="TVR85" s="338"/>
      <c r="TVS85" s="338"/>
      <c r="TVT85" s="338"/>
      <c r="TVU85" s="338"/>
      <c r="TVV85" s="338"/>
      <c r="TVW85" s="338"/>
      <c r="TVX85" s="338"/>
      <c r="TVY85" s="338"/>
      <c r="TVZ85" s="338"/>
      <c r="TWA85" s="338"/>
      <c r="TWB85" s="338"/>
      <c r="TWC85" s="338"/>
      <c r="TWD85" s="338"/>
      <c r="TWE85" s="338"/>
      <c r="TWF85" s="338"/>
      <c r="TWG85" s="338"/>
      <c r="TWH85" s="338"/>
      <c r="TWI85" s="338"/>
      <c r="TWJ85" s="338"/>
      <c r="TWK85" s="338"/>
      <c r="TWL85" s="338"/>
      <c r="TWM85" s="338"/>
      <c r="TWN85" s="338"/>
      <c r="TWO85" s="338"/>
      <c r="TWP85" s="338"/>
      <c r="TWQ85" s="338"/>
      <c r="TWR85" s="338"/>
      <c r="TWS85" s="338"/>
      <c r="TWT85" s="338"/>
      <c r="TWU85" s="338"/>
      <c r="TWV85" s="338"/>
      <c r="TWW85" s="338"/>
      <c r="TWX85" s="338"/>
      <c r="TWY85" s="338"/>
      <c r="TWZ85" s="338"/>
      <c r="TXA85" s="338"/>
      <c r="TXB85" s="338"/>
      <c r="TXC85" s="338"/>
      <c r="TXD85" s="338"/>
      <c r="TXE85" s="338"/>
      <c r="TXF85" s="338"/>
      <c r="TXG85" s="338"/>
      <c r="TXH85" s="338"/>
      <c r="TXI85" s="338"/>
      <c r="TXJ85" s="338"/>
      <c r="TXK85" s="338"/>
      <c r="TXL85" s="338"/>
      <c r="TXM85" s="338"/>
      <c r="TXN85" s="338"/>
      <c r="TXO85" s="338"/>
      <c r="TXP85" s="338"/>
      <c r="TXQ85" s="338"/>
      <c r="TXR85" s="338"/>
      <c r="TXS85" s="338"/>
      <c r="TXT85" s="338"/>
      <c r="TXU85" s="338"/>
      <c r="TXV85" s="338"/>
      <c r="TXW85" s="338"/>
      <c r="TXX85" s="338"/>
      <c r="TXY85" s="338"/>
      <c r="TXZ85" s="338"/>
      <c r="TYA85" s="338"/>
      <c r="TYB85" s="338"/>
      <c r="TYC85" s="338"/>
      <c r="TYD85" s="338"/>
      <c r="TYE85" s="338"/>
      <c r="TYF85" s="338"/>
      <c r="TYG85" s="338"/>
      <c r="TYH85" s="338"/>
      <c r="TYI85" s="338"/>
      <c r="TYJ85" s="338"/>
      <c r="TYK85" s="338"/>
      <c r="TYL85" s="338"/>
      <c r="TYM85" s="338"/>
      <c r="TYN85" s="338"/>
      <c r="TYO85" s="338"/>
      <c r="TYP85" s="338"/>
      <c r="TYQ85" s="338"/>
      <c r="TYR85" s="338"/>
      <c r="TYS85" s="338"/>
      <c r="TYT85" s="338"/>
      <c r="TYU85" s="338"/>
      <c r="TYV85" s="338"/>
      <c r="TYW85" s="338"/>
      <c r="TYX85" s="338"/>
      <c r="TYY85" s="338"/>
      <c r="TYZ85" s="338"/>
      <c r="TZA85" s="338"/>
      <c r="TZB85" s="338"/>
      <c r="TZC85" s="338"/>
      <c r="TZD85" s="338"/>
      <c r="TZE85" s="338"/>
      <c r="TZF85" s="338"/>
      <c r="TZG85" s="338"/>
      <c r="TZH85" s="338"/>
      <c r="TZI85" s="338"/>
      <c r="TZJ85" s="338"/>
      <c r="TZK85" s="338"/>
      <c r="TZL85" s="338"/>
      <c r="TZM85" s="338"/>
      <c r="TZN85" s="338"/>
      <c r="TZO85" s="338"/>
      <c r="TZP85" s="338"/>
      <c r="TZQ85" s="338"/>
      <c r="TZR85" s="338"/>
      <c r="TZS85" s="338"/>
      <c r="TZT85" s="338"/>
      <c r="TZU85" s="338"/>
      <c r="TZV85" s="338"/>
      <c r="TZW85" s="338"/>
      <c r="TZX85" s="338"/>
      <c r="TZY85" s="338"/>
      <c r="TZZ85" s="338"/>
      <c r="UAA85" s="338"/>
      <c r="UAB85" s="338"/>
      <c r="UAC85" s="338"/>
      <c r="UAD85" s="338"/>
      <c r="UAE85" s="338"/>
      <c r="UAF85" s="338"/>
      <c r="UAG85" s="338"/>
      <c r="UAH85" s="338"/>
      <c r="UAI85" s="338"/>
      <c r="UAJ85" s="338"/>
      <c r="UAK85" s="338"/>
      <c r="UAL85" s="338"/>
      <c r="UAM85" s="338"/>
      <c r="UAN85" s="338"/>
      <c r="UAO85" s="338"/>
      <c r="UAP85" s="338"/>
      <c r="UAQ85" s="338"/>
      <c r="UAR85" s="338"/>
      <c r="UAS85" s="338"/>
      <c r="UAT85" s="338"/>
      <c r="UAU85" s="338"/>
      <c r="UAV85" s="338"/>
      <c r="UAW85" s="338"/>
      <c r="UAX85" s="338"/>
      <c r="UAY85" s="338"/>
      <c r="UAZ85" s="338"/>
      <c r="UBA85" s="338"/>
      <c r="UBB85" s="338"/>
      <c r="UBC85" s="338"/>
      <c r="UBD85" s="338"/>
      <c r="UBE85" s="338"/>
      <c r="UBF85" s="338"/>
      <c r="UBG85" s="338"/>
      <c r="UBH85" s="338"/>
      <c r="UBI85" s="338"/>
      <c r="UBJ85" s="338"/>
      <c r="UBK85" s="338"/>
      <c r="UBL85" s="338"/>
      <c r="UBM85" s="338"/>
      <c r="UBN85" s="338"/>
      <c r="UBO85" s="338"/>
      <c r="UBP85" s="338"/>
      <c r="UBQ85" s="338"/>
      <c r="UBR85" s="338"/>
      <c r="UBS85" s="338"/>
      <c r="UBT85" s="338"/>
      <c r="UBU85" s="338"/>
      <c r="UBV85" s="338"/>
      <c r="UBW85" s="338"/>
      <c r="UBX85" s="338"/>
      <c r="UBY85" s="338"/>
      <c r="UBZ85" s="338"/>
      <c r="UCA85" s="338"/>
      <c r="UCB85" s="338"/>
      <c r="UCC85" s="338"/>
      <c r="UCD85" s="338"/>
      <c r="UCE85" s="338"/>
      <c r="UCF85" s="338"/>
      <c r="UCG85" s="338"/>
      <c r="UCH85" s="338"/>
      <c r="UCI85" s="338"/>
      <c r="UCJ85" s="338"/>
      <c r="UCK85" s="338"/>
      <c r="UCL85" s="338"/>
      <c r="UCM85" s="338"/>
      <c r="UCN85" s="338"/>
      <c r="UCO85" s="338"/>
      <c r="UCP85" s="338"/>
      <c r="UCQ85" s="338"/>
      <c r="UCR85" s="338"/>
      <c r="UCS85" s="338"/>
      <c r="UCT85" s="338"/>
      <c r="UCU85" s="338"/>
      <c r="UCV85" s="338"/>
      <c r="UCW85" s="338"/>
      <c r="UCX85" s="338"/>
      <c r="UCY85" s="338"/>
      <c r="UCZ85" s="338"/>
      <c r="UDA85" s="338"/>
      <c r="UDB85" s="338"/>
      <c r="UDC85" s="338"/>
      <c r="UDD85" s="338"/>
      <c r="UDE85" s="338"/>
      <c r="UDF85" s="338"/>
      <c r="UDG85" s="338"/>
      <c r="UDH85" s="338"/>
      <c r="UDI85" s="338"/>
      <c r="UDJ85" s="338"/>
      <c r="UDK85" s="338"/>
      <c r="UDL85" s="338"/>
      <c r="UDM85" s="338"/>
      <c r="UDN85" s="338"/>
      <c r="UDO85" s="338"/>
      <c r="UDP85" s="338"/>
      <c r="UDQ85" s="338"/>
      <c r="UDR85" s="338"/>
      <c r="UDS85" s="338"/>
      <c r="UDT85" s="338"/>
      <c r="UDU85" s="338"/>
      <c r="UDV85" s="338"/>
      <c r="UDW85" s="338"/>
      <c r="UDX85" s="338"/>
      <c r="UDY85" s="338"/>
      <c r="UDZ85" s="338"/>
      <c r="UEA85" s="338"/>
      <c r="UEB85" s="338"/>
      <c r="UEC85" s="338"/>
      <c r="UED85" s="338"/>
      <c r="UEE85" s="338"/>
      <c r="UEF85" s="338"/>
      <c r="UEG85" s="338"/>
      <c r="UEH85" s="338"/>
      <c r="UEI85" s="338"/>
      <c r="UEJ85" s="338"/>
      <c r="UEK85" s="338"/>
      <c r="UEL85" s="338"/>
      <c r="UEM85" s="338"/>
      <c r="UEN85" s="338"/>
      <c r="UEO85" s="338"/>
      <c r="UEP85" s="338"/>
      <c r="UEQ85" s="338"/>
      <c r="UER85" s="338"/>
      <c r="UES85" s="338"/>
      <c r="UET85" s="338"/>
      <c r="UEU85" s="338"/>
      <c r="UEV85" s="338"/>
      <c r="UEW85" s="338"/>
      <c r="UEX85" s="338"/>
      <c r="UEY85" s="338"/>
      <c r="UEZ85" s="338"/>
      <c r="UFA85" s="338"/>
      <c r="UFB85" s="338"/>
      <c r="UFC85" s="338"/>
      <c r="UFD85" s="338"/>
      <c r="UFE85" s="338"/>
      <c r="UFF85" s="338"/>
      <c r="UFG85" s="338"/>
      <c r="UFH85" s="338"/>
      <c r="UFI85" s="338"/>
      <c r="UFJ85" s="338"/>
      <c r="UFK85" s="338"/>
      <c r="UFL85" s="338"/>
      <c r="UFM85" s="338"/>
      <c r="UFN85" s="338"/>
      <c r="UFO85" s="338"/>
      <c r="UFP85" s="338"/>
      <c r="UFQ85" s="338"/>
      <c r="UFR85" s="338"/>
      <c r="UFS85" s="338"/>
      <c r="UFT85" s="338"/>
      <c r="UFU85" s="338"/>
      <c r="UFV85" s="338"/>
      <c r="UFW85" s="338"/>
      <c r="UFX85" s="338"/>
      <c r="UFY85" s="338"/>
      <c r="UFZ85" s="338"/>
      <c r="UGA85" s="338"/>
      <c r="UGB85" s="338"/>
      <c r="UGC85" s="338"/>
      <c r="UGD85" s="338"/>
      <c r="UGE85" s="338"/>
      <c r="UGF85" s="338"/>
      <c r="UGG85" s="338"/>
      <c r="UGH85" s="338"/>
      <c r="UGI85" s="338"/>
      <c r="UGJ85" s="338"/>
      <c r="UGK85" s="338"/>
      <c r="UGL85" s="338"/>
      <c r="UGM85" s="338"/>
      <c r="UGN85" s="338"/>
      <c r="UGO85" s="338"/>
      <c r="UGP85" s="338"/>
      <c r="UGQ85" s="338"/>
      <c r="UGR85" s="338"/>
      <c r="UGS85" s="338"/>
      <c r="UGT85" s="338"/>
      <c r="UGU85" s="338"/>
      <c r="UGV85" s="338"/>
      <c r="UGW85" s="338"/>
      <c r="UGX85" s="338"/>
      <c r="UGY85" s="338"/>
      <c r="UGZ85" s="338"/>
      <c r="UHA85" s="338"/>
      <c r="UHB85" s="338"/>
      <c r="UHC85" s="338"/>
      <c r="UHD85" s="338"/>
      <c r="UHE85" s="338"/>
      <c r="UHF85" s="338"/>
      <c r="UHG85" s="338"/>
      <c r="UHH85" s="338"/>
      <c r="UHI85" s="338"/>
      <c r="UHJ85" s="338"/>
      <c r="UHK85" s="338"/>
      <c r="UHL85" s="338"/>
      <c r="UHM85" s="338"/>
      <c r="UHN85" s="338"/>
      <c r="UHO85" s="338"/>
      <c r="UHP85" s="338"/>
      <c r="UHQ85" s="338"/>
      <c r="UHR85" s="338"/>
      <c r="UHS85" s="338"/>
      <c r="UHT85" s="338"/>
      <c r="UHU85" s="338"/>
      <c r="UHV85" s="338"/>
      <c r="UHW85" s="338"/>
      <c r="UHX85" s="338"/>
      <c r="UHY85" s="338"/>
      <c r="UHZ85" s="338"/>
      <c r="UIA85" s="338"/>
      <c r="UIB85" s="338"/>
      <c r="UIC85" s="338"/>
      <c r="UID85" s="338"/>
      <c r="UIE85" s="338"/>
      <c r="UIF85" s="338"/>
      <c r="UIG85" s="338"/>
      <c r="UIH85" s="338"/>
      <c r="UII85" s="338"/>
      <c r="UIJ85" s="338"/>
      <c r="UIK85" s="338"/>
      <c r="UIL85" s="338"/>
      <c r="UIM85" s="338"/>
      <c r="UIN85" s="338"/>
      <c r="UIO85" s="338"/>
      <c r="UIP85" s="338"/>
      <c r="UIQ85" s="338"/>
      <c r="UIR85" s="338"/>
      <c r="UIS85" s="338"/>
      <c r="UIT85" s="338"/>
      <c r="UIU85" s="338"/>
      <c r="UIV85" s="338"/>
      <c r="UIW85" s="338"/>
      <c r="UIX85" s="338"/>
      <c r="UIY85" s="338"/>
      <c r="UIZ85" s="338"/>
      <c r="UJA85" s="338"/>
      <c r="UJB85" s="338"/>
      <c r="UJC85" s="338"/>
      <c r="UJD85" s="338"/>
      <c r="UJE85" s="338"/>
      <c r="UJF85" s="338"/>
      <c r="UJG85" s="338"/>
      <c r="UJH85" s="338"/>
      <c r="UJI85" s="338"/>
      <c r="UJJ85" s="338"/>
      <c r="UJK85" s="338"/>
      <c r="UJL85" s="338"/>
      <c r="UJM85" s="338"/>
      <c r="UJN85" s="338"/>
      <c r="UJO85" s="338"/>
      <c r="UJP85" s="338"/>
      <c r="UJQ85" s="338"/>
      <c r="UJR85" s="338"/>
      <c r="UJS85" s="338"/>
      <c r="UJT85" s="338"/>
      <c r="UJU85" s="338"/>
      <c r="UJV85" s="338"/>
      <c r="UJW85" s="338"/>
      <c r="UJX85" s="338"/>
      <c r="UJY85" s="338"/>
      <c r="UJZ85" s="338"/>
      <c r="UKA85" s="338"/>
      <c r="UKB85" s="338"/>
      <c r="UKC85" s="338"/>
      <c r="UKD85" s="338"/>
      <c r="UKE85" s="338"/>
      <c r="UKF85" s="338"/>
      <c r="UKG85" s="338"/>
      <c r="UKH85" s="338"/>
      <c r="UKI85" s="338"/>
      <c r="UKJ85" s="338"/>
      <c r="UKK85" s="338"/>
      <c r="UKL85" s="338"/>
      <c r="UKM85" s="338"/>
      <c r="UKN85" s="338"/>
      <c r="UKO85" s="338"/>
      <c r="UKP85" s="338"/>
      <c r="UKQ85" s="338"/>
      <c r="UKR85" s="338"/>
      <c r="UKS85" s="338"/>
      <c r="UKT85" s="338"/>
      <c r="UKU85" s="338"/>
      <c r="UKV85" s="338"/>
      <c r="UKW85" s="338"/>
      <c r="UKX85" s="338"/>
      <c r="UKY85" s="338"/>
      <c r="UKZ85" s="338"/>
      <c r="ULA85" s="338"/>
      <c r="ULB85" s="338"/>
      <c r="ULC85" s="338"/>
      <c r="ULD85" s="338"/>
      <c r="ULE85" s="338"/>
      <c r="ULF85" s="338"/>
      <c r="ULG85" s="338"/>
      <c r="ULH85" s="338"/>
      <c r="ULI85" s="338"/>
      <c r="ULJ85" s="338"/>
      <c r="ULK85" s="338"/>
      <c r="ULL85" s="338"/>
      <c r="ULM85" s="338"/>
      <c r="ULN85" s="338"/>
      <c r="ULO85" s="338"/>
      <c r="ULP85" s="338"/>
      <c r="ULQ85" s="338"/>
      <c r="ULR85" s="338"/>
      <c r="ULS85" s="338"/>
      <c r="ULT85" s="338"/>
      <c r="ULU85" s="338"/>
      <c r="ULV85" s="338"/>
      <c r="ULW85" s="338"/>
      <c r="ULX85" s="338"/>
      <c r="ULY85" s="338"/>
      <c r="ULZ85" s="338"/>
      <c r="UMA85" s="338"/>
      <c r="UMB85" s="338"/>
      <c r="UMC85" s="338"/>
      <c r="UMD85" s="338"/>
      <c r="UME85" s="338"/>
      <c r="UMF85" s="338"/>
      <c r="UMG85" s="338"/>
      <c r="UMH85" s="338"/>
      <c r="UMI85" s="338"/>
      <c r="UMJ85" s="338"/>
      <c r="UMK85" s="338"/>
      <c r="UML85" s="338"/>
      <c r="UMM85" s="338"/>
      <c r="UMN85" s="338"/>
      <c r="UMO85" s="338"/>
      <c r="UMP85" s="338"/>
      <c r="UMQ85" s="338"/>
      <c r="UMR85" s="338"/>
      <c r="UMS85" s="338"/>
      <c r="UMT85" s="338"/>
      <c r="UMU85" s="338"/>
      <c r="UMV85" s="338"/>
      <c r="UMW85" s="338"/>
      <c r="UMX85" s="338"/>
      <c r="UMY85" s="338"/>
      <c r="UMZ85" s="338"/>
      <c r="UNA85" s="338"/>
      <c r="UNB85" s="338"/>
      <c r="UNC85" s="338"/>
      <c r="UND85" s="338"/>
      <c r="UNE85" s="338"/>
      <c r="UNF85" s="338"/>
      <c r="UNG85" s="338"/>
      <c r="UNH85" s="338"/>
      <c r="UNI85" s="338"/>
      <c r="UNJ85" s="338"/>
      <c r="UNK85" s="338"/>
      <c r="UNL85" s="338"/>
      <c r="UNM85" s="338"/>
      <c r="UNN85" s="338"/>
      <c r="UNO85" s="338"/>
      <c r="UNP85" s="338"/>
      <c r="UNQ85" s="338"/>
      <c r="UNR85" s="338"/>
      <c r="UNS85" s="338"/>
      <c r="UNT85" s="338"/>
      <c r="UNU85" s="338"/>
      <c r="UNV85" s="338"/>
      <c r="UNW85" s="338"/>
      <c r="UNX85" s="338"/>
      <c r="UNY85" s="338"/>
      <c r="UNZ85" s="338"/>
      <c r="UOA85" s="338"/>
      <c r="UOB85" s="338"/>
      <c r="UOC85" s="338"/>
      <c r="UOD85" s="338"/>
      <c r="UOE85" s="338"/>
      <c r="UOF85" s="338"/>
      <c r="UOG85" s="338"/>
      <c r="UOH85" s="338"/>
      <c r="UOI85" s="338"/>
      <c r="UOJ85" s="338"/>
      <c r="UOK85" s="338"/>
      <c r="UOL85" s="338"/>
      <c r="UOM85" s="338"/>
      <c r="UON85" s="338"/>
      <c r="UOO85" s="338"/>
      <c r="UOP85" s="338"/>
      <c r="UOQ85" s="338"/>
      <c r="UOR85" s="338"/>
      <c r="UOS85" s="338"/>
      <c r="UOT85" s="338"/>
      <c r="UOU85" s="338"/>
      <c r="UOV85" s="338"/>
      <c r="UOW85" s="338"/>
      <c r="UOX85" s="338"/>
      <c r="UOY85" s="338"/>
      <c r="UOZ85" s="338"/>
      <c r="UPA85" s="338"/>
      <c r="UPB85" s="338"/>
      <c r="UPC85" s="338"/>
      <c r="UPD85" s="338"/>
      <c r="UPE85" s="338"/>
      <c r="UPF85" s="338"/>
      <c r="UPG85" s="338"/>
      <c r="UPH85" s="338"/>
      <c r="UPI85" s="338"/>
      <c r="UPJ85" s="338"/>
      <c r="UPK85" s="338"/>
      <c r="UPL85" s="338"/>
      <c r="UPM85" s="338"/>
      <c r="UPN85" s="338"/>
      <c r="UPO85" s="338"/>
      <c r="UPP85" s="338"/>
      <c r="UPQ85" s="338"/>
      <c r="UPR85" s="338"/>
      <c r="UPS85" s="338"/>
      <c r="UPT85" s="338"/>
      <c r="UPU85" s="338"/>
      <c r="UPV85" s="338"/>
      <c r="UPW85" s="338"/>
      <c r="UPX85" s="338"/>
      <c r="UPY85" s="338"/>
      <c r="UPZ85" s="338"/>
      <c r="UQA85" s="338"/>
      <c r="UQB85" s="338"/>
      <c r="UQC85" s="338"/>
      <c r="UQD85" s="338"/>
      <c r="UQE85" s="338"/>
      <c r="UQF85" s="338"/>
      <c r="UQG85" s="338"/>
      <c r="UQH85" s="338"/>
      <c r="UQI85" s="338"/>
      <c r="UQJ85" s="338"/>
      <c r="UQK85" s="338"/>
      <c r="UQL85" s="338"/>
      <c r="UQM85" s="338"/>
      <c r="UQN85" s="338"/>
      <c r="UQO85" s="338"/>
      <c r="UQP85" s="338"/>
      <c r="UQQ85" s="338"/>
      <c r="UQR85" s="338"/>
      <c r="UQS85" s="338"/>
      <c r="UQT85" s="338"/>
      <c r="UQU85" s="338"/>
      <c r="UQV85" s="338"/>
      <c r="UQW85" s="338"/>
      <c r="UQX85" s="338"/>
      <c r="UQY85" s="338"/>
      <c r="UQZ85" s="338"/>
      <c r="URA85" s="338"/>
      <c r="URB85" s="338"/>
      <c r="URC85" s="338"/>
      <c r="URD85" s="338"/>
      <c r="URE85" s="338"/>
      <c r="URF85" s="338"/>
      <c r="URG85" s="338"/>
      <c r="URH85" s="338"/>
      <c r="URI85" s="338"/>
      <c r="URJ85" s="338"/>
      <c r="URK85" s="338"/>
      <c r="URL85" s="338"/>
      <c r="URM85" s="338"/>
      <c r="URN85" s="338"/>
      <c r="URO85" s="338"/>
      <c r="URP85" s="338"/>
      <c r="URQ85" s="338"/>
      <c r="URR85" s="338"/>
      <c r="URS85" s="338"/>
      <c r="URT85" s="338"/>
      <c r="URU85" s="338"/>
      <c r="URV85" s="338"/>
      <c r="URW85" s="338"/>
      <c r="URX85" s="338"/>
      <c r="URY85" s="338"/>
      <c r="URZ85" s="338"/>
      <c r="USA85" s="338"/>
      <c r="USB85" s="338"/>
      <c r="USC85" s="338"/>
      <c r="USD85" s="338"/>
      <c r="USE85" s="338"/>
      <c r="USF85" s="338"/>
      <c r="USG85" s="338"/>
      <c r="USH85" s="338"/>
      <c r="USI85" s="338"/>
      <c r="USJ85" s="338"/>
      <c r="USK85" s="338"/>
      <c r="USL85" s="338"/>
      <c r="USM85" s="338"/>
      <c r="USN85" s="338"/>
      <c r="USO85" s="338"/>
      <c r="USP85" s="338"/>
      <c r="USQ85" s="338"/>
      <c r="USR85" s="338"/>
      <c r="USS85" s="338"/>
      <c r="UST85" s="338"/>
      <c r="USU85" s="338"/>
      <c r="USV85" s="338"/>
      <c r="USW85" s="338"/>
      <c r="USX85" s="338"/>
      <c r="USY85" s="338"/>
      <c r="USZ85" s="338"/>
      <c r="UTA85" s="338"/>
      <c r="UTB85" s="338"/>
      <c r="UTC85" s="338"/>
      <c r="UTD85" s="338"/>
      <c r="UTE85" s="338"/>
      <c r="UTF85" s="338"/>
      <c r="UTG85" s="338"/>
      <c r="UTH85" s="338"/>
      <c r="UTI85" s="338"/>
      <c r="UTJ85" s="338"/>
      <c r="UTK85" s="338"/>
      <c r="UTL85" s="338"/>
      <c r="UTM85" s="338"/>
      <c r="UTN85" s="338"/>
      <c r="UTO85" s="338"/>
      <c r="UTP85" s="338"/>
      <c r="UTQ85" s="338"/>
      <c r="UTR85" s="338"/>
      <c r="UTS85" s="338"/>
      <c r="UTT85" s="338"/>
      <c r="UTU85" s="338"/>
      <c r="UTV85" s="338"/>
      <c r="UTW85" s="338"/>
      <c r="UTX85" s="338"/>
      <c r="UTY85" s="338"/>
      <c r="UTZ85" s="338"/>
      <c r="UUA85" s="338"/>
      <c r="UUB85" s="338"/>
      <c r="UUC85" s="338"/>
      <c r="UUD85" s="338"/>
      <c r="UUE85" s="338"/>
      <c r="UUF85" s="338"/>
      <c r="UUG85" s="338"/>
      <c r="UUH85" s="338"/>
      <c r="UUI85" s="338"/>
      <c r="UUJ85" s="338"/>
      <c r="UUK85" s="338"/>
      <c r="UUL85" s="338"/>
      <c r="UUM85" s="338"/>
      <c r="UUN85" s="338"/>
      <c r="UUO85" s="338"/>
      <c r="UUP85" s="338"/>
      <c r="UUQ85" s="338"/>
      <c r="UUR85" s="338"/>
      <c r="UUS85" s="338"/>
      <c r="UUT85" s="338"/>
      <c r="UUU85" s="338"/>
      <c r="UUV85" s="338"/>
      <c r="UUW85" s="338"/>
      <c r="UUX85" s="338"/>
      <c r="UUY85" s="338"/>
      <c r="UUZ85" s="338"/>
      <c r="UVA85" s="338"/>
      <c r="UVB85" s="338"/>
      <c r="UVC85" s="338"/>
      <c r="UVD85" s="338"/>
      <c r="UVE85" s="338"/>
      <c r="UVF85" s="338"/>
      <c r="UVG85" s="338"/>
      <c r="UVH85" s="338"/>
      <c r="UVI85" s="338"/>
      <c r="UVJ85" s="338"/>
      <c r="UVK85" s="338"/>
      <c r="UVL85" s="338"/>
      <c r="UVM85" s="338"/>
      <c r="UVN85" s="338"/>
      <c r="UVO85" s="338"/>
      <c r="UVP85" s="338"/>
      <c r="UVQ85" s="338"/>
      <c r="UVR85" s="338"/>
      <c r="UVS85" s="338"/>
      <c r="UVT85" s="338"/>
      <c r="UVU85" s="338"/>
      <c r="UVV85" s="338"/>
      <c r="UVW85" s="338"/>
      <c r="UVX85" s="338"/>
      <c r="UVY85" s="338"/>
      <c r="UVZ85" s="338"/>
      <c r="UWA85" s="338"/>
      <c r="UWB85" s="338"/>
      <c r="UWC85" s="338"/>
      <c r="UWD85" s="338"/>
      <c r="UWE85" s="338"/>
      <c r="UWF85" s="338"/>
      <c r="UWG85" s="338"/>
      <c r="UWH85" s="338"/>
      <c r="UWI85" s="338"/>
      <c r="UWJ85" s="338"/>
      <c r="UWK85" s="338"/>
      <c r="UWL85" s="338"/>
      <c r="UWM85" s="338"/>
      <c r="UWN85" s="338"/>
      <c r="UWO85" s="338"/>
      <c r="UWP85" s="338"/>
      <c r="UWQ85" s="338"/>
      <c r="UWR85" s="338"/>
      <c r="UWS85" s="338"/>
      <c r="UWT85" s="338"/>
      <c r="UWU85" s="338"/>
      <c r="UWV85" s="338"/>
      <c r="UWW85" s="338"/>
      <c r="UWX85" s="338"/>
      <c r="UWY85" s="338"/>
      <c r="UWZ85" s="338"/>
      <c r="UXA85" s="338"/>
      <c r="UXB85" s="338"/>
      <c r="UXC85" s="338"/>
      <c r="UXD85" s="338"/>
      <c r="UXE85" s="338"/>
      <c r="UXF85" s="338"/>
      <c r="UXG85" s="338"/>
      <c r="UXH85" s="338"/>
      <c r="UXI85" s="338"/>
      <c r="UXJ85" s="338"/>
      <c r="UXK85" s="338"/>
      <c r="UXL85" s="338"/>
      <c r="UXM85" s="338"/>
      <c r="UXN85" s="338"/>
      <c r="UXO85" s="338"/>
      <c r="UXP85" s="338"/>
      <c r="UXQ85" s="338"/>
      <c r="UXR85" s="338"/>
      <c r="UXS85" s="338"/>
      <c r="UXT85" s="338"/>
      <c r="UXU85" s="338"/>
      <c r="UXV85" s="338"/>
      <c r="UXW85" s="338"/>
      <c r="UXX85" s="338"/>
      <c r="UXY85" s="338"/>
      <c r="UXZ85" s="338"/>
      <c r="UYA85" s="338"/>
      <c r="UYB85" s="338"/>
      <c r="UYC85" s="338"/>
      <c r="UYD85" s="338"/>
      <c r="UYE85" s="338"/>
      <c r="UYF85" s="338"/>
      <c r="UYG85" s="338"/>
      <c r="UYH85" s="338"/>
      <c r="UYI85" s="338"/>
      <c r="UYJ85" s="338"/>
      <c r="UYK85" s="338"/>
      <c r="UYL85" s="338"/>
      <c r="UYM85" s="338"/>
      <c r="UYN85" s="338"/>
      <c r="UYO85" s="338"/>
      <c r="UYP85" s="338"/>
      <c r="UYQ85" s="338"/>
      <c r="UYR85" s="338"/>
      <c r="UYS85" s="338"/>
      <c r="UYT85" s="338"/>
      <c r="UYU85" s="338"/>
      <c r="UYV85" s="338"/>
      <c r="UYW85" s="338"/>
      <c r="UYX85" s="338"/>
      <c r="UYY85" s="338"/>
      <c r="UYZ85" s="338"/>
      <c r="UZA85" s="338"/>
      <c r="UZB85" s="338"/>
      <c r="UZC85" s="338"/>
      <c r="UZD85" s="338"/>
      <c r="UZE85" s="338"/>
      <c r="UZF85" s="338"/>
      <c r="UZG85" s="338"/>
      <c r="UZH85" s="338"/>
      <c r="UZI85" s="338"/>
      <c r="UZJ85" s="338"/>
      <c r="UZK85" s="338"/>
      <c r="UZL85" s="338"/>
      <c r="UZM85" s="338"/>
      <c r="UZN85" s="338"/>
      <c r="UZO85" s="338"/>
      <c r="UZP85" s="338"/>
      <c r="UZQ85" s="338"/>
      <c r="UZR85" s="338"/>
      <c r="UZS85" s="338"/>
      <c r="UZT85" s="338"/>
      <c r="UZU85" s="338"/>
      <c r="UZV85" s="338"/>
      <c r="UZW85" s="338"/>
      <c r="UZX85" s="338"/>
      <c r="UZY85" s="338"/>
      <c r="UZZ85" s="338"/>
      <c r="VAA85" s="338"/>
      <c r="VAB85" s="338"/>
      <c r="VAC85" s="338"/>
      <c r="VAD85" s="338"/>
      <c r="VAE85" s="338"/>
      <c r="VAF85" s="338"/>
      <c r="VAG85" s="338"/>
      <c r="VAH85" s="338"/>
      <c r="VAI85" s="338"/>
      <c r="VAJ85" s="338"/>
      <c r="VAK85" s="338"/>
      <c r="VAL85" s="338"/>
      <c r="VAM85" s="338"/>
      <c r="VAN85" s="338"/>
      <c r="VAO85" s="338"/>
      <c r="VAP85" s="338"/>
      <c r="VAQ85" s="338"/>
      <c r="VAR85" s="338"/>
      <c r="VAS85" s="338"/>
      <c r="VAT85" s="338"/>
      <c r="VAU85" s="338"/>
      <c r="VAV85" s="338"/>
      <c r="VAW85" s="338"/>
      <c r="VAX85" s="338"/>
      <c r="VAY85" s="338"/>
      <c r="VAZ85" s="338"/>
      <c r="VBA85" s="338"/>
      <c r="VBB85" s="338"/>
      <c r="VBC85" s="338"/>
      <c r="VBD85" s="338"/>
      <c r="VBE85" s="338"/>
      <c r="VBF85" s="338"/>
      <c r="VBG85" s="338"/>
      <c r="VBH85" s="338"/>
      <c r="VBI85" s="338"/>
      <c r="VBJ85" s="338"/>
      <c r="VBK85" s="338"/>
      <c r="VBL85" s="338"/>
      <c r="VBM85" s="338"/>
      <c r="VBN85" s="338"/>
      <c r="VBO85" s="338"/>
      <c r="VBP85" s="338"/>
      <c r="VBQ85" s="338"/>
      <c r="VBR85" s="338"/>
      <c r="VBS85" s="338"/>
      <c r="VBT85" s="338"/>
      <c r="VBU85" s="338"/>
      <c r="VBV85" s="338"/>
      <c r="VBW85" s="338"/>
      <c r="VBX85" s="338"/>
      <c r="VBY85" s="338"/>
      <c r="VBZ85" s="338"/>
      <c r="VCA85" s="338"/>
      <c r="VCB85" s="338"/>
      <c r="VCC85" s="338"/>
      <c r="VCD85" s="338"/>
      <c r="VCE85" s="338"/>
      <c r="VCF85" s="338"/>
      <c r="VCG85" s="338"/>
      <c r="VCH85" s="338"/>
      <c r="VCI85" s="338"/>
      <c r="VCJ85" s="338"/>
      <c r="VCK85" s="338"/>
      <c r="VCL85" s="338"/>
      <c r="VCM85" s="338"/>
      <c r="VCN85" s="338"/>
      <c r="VCO85" s="338"/>
      <c r="VCP85" s="338"/>
      <c r="VCQ85" s="338"/>
      <c r="VCR85" s="338"/>
      <c r="VCS85" s="338"/>
      <c r="VCT85" s="338"/>
      <c r="VCU85" s="338"/>
      <c r="VCV85" s="338"/>
      <c r="VCW85" s="338"/>
      <c r="VCX85" s="338"/>
      <c r="VCY85" s="338"/>
      <c r="VCZ85" s="338"/>
      <c r="VDA85" s="338"/>
      <c r="VDB85" s="338"/>
      <c r="VDC85" s="338"/>
      <c r="VDD85" s="338"/>
      <c r="VDE85" s="338"/>
      <c r="VDF85" s="338"/>
      <c r="VDG85" s="338"/>
      <c r="VDH85" s="338"/>
      <c r="VDI85" s="338"/>
      <c r="VDJ85" s="338"/>
      <c r="VDK85" s="338"/>
      <c r="VDL85" s="338"/>
      <c r="VDM85" s="338"/>
      <c r="VDN85" s="338"/>
      <c r="VDO85" s="338"/>
      <c r="VDP85" s="338"/>
      <c r="VDQ85" s="338"/>
      <c r="VDR85" s="338"/>
      <c r="VDS85" s="338"/>
      <c r="VDT85" s="338"/>
      <c r="VDU85" s="338"/>
      <c r="VDV85" s="338"/>
      <c r="VDW85" s="338"/>
      <c r="VDX85" s="338"/>
      <c r="VDY85" s="338"/>
      <c r="VDZ85" s="338"/>
      <c r="VEA85" s="338"/>
      <c r="VEB85" s="338"/>
      <c r="VEC85" s="338"/>
      <c r="VED85" s="338"/>
      <c r="VEE85" s="338"/>
      <c r="VEF85" s="338"/>
      <c r="VEG85" s="338"/>
      <c r="VEH85" s="338"/>
      <c r="VEI85" s="338"/>
      <c r="VEJ85" s="338"/>
      <c r="VEK85" s="338"/>
      <c r="VEL85" s="338"/>
      <c r="VEM85" s="338"/>
      <c r="VEN85" s="338"/>
      <c r="VEO85" s="338"/>
      <c r="VEP85" s="338"/>
      <c r="VEQ85" s="338"/>
      <c r="VER85" s="338"/>
      <c r="VES85" s="338"/>
      <c r="VET85" s="338"/>
      <c r="VEU85" s="338"/>
      <c r="VEV85" s="338"/>
      <c r="VEW85" s="338"/>
      <c r="VEX85" s="338"/>
      <c r="VEY85" s="338"/>
      <c r="VEZ85" s="338"/>
      <c r="VFA85" s="338"/>
      <c r="VFB85" s="338"/>
      <c r="VFC85" s="338"/>
      <c r="VFD85" s="338"/>
      <c r="VFE85" s="338"/>
      <c r="VFF85" s="338"/>
      <c r="VFG85" s="338"/>
      <c r="VFH85" s="338"/>
      <c r="VFI85" s="338"/>
      <c r="VFJ85" s="338"/>
      <c r="VFK85" s="338"/>
      <c r="VFL85" s="338"/>
      <c r="VFM85" s="338"/>
      <c r="VFN85" s="338"/>
      <c r="VFO85" s="338"/>
      <c r="VFP85" s="338"/>
      <c r="VFQ85" s="338"/>
      <c r="VFR85" s="338"/>
      <c r="VFS85" s="338"/>
      <c r="VFT85" s="338"/>
      <c r="VFU85" s="338"/>
      <c r="VFV85" s="338"/>
      <c r="VFW85" s="338"/>
      <c r="VFX85" s="338"/>
      <c r="VFY85" s="338"/>
      <c r="VFZ85" s="338"/>
      <c r="VGA85" s="338"/>
      <c r="VGB85" s="338"/>
      <c r="VGC85" s="338"/>
      <c r="VGD85" s="338"/>
      <c r="VGE85" s="338"/>
      <c r="VGF85" s="338"/>
      <c r="VGG85" s="338"/>
      <c r="VGH85" s="338"/>
      <c r="VGI85" s="338"/>
      <c r="VGJ85" s="338"/>
      <c r="VGK85" s="338"/>
      <c r="VGL85" s="338"/>
      <c r="VGM85" s="338"/>
      <c r="VGN85" s="338"/>
      <c r="VGO85" s="338"/>
      <c r="VGP85" s="338"/>
      <c r="VGQ85" s="338"/>
      <c r="VGR85" s="338"/>
      <c r="VGS85" s="338"/>
      <c r="VGT85" s="338"/>
      <c r="VGU85" s="338"/>
      <c r="VGV85" s="338"/>
      <c r="VGW85" s="338"/>
      <c r="VGX85" s="338"/>
      <c r="VGY85" s="338"/>
      <c r="VGZ85" s="338"/>
      <c r="VHA85" s="338"/>
      <c r="VHB85" s="338"/>
      <c r="VHC85" s="338"/>
      <c r="VHD85" s="338"/>
      <c r="VHE85" s="338"/>
      <c r="VHF85" s="338"/>
      <c r="VHG85" s="338"/>
      <c r="VHH85" s="338"/>
      <c r="VHI85" s="338"/>
      <c r="VHJ85" s="338"/>
      <c r="VHK85" s="338"/>
      <c r="VHL85" s="338"/>
      <c r="VHM85" s="338"/>
      <c r="VHN85" s="338"/>
      <c r="VHO85" s="338"/>
      <c r="VHP85" s="338"/>
      <c r="VHQ85" s="338"/>
      <c r="VHR85" s="338"/>
      <c r="VHS85" s="338"/>
      <c r="VHT85" s="338"/>
      <c r="VHU85" s="338"/>
      <c r="VHV85" s="338"/>
      <c r="VHW85" s="338"/>
      <c r="VHX85" s="338"/>
      <c r="VHY85" s="338"/>
      <c r="VHZ85" s="338"/>
      <c r="VIA85" s="338"/>
      <c r="VIB85" s="338"/>
      <c r="VIC85" s="338"/>
      <c r="VID85" s="338"/>
      <c r="VIE85" s="338"/>
      <c r="VIF85" s="338"/>
      <c r="VIG85" s="338"/>
      <c r="VIH85" s="338"/>
      <c r="VII85" s="338"/>
      <c r="VIJ85" s="338"/>
      <c r="VIK85" s="338"/>
      <c r="VIL85" s="338"/>
      <c r="VIM85" s="338"/>
      <c r="VIN85" s="338"/>
      <c r="VIO85" s="338"/>
      <c r="VIP85" s="338"/>
      <c r="VIQ85" s="338"/>
      <c r="VIR85" s="338"/>
      <c r="VIS85" s="338"/>
      <c r="VIT85" s="338"/>
      <c r="VIU85" s="338"/>
      <c r="VIV85" s="338"/>
      <c r="VIW85" s="338"/>
      <c r="VIX85" s="338"/>
      <c r="VIY85" s="338"/>
      <c r="VIZ85" s="338"/>
      <c r="VJA85" s="338"/>
      <c r="VJB85" s="338"/>
      <c r="VJC85" s="338"/>
      <c r="VJD85" s="338"/>
      <c r="VJE85" s="338"/>
      <c r="VJF85" s="338"/>
      <c r="VJG85" s="338"/>
      <c r="VJH85" s="338"/>
      <c r="VJI85" s="338"/>
      <c r="VJJ85" s="338"/>
      <c r="VJK85" s="338"/>
      <c r="VJL85" s="338"/>
      <c r="VJM85" s="338"/>
      <c r="VJN85" s="338"/>
      <c r="VJO85" s="338"/>
      <c r="VJP85" s="338"/>
      <c r="VJQ85" s="338"/>
      <c r="VJR85" s="338"/>
      <c r="VJS85" s="338"/>
      <c r="VJT85" s="338"/>
      <c r="VJU85" s="338"/>
      <c r="VJV85" s="338"/>
      <c r="VJW85" s="338"/>
      <c r="VJX85" s="338"/>
      <c r="VJY85" s="338"/>
      <c r="VJZ85" s="338"/>
      <c r="VKA85" s="338"/>
      <c r="VKB85" s="338"/>
      <c r="VKC85" s="338"/>
      <c r="VKD85" s="338"/>
      <c r="VKE85" s="338"/>
      <c r="VKF85" s="338"/>
      <c r="VKG85" s="338"/>
      <c r="VKH85" s="338"/>
      <c r="VKI85" s="338"/>
      <c r="VKJ85" s="338"/>
      <c r="VKK85" s="338"/>
      <c r="VKL85" s="338"/>
      <c r="VKM85" s="338"/>
      <c r="VKN85" s="338"/>
      <c r="VKO85" s="338"/>
      <c r="VKP85" s="338"/>
      <c r="VKQ85" s="338"/>
      <c r="VKR85" s="338"/>
      <c r="VKS85" s="338"/>
      <c r="VKT85" s="338"/>
      <c r="VKU85" s="338"/>
      <c r="VKV85" s="338"/>
      <c r="VKW85" s="338"/>
      <c r="VKX85" s="338"/>
      <c r="VKY85" s="338"/>
      <c r="VKZ85" s="338"/>
      <c r="VLA85" s="338"/>
      <c r="VLB85" s="338"/>
      <c r="VLC85" s="338"/>
      <c r="VLD85" s="338"/>
      <c r="VLE85" s="338"/>
      <c r="VLF85" s="338"/>
      <c r="VLG85" s="338"/>
      <c r="VLH85" s="338"/>
      <c r="VLI85" s="338"/>
      <c r="VLJ85" s="338"/>
      <c r="VLK85" s="338"/>
      <c r="VLL85" s="338"/>
      <c r="VLM85" s="338"/>
      <c r="VLN85" s="338"/>
      <c r="VLO85" s="338"/>
      <c r="VLP85" s="338"/>
      <c r="VLQ85" s="338"/>
      <c r="VLR85" s="338"/>
      <c r="VLS85" s="338"/>
      <c r="VLT85" s="338"/>
      <c r="VLU85" s="338"/>
      <c r="VLV85" s="338"/>
      <c r="VLW85" s="338"/>
      <c r="VLX85" s="338"/>
      <c r="VLY85" s="338"/>
      <c r="VLZ85" s="338"/>
      <c r="VMA85" s="338"/>
      <c r="VMB85" s="338"/>
      <c r="VMC85" s="338"/>
      <c r="VMD85" s="338"/>
      <c r="VME85" s="338"/>
      <c r="VMF85" s="338"/>
      <c r="VMG85" s="338"/>
      <c r="VMH85" s="338"/>
      <c r="VMI85" s="338"/>
      <c r="VMJ85" s="338"/>
      <c r="VMK85" s="338"/>
      <c r="VML85" s="338"/>
      <c r="VMM85" s="338"/>
      <c r="VMN85" s="338"/>
      <c r="VMO85" s="338"/>
      <c r="VMP85" s="338"/>
      <c r="VMQ85" s="338"/>
      <c r="VMR85" s="338"/>
      <c r="VMS85" s="338"/>
      <c r="VMT85" s="338"/>
      <c r="VMU85" s="338"/>
      <c r="VMV85" s="338"/>
      <c r="VMW85" s="338"/>
      <c r="VMX85" s="338"/>
      <c r="VMY85" s="338"/>
      <c r="VMZ85" s="338"/>
      <c r="VNA85" s="338"/>
      <c r="VNB85" s="338"/>
      <c r="VNC85" s="338"/>
      <c r="VND85" s="338"/>
      <c r="VNE85" s="338"/>
      <c r="VNF85" s="338"/>
      <c r="VNG85" s="338"/>
      <c r="VNH85" s="338"/>
      <c r="VNI85" s="338"/>
      <c r="VNJ85" s="338"/>
      <c r="VNK85" s="338"/>
      <c r="VNL85" s="338"/>
      <c r="VNM85" s="338"/>
      <c r="VNN85" s="338"/>
      <c r="VNO85" s="338"/>
      <c r="VNP85" s="338"/>
      <c r="VNQ85" s="338"/>
      <c r="VNR85" s="338"/>
      <c r="VNS85" s="338"/>
      <c r="VNT85" s="338"/>
      <c r="VNU85" s="338"/>
      <c r="VNV85" s="338"/>
      <c r="VNW85" s="338"/>
      <c r="VNX85" s="338"/>
      <c r="VNY85" s="338"/>
      <c r="VNZ85" s="338"/>
      <c r="VOA85" s="338"/>
      <c r="VOB85" s="338"/>
      <c r="VOC85" s="338"/>
      <c r="VOD85" s="338"/>
      <c r="VOE85" s="338"/>
      <c r="VOF85" s="338"/>
      <c r="VOG85" s="338"/>
      <c r="VOH85" s="338"/>
      <c r="VOI85" s="338"/>
      <c r="VOJ85" s="338"/>
      <c r="VOK85" s="338"/>
      <c r="VOL85" s="338"/>
      <c r="VOM85" s="338"/>
      <c r="VON85" s="338"/>
      <c r="VOO85" s="338"/>
      <c r="VOP85" s="338"/>
      <c r="VOQ85" s="338"/>
      <c r="VOR85" s="338"/>
      <c r="VOS85" s="338"/>
      <c r="VOT85" s="338"/>
      <c r="VOU85" s="338"/>
      <c r="VOV85" s="338"/>
      <c r="VOW85" s="338"/>
      <c r="VOX85" s="338"/>
      <c r="VOY85" s="338"/>
      <c r="VOZ85" s="338"/>
      <c r="VPA85" s="338"/>
      <c r="VPB85" s="338"/>
      <c r="VPC85" s="338"/>
      <c r="VPD85" s="338"/>
      <c r="VPE85" s="338"/>
      <c r="VPF85" s="338"/>
      <c r="VPG85" s="338"/>
      <c r="VPH85" s="338"/>
      <c r="VPI85" s="338"/>
      <c r="VPJ85" s="338"/>
      <c r="VPK85" s="338"/>
      <c r="VPL85" s="338"/>
      <c r="VPM85" s="338"/>
      <c r="VPN85" s="338"/>
      <c r="VPO85" s="338"/>
      <c r="VPP85" s="338"/>
      <c r="VPQ85" s="338"/>
      <c r="VPR85" s="338"/>
      <c r="VPS85" s="338"/>
      <c r="VPT85" s="338"/>
      <c r="VPU85" s="338"/>
      <c r="VPV85" s="338"/>
      <c r="VPW85" s="338"/>
      <c r="VPX85" s="338"/>
      <c r="VPY85" s="338"/>
      <c r="VPZ85" s="338"/>
      <c r="VQA85" s="338"/>
      <c r="VQB85" s="338"/>
      <c r="VQC85" s="338"/>
      <c r="VQD85" s="338"/>
      <c r="VQE85" s="338"/>
      <c r="VQF85" s="338"/>
      <c r="VQG85" s="338"/>
      <c r="VQH85" s="338"/>
      <c r="VQI85" s="338"/>
      <c r="VQJ85" s="338"/>
      <c r="VQK85" s="338"/>
      <c r="VQL85" s="338"/>
      <c r="VQM85" s="338"/>
      <c r="VQN85" s="338"/>
      <c r="VQO85" s="338"/>
      <c r="VQP85" s="338"/>
      <c r="VQQ85" s="338"/>
      <c r="VQR85" s="338"/>
      <c r="VQS85" s="338"/>
      <c r="VQT85" s="338"/>
      <c r="VQU85" s="338"/>
      <c r="VQV85" s="338"/>
      <c r="VQW85" s="338"/>
      <c r="VQX85" s="338"/>
      <c r="VQY85" s="338"/>
      <c r="VQZ85" s="338"/>
      <c r="VRA85" s="338"/>
      <c r="VRB85" s="338"/>
      <c r="VRC85" s="338"/>
      <c r="VRD85" s="338"/>
      <c r="VRE85" s="338"/>
      <c r="VRF85" s="338"/>
      <c r="VRG85" s="338"/>
      <c r="VRH85" s="338"/>
      <c r="VRI85" s="338"/>
      <c r="VRJ85" s="338"/>
      <c r="VRK85" s="338"/>
      <c r="VRL85" s="338"/>
      <c r="VRM85" s="338"/>
      <c r="VRN85" s="338"/>
      <c r="VRO85" s="338"/>
      <c r="VRP85" s="338"/>
      <c r="VRQ85" s="338"/>
      <c r="VRR85" s="338"/>
      <c r="VRS85" s="338"/>
      <c r="VRT85" s="338"/>
      <c r="VRU85" s="338"/>
      <c r="VRV85" s="338"/>
      <c r="VRW85" s="338"/>
      <c r="VRX85" s="338"/>
      <c r="VRY85" s="338"/>
      <c r="VRZ85" s="338"/>
      <c r="VSA85" s="338"/>
      <c r="VSB85" s="338"/>
      <c r="VSC85" s="338"/>
      <c r="VSD85" s="338"/>
      <c r="VSE85" s="338"/>
      <c r="VSF85" s="338"/>
      <c r="VSG85" s="338"/>
      <c r="VSH85" s="338"/>
      <c r="VSI85" s="338"/>
      <c r="VSJ85" s="338"/>
      <c r="VSK85" s="338"/>
      <c r="VSL85" s="338"/>
      <c r="VSM85" s="338"/>
      <c r="VSN85" s="338"/>
      <c r="VSO85" s="338"/>
      <c r="VSP85" s="338"/>
      <c r="VSQ85" s="338"/>
      <c r="VSR85" s="338"/>
      <c r="VSS85" s="338"/>
      <c r="VST85" s="338"/>
      <c r="VSU85" s="338"/>
      <c r="VSV85" s="338"/>
      <c r="VSW85" s="338"/>
      <c r="VSX85" s="338"/>
      <c r="VSY85" s="338"/>
      <c r="VSZ85" s="338"/>
      <c r="VTA85" s="338"/>
      <c r="VTB85" s="338"/>
      <c r="VTC85" s="338"/>
      <c r="VTD85" s="338"/>
      <c r="VTE85" s="338"/>
      <c r="VTF85" s="338"/>
      <c r="VTG85" s="338"/>
      <c r="VTH85" s="338"/>
      <c r="VTI85" s="338"/>
      <c r="VTJ85" s="338"/>
      <c r="VTK85" s="338"/>
      <c r="VTL85" s="338"/>
      <c r="VTM85" s="338"/>
      <c r="VTN85" s="338"/>
      <c r="VTO85" s="338"/>
      <c r="VTP85" s="338"/>
      <c r="VTQ85" s="338"/>
      <c r="VTR85" s="338"/>
      <c r="VTS85" s="338"/>
      <c r="VTT85" s="338"/>
      <c r="VTU85" s="338"/>
      <c r="VTV85" s="338"/>
      <c r="VTW85" s="338"/>
      <c r="VTX85" s="338"/>
      <c r="VTY85" s="338"/>
      <c r="VTZ85" s="338"/>
      <c r="VUA85" s="338"/>
      <c r="VUB85" s="338"/>
      <c r="VUC85" s="338"/>
      <c r="VUD85" s="338"/>
      <c r="VUE85" s="338"/>
      <c r="VUF85" s="338"/>
      <c r="VUG85" s="338"/>
      <c r="VUH85" s="338"/>
      <c r="VUI85" s="338"/>
      <c r="VUJ85" s="338"/>
      <c r="VUK85" s="338"/>
      <c r="VUL85" s="338"/>
      <c r="VUM85" s="338"/>
      <c r="VUN85" s="338"/>
      <c r="VUO85" s="338"/>
      <c r="VUP85" s="338"/>
      <c r="VUQ85" s="338"/>
      <c r="VUR85" s="338"/>
      <c r="VUS85" s="338"/>
      <c r="VUT85" s="338"/>
      <c r="VUU85" s="338"/>
      <c r="VUV85" s="338"/>
      <c r="VUW85" s="338"/>
      <c r="VUX85" s="338"/>
      <c r="VUY85" s="338"/>
      <c r="VUZ85" s="338"/>
      <c r="VVA85" s="338"/>
      <c r="VVB85" s="338"/>
      <c r="VVC85" s="338"/>
      <c r="VVD85" s="338"/>
      <c r="VVE85" s="338"/>
      <c r="VVF85" s="338"/>
      <c r="VVG85" s="338"/>
      <c r="VVH85" s="338"/>
      <c r="VVI85" s="338"/>
      <c r="VVJ85" s="338"/>
      <c r="VVK85" s="338"/>
      <c r="VVL85" s="338"/>
      <c r="VVM85" s="338"/>
      <c r="VVN85" s="338"/>
      <c r="VVO85" s="338"/>
      <c r="VVP85" s="338"/>
      <c r="VVQ85" s="338"/>
      <c r="VVR85" s="338"/>
      <c r="VVS85" s="338"/>
      <c r="VVT85" s="338"/>
      <c r="VVU85" s="338"/>
      <c r="VVV85" s="338"/>
      <c r="VVW85" s="338"/>
      <c r="VVX85" s="338"/>
      <c r="VVY85" s="338"/>
      <c r="VVZ85" s="338"/>
      <c r="VWA85" s="338"/>
      <c r="VWB85" s="338"/>
      <c r="VWC85" s="338"/>
      <c r="VWD85" s="338"/>
      <c r="VWE85" s="338"/>
      <c r="VWF85" s="338"/>
      <c r="VWG85" s="338"/>
      <c r="VWH85" s="338"/>
      <c r="VWI85" s="338"/>
      <c r="VWJ85" s="338"/>
      <c r="VWK85" s="338"/>
      <c r="VWL85" s="338"/>
      <c r="VWM85" s="338"/>
      <c r="VWN85" s="338"/>
      <c r="VWO85" s="338"/>
      <c r="VWP85" s="338"/>
      <c r="VWQ85" s="338"/>
      <c r="VWR85" s="338"/>
      <c r="VWS85" s="338"/>
      <c r="VWT85" s="338"/>
      <c r="VWU85" s="338"/>
      <c r="VWV85" s="338"/>
      <c r="VWW85" s="338"/>
      <c r="VWX85" s="338"/>
      <c r="VWY85" s="338"/>
      <c r="VWZ85" s="338"/>
      <c r="VXA85" s="338"/>
      <c r="VXB85" s="338"/>
      <c r="VXC85" s="338"/>
      <c r="VXD85" s="338"/>
      <c r="VXE85" s="338"/>
      <c r="VXF85" s="338"/>
      <c r="VXG85" s="338"/>
      <c r="VXH85" s="338"/>
      <c r="VXI85" s="338"/>
      <c r="VXJ85" s="338"/>
      <c r="VXK85" s="338"/>
      <c r="VXL85" s="338"/>
      <c r="VXM85" s="338"/>
      <c r="VXN85" s="338"/>
      <c r="VXO85" s="338"/>
      <c r="VXP85" s="338"/>
      <c r="VXQ85" s="338"/>
      <c r="VXR85" s="338"/>
      <c r="VXS85" s="338"/>
      <c r="VXT85" s="338"/>
      <c r="VXU85" s="338"/>
      <c r="VXV85" s="338"/>
      <c r="VXW85" s="338"/>
      <c r="VXX85" s="338"/>
      <c r="VXY85" s="338"/>
      <c r="VXZ85" s="338"/>
      <c r="VYA85" s="338"/>
      <c r="VYB85" s="338"/>
      <c r="VYC85" s="338"/>
      <c r="VYD85" s="338"/>
      <c r="VYE85" s="338"/>
      <c r="VYF85" s="338"/>
      <c r="VYG85" s="338"/>
      <c r="VYH85" s="338"/>
      <c r="VYI85" s="338"/>
      <c r="VYJ85" s="338"/>
      <c r="VYK85" s="338"/>
      <c r="VYL85" s="338"/>
      <c r="VYM85" s="338"/>
      <c r="VYN85" s="338"/>
      <c r="VYO85" s="338"/>
      <c r="VYP85" s="338"/>
      <c r="VYQ85" s="338"/>
      <c r="VYR85" s="338"/>
      <c r="VYS85" s="338"/>
      <c r="VYT85" s="338"/>
      <c r="VYU85" s="338"/>
      <c r="VYV85" s="338"/>
      <c r="VYW85" s="338"/>
      <c r="VYX85" s="338"/>
      <c r="VYY85" s="338"/>
      <c r="VYZ85" s="338"/>
      <c r="VZA85" s="338"/>
      <c r="VZB85" s="338"/>
      <c r="VZC85" s="338"/>
      <c r="VZD85" s="338"/>
      <c r="VZE85" s="338"/>
      <c r="VZF85" s="338"/>
      <c r="VZG85" s="338"/>
      <c r="VZH85" s="338"/>
      <c r="VZI85" s="338"/>
      <c r="VZJ85" s="338"/>
      <c r="VZK85" s="338"/>
      <c r="VZL85" s="338"/>
      <c r="VZM85" s="338"/>
      <c r="VZN85" s="338"/>
      <c r="VZO85" s="338"/>
      <c r="VZP85" s="338"/>
      <c r="VZQ85" s="338"/>
      <c r="VZR85" s="338"/>
      <c r="VZS85" s="338"/>
      <c r="VZT85" s="338"/>
      <c r="VZU85" s="338"/>
      <c r="VZV85" s="338"/>
      <c r="VZW85" s="338"/>
      <c r="VZX85" s="338"/>
      <c r="VZY85" s="338"/>
      <c r="VZZ85" s="338"/>
      <c r="WAA85" s="338"/>
      <c r="WAB85" s="338"/>
      <c r="WAC85" s="338"/>
      <c r="WAD85" s="338"/>
      <c r="WAE85" s="338"/>
      <c r="WAF85" s="338"/>
      <c r="WAG85" s="338"/>
      <c r="WAH85" s="338"/>
      <c r="WAI85" s="338"/>
      <c r="WAJ85" s="338"/>
      <c r="WAK85" s="338"/>
      <c r="WAL85" s="338"/>
      <c r="WAM85" s="338"/>
      <c r="WAN85" s="338"/>
      <c r="WAO85" s="338"/>
      <c r="WAP85" s="338"/>
      <c r="WAQ85" s="338"/>
      <c r="WAR85" s="338"/>
      <c r="WAS85" s="338"/>
      <c r="WAT85" s="338"/>
      <c r="WAU85" s="338"/>
      <c r="WAV85" s="338"/>
      <c r="WAW85" s="338"/>
      <c r="WAX85" s="338"/>
      <c r="WAY85" s="338"/>
      <c r="WAZ85" s="338"/>
      <c r="WBA85" s="338"/>
      <c r="WBB85" s="338"/>
      <c r="WBC85" s="338"/>
      <c r="WBD85" s="338"/>
      <c r="WBE85" s="338"/>
      <c r="WBF85" s="338"/>
      <c r="WBG85" s="338"/>
      <c r="WBH85" s="338"/>
      <c r="WBI85" s="338"/>
      <c r="WBJ85" s="338"/>
      <c r="WBK85" s="338"/>
      <c r="WBL85" s="338"/>
      <c r="WBM85" s="338"/>
      <c r="WBN85" s="338"/>
      <c r="WBO85" s="338"/>
      <c r="WBP85" s="338"/>
      <c r="WBQ85" s="338"/>
      <c r="WBR85" s="338"/>
      <c r="WBS85" s="338"/>
      <c r="WBT85" s="338"/>
      <c r="WBU85" s="338"/>
      <c r="WBV85" s="338"/>
      <c r="WBW85" s="338"/>
      <c r="WBX85" s="338"/>
      <c r="WBY85" s="338"/>
      <c r="WBZ85" s="338"/>
      <c r="WCA85" s="338"/>
      <c r="WCB85" s="338"/>
      <c r="WCC85" s="338"/>
      <c r="WCD85" s="338"/>
      <c r="WCE85" s="338"/>
      <c r="WCF85" s="338"/>
      <c r="WCG85" s="338"/>
      <c r="WCH85" s="338"/>
      <c r="WCI85" s="338"/>
      <c r="WCJ85" s="338"/>
      <c r="WCK85" s="338"/>
      <c r="WCL85" s="338"/>
      <c r="WCM85" s="338"/>
      <c r="WCN85" s="338"/>
      <c r="WCO85" s="338"/>
      <c r="WCP85" s="338"/>
      <c r="WCQ85" s="338"/>
      <c r="WCR85" s="338"/>
      <c r="WCS85" s="338"/>
      <c r="WCT85" s="338"/>
      <c r="WCU85" s="338"/>
      <c r="WCV85" s="338"/>
      <c r="WCW85" s="338"/>
      <c r="WCX85" s="338"/>
      <c r="WCY85" s="338"/>
      <c r="WCZ85" s="338"/>
      <c r="WDA85" s="338"/>
      <c r="WDB85" s="338"/>
      <c r="WDC85" s="338"/>
      <c r="WDD85" s="338"/>
      <c r="WDE85" s="338"/>
      <c r="WDF85" s="338"/>
      <c r="WDG85" s="338"/>
      <c r="WDH85" s="338"/>
      <c r="WDI85" s="338"/>
      <c r="WDJ85" s="338"/>
      <c r="WDK85" s="338"/>
      <c r="WDL85" s="338"/>
      <c r="WDM85" s="338"/>
      <c r="WDN85" s="338"/>
      <c r="WDO85" s="338"/>
      <c r="WDP85" s="338"/>
      <c r="WDQ85" s="338"/>
      <c r="WDR85" s="338"/>
      <c r="WDS85" s="338"/>
      <c r="WDT85" s="338"/>
      <c r="WDU85" s="338"/>
      <c r="WDV85" s="338"/>
      <c r="WDW85" s="338"/>
      <c r="WDX85" s="338"/>
      <c r="WDY85" s="338"/>
      <c r="WDZ85" s="338"/>
      <c r="WEA85" s="338"/>
      <c r="WEB85" s="338"/>
      <c r="WEC85" s="338"/>
      <c r="WED85" s="338"/>
      <c r="WEE85" s="338"/>
      <c r="WEF85" s="338"/>
      <c r="WEG85" s="338"/>
      <c r="WEH85" s="338"/>
      <c r="WEI85" s="338"/>
      <c r="WEJ85" s="338"/>
      <c r="WEK85" s="338"/>
      <c r="WEL85" s="338"/>
      <c r="WEM85" s="338"/>
      <c r="WEN85" s="338"/>
      <c r="WEO85" s="338"/>
      <c r="WEP85" s="338"/>
      <c r="WEQ85" s="338"/>
      <c r="WER85" s="338"/>
      <c r="WES85" s="338"/>
      <c r="WET85" s="338"/>
      <c r="WEU85" s="338"/>
      <c r="WEV85" s="338"/>
      <c r="WEW85" s="338"/>
      <c r="WEX85" s="338"/>
      <c r="WEY85" s="338"/>
      <c r="WEZ85" s="338"/>
      <c r="WFA85" s="338"/>
      <c r="WFB85" s="338"/>
      <c r="WFC85" s="338"/>
      <c r="WFD85" s="338"/>
      <c r="WFE85" s="338"/>
      <c r="WFF85" s="338"/>
      <c r="WFG85" s="338"/>
      <c r="WFH85" s="338"/>
      <c r="WFI85" s="338"/>
      <c r="WFJ85" s="338"/>
      <c r="WFK85" s="338"/>
      <c r="WFL85" s="338"/>
      <c r="WFM85" s="338"/>
      <c r="WFN85" s="338"/>
      <c r="WFO85" s="338"/>
      <c r="WFP85" s="338"/>
      <c r="WFQ85" s="338"/>
      <c r="WFR85" s="338"/>
      <c r="WFS85" s="338"/>
      <c r="WFT85" s="338"/>
      <c r="WFU85" s="338"/>
      <c r="WFV85" s="338"/>
      <c r="WFW85" s="338"/>
      <c r="WFX85" s="338"/>
      <c r="WFY85" s="338"/>
      <c r="WFZ85" s="338"/>
      <c r="WGA85" s="338"/>
      <c r="WGB85" s="338"/>
      <c r="WGC85" s="338"/>
      <c r="WGD85" s="338"/>
      <c r="WGE85" s="338"/>
      <c r="WGF85" s="338"/>
      <c r="WGG85" s="338"/>
      <c r="WGH85" s="338"/>
      <c r="WGI85" s="338"/>
      <c r="WGJ85" s="338"/>
      <c r="WGK85" s="338"/>
      <c r="WGL85" s="338"/>
      <c r="WGM85" s="338"/>
      <c r="WGN85" s="338"/>
      <c r="WGO85" s="338"/>
      <c r="WGP85" s="338"/>
      <c r="WGQ85" s="338"/>
      <c r="WGR85" s="338"/>
      <c r="WGS85" s="338"/>
      <c r="WGT85" s="338"/>
      <c r="WGU85" s="338"/>
      <c r="WGV85" s="338"/>
      <c r="WGW85" s="338"/>
      <c r="WGX85" s="338"/>
      <c r="WGY85" s="338"/>
      <c r="WGZ85" s="338"/>
      <c r="WHA85" s="338"/>
      <c r="WHB85" s="338"/>
      <c r="WHC85" s="338"/>
      <c r="WHD85" s="338"/>
      <c r="WHE85" s="338"/>
      <c r="WHF85" s="338"/>
      <c r="WHG85" s="338"/>
      <c r="WHH85" s="338"/>
      <c r="WHI85" s="338"/>
      <c r="WHJ85" s="338"/>
      <c r="WHK85" s="338"/>
      <c r="WHL85" s="338"/>
      <c r="WHM85" s="338"/>
      <c r="WHN85" s="338"/>
      <c r="WHO85" s="338"/>
      <c r="WHP85" s="338"/>
      <c r="WHQ85" s="338"/>
      <c r="WHR85" s="338"/>
      <c r="WHS85" s="338"/>
      <c r="WHT85" s="338"/>
      <c r="WHU85" s="338"/>
      <c r="WHV85" s="338"/>
      <c r="WHW85" s="338"/>
      <c r="WHX85" s="338"/>
      <c r="WHY85" s="338"/>
      <c r="WHZ85" s="338"/>
      <c r="WIA85" s="338"/>
      <c r="WIB85" s="338"/>
      <c r="WIC85" s="338"/>
      <c r="WID85" s="338"/>
      <c r="WIE85" s="338"/>
      <c r="WIF85" s="338"/>
      <c r="WIG85" s="338"/>
      <c r="WIH85" s="338"/>
      <c r="WII85" s="338"/>
      <c r="WIJ85" s="338"/>
      <c r="WIK85" s="338"/>
      <c r="WIL85" s="338"/>
      <c r="WIM85" s="338"/>
      <c r="WIN85" s="338"/>
      <c r="WIO85" s="338"/>
      <c r="WIP85" s="338"/>
      <c r="WIQ85" s="338"/>
      <c r="WIR85" s="338"/>
      <c r="WIS85" s="338"/>
      <c r="WIT85" s="338"/>
      <c r="WIU85" s="338"/>
      <c r="WIV85" s="338"/>
      <c r="WIW85" s="338"/>
      <c r="WIX85" s="338"/>
      <c r="WIY85" s="338"/>
      <c r="WIZ85" s="338"/>
      <c r="WJA85" s="338"/>
      <c r="WJB85" s="338"/>
      <c r="WJC85" s="338"/>
      <c r="WJD85" s="338"/>
      <c r="WJE85" s="338"/>
      <c r="WJF85" s="338"/>
      <c r="WJG85" s="338"/>
      <c r="WJH85" s="338"/>
      <c r="WJI85" s="338"/>
      <c r="WJJ85" s="338"/>
      <c r="WJK85" s="338"/>
      <c r="WJL85" s="338"/>
      <c r="WJM85" s="338"/>
      <c r="WJN85" s="338"/>
      <c r="WJO85" s="338"/>
      <c r="WJP85" s="338"/>
      <c r="WJQ85" s="338"/>
      <c r="WJR85" s="338"/>
      <c r="WJS85" s="338"/>
      <c r="WJT85" s="338"/>
      <c r="WJU85" s="338"/>
      <c r="WJV85" s="338"/>
      <c r="WJW85" s="338"/>
      <c r="WJX85" s="338"/>
      <c r="WJY85" s="338"/>
      <c r="WJZ85" s="338"/>
      <c r="WKA85" s="338"/>
      <c r="WKB85" s="338"/>
      <c r="WKC85" s="338"/>
      <c r="WKD85" s="338"/>
      <c r="WKE85" s="338"/>
      <c r="WKF85" s="338"/>
      <c r="WKG85" s="338"/>
      <c r="WKH85" s="338"/>
      <c r="WKI85" s="338"/>
      <c r="WKJ85" s="338"/>
      <c r="WKK85" s="338"/>
      <c r="WKL85" s="338"/>
      <c r="WKM85" s="338"/>
      <c r="WKN85" s="338"/>
      <c r="WKO85" s="338"/>
      <c r="WKP85" s="338"/>
      <c r="WKQ85" s="338"/>
      <c r="WKR85" s="338"/>
      <c r="WKS85" s="338"/>
      <c r="WKT85" s="338"/>
      <c r="WKU85" s="338"/>
      <c r="WKV85" s="338"/>
      <c r="WKW85" s="338"/>
      <c r="WKX85" s="338"/>
      <c r="WKY85" s="338"/>
      <c r="WKZ85" s="338"/>
      <c r="WLA85" s="338"/>
      <c r="WLB85" s="338"/>
      <c r="WLC85" s="338"/>
      <c r="WLD85" s="338"/>
      <c r="WLE85" s="338"/>
      <c r="WLF85" s="338"/>
      <c r="WLG85" s="338"/>
      <c r="WLH85" s="338"/>
      <c r="WLI85" s="338"/>
      <c r="WLJ85" s="338"/>
      <c r="WLK85" s="338"/>
      <c r="WLL85" s="338"/>
      <c r="WLM85" s="338"/>
      <c r="WLN85" s="338"/>
      <c r="WLO85" s="338"/>
      <c r="WLP85" s="338"/>
      <c r="WLQ85" s="338"/>
      <c r="WLR85" s="338"/>
      <c r="WLS85" s="338"/>
      <c r="WLT85" s="338"/>
      <c r="WLU85" s="338"/>
      <c r="WLV85" s="338"/>
      <c r="WLW85" s="338"/>
      <c r="WLX85" s="338"/>
      <c r="WLY85" s="338"/>
      <c r="WLZ85" s="338"/>
      <c r="WMA85" s="338"/>
      <c r="WMB85" s="338"/>
      <c r="WMC85" s="338"/>
      <c r="WMD85" s="338"/>
      <c r="WME85" s="338"/>
      <c r="WMF85" s="338"/>
      <c r="WMG85" s="338"/>
      <c r="WMH85" s="338"/>
      <c r="WMI85" s="338"/>
      <c r="WMJ85" s="338"/>
      <c r="WMK85" s="338"/>
      <c r="WML85" s="338"/>
      <c r="WMM85" s="338"/>
      <c r="WMN85" s="338"/>
      <c r="WMO85" s="338"/>
      <c r="WMP85" s="338"/>
      <c r="WMQ85" s="338"/>
      <c r="WMR85" s="338"/>
      <c r="WMS85" s="338"/>
      <c r="WMT85" s="338"/>
      <c r="WMU85" s="338"/>
      <c r="WMV85" s="338"/>
      <c r="WMW85" s="338"/>
      <c r="WMX85" s="338"/>
      <c r="WMY85" s="338"/>
      <c r="WMZ85" s="338"/>
      <c r="WNA85" s="338"/>
      <c r="WNB85" s="338"/>
      <c r="WNC85" s="338"/>
      <c r="WND85" s="338"/>
      <c r="WNE85" s="338"/>
      <c r="WNF85" s="338"/>
      <c r="WNG85" s="338"/>
      <c r="WNH85" s="338"/>
      <c r="WNI85" s="338"/>
      <c r="WNJ85" s="338"/>
      <c r="WNK85" s="338"/>
      <c r="WNL85" s="338"/>
      <c r="WNM85" s="338"/>
      <c r="WNN85" s="338"/>
      <c r="WNO85" s="338"/>
      <c r="WNP85" s="338"/>
      <c r="WNQ85" s="338"/>
      <c r="WNR85" s="338"/>
      <c r="WNS85" s="338"/>
      <c r="WNT85" s="338"/>
      <c r="WNU85" s="338"/>
      <c r="WNV85" s="338"/>
      <c r="WNW85" s="338"/>
      <c r="WNX85" s="338"/>
      <c r="WNY85" s="338"/>
      <c r="WNZ85" s="338"/>
      <c r="WOA85" s="338"/>
      <c r="WOB85" s="338"/>
      <c r="WOC85" s="338"/>
      <c r="WOD85" s="338"/>
      <c r="WOE85" s="338"/>
      <c r="WOF85" s="338"/>
      <c r="WOG85" s="338"/>
      <c r="WOH85" s="338"/>
      <c r="WOI85" s="338"/>
      <c r="WOJ85" s="338"/>
      <c r="WOK85" s="338"/>
      <c r="WOL85" s="338"/>
      <c r="WOM85" s="338"/>
      <c r="WON85" s="338"/>
      <c r="WOO85" s="338"/>
      <c r="WOP85" s="338"/>
      <c r="WOQ85" s="338"/>
      <c r="WOR85" s="338"/>
      <c r="WOS85" s="338"/>
      <c r="WOT85" s="338"/>
      <c r="WOU85" s="338"/>
      <c r="WOV85" s="338"/>
      <c r="WOW85" s="338"/>
      <c r="WOX85" s="338"/>
      <c r="WOY85" s="338"/>
      <c r="WOZ85" s="338"/>
      <c r="WPA85" s="338"/>
      <c r="WPB85" s="338"/>
      <c r="WPC85" s="338"/>
      <c r="WPD85" s="338"/>
      <c r="WPE85" s="338"/>
      <c r="WPF85" s="338"/>
      <c r="WPG85" s="338"/>
      <c r="WPH85" s="338"/>
      <c r="WPI85" s="338"/>
      <c r="WPJ85" s="338"/>
      <c r="WPK85" s="338"/>
      <c r="WPL85" s="338"/>
      <c r="WPM85" s="338"/>
      <c r="WPN85" s="338"/>
      <c r="WPO85" s="338"/>
      <c r="WPP85" s="338"/>
      <c r="WPQ85" s="338"/>
      <c r="WPR85" s="338"/>
      <c r="WPS85" s="338"/>
      <c r="WPT85" s="338"/>
      <c r="WPU85" s="338"/>
      <c r="WPV85" s="338"/>
      <c r="WPW85" s="338"/>
      <c r="WPX85" s="338"/>
      <c r="WPY85" s="338"/>
      <c r="WPZ85" s="338"/>
      <c r="WQA85" s="338"/>
      <c r="WQB85" s="338"/>
      <c r="WQC85" s="338"/>
      <c r="WQD85" s="338"/>
      <c r="WQE85" s="338"/>
      <c r="WQF85" s="338"/>
      <c r="WQG85" s="338"/>
      <c r="WQH85" s="338"/>
      <c r="WQI85" s="338"/>
      <c r="WQJ85" s="338"/>
      <c r="WQK85" s="338"/>
      <c r="WQL85" s="338"/>
      <c r="WQM85" s="338"/>
      <c r="WQN85" s="338"/>
      <c r="WQO85" s="338"/>
      <c r="WQP85" s="338"/>
      <c r="WQQ85" s="338"/>
      <c r="WQR85" s="338"/>
      <c r="WQS85" s="338"/>
      <c r="WQT85" s="338"/>
      <c r="WQU85" s="338"/>
      <c r="WQV85" s="338"/>
      <c r="WQW85" s="338"/>
    </row>
    <row r="86" spans="1:16013" ht="15" customHeight="1">
      <c r="A86" s="216">
        <v>78</v>
      </c>
      <c r="B86" s="192" t="s">
        <v>206</v>
      </c>
      <c r="C86" s="185">
        <f t="shared" si="45"/>
        <v>1</v>
      </c>
      <c r="D86" s="185"/>
      <c r="E86" s="185"/>
      <c r="F86" s="185" t="str">
        <f t="shared" ref="F86:P86" si="47">F87</f>
        <v>扩建</v>
      </c>
      <c r="G86" s="185" t="str">
        <f t="shared" si="47"/>
        <v>2016-2020</v>
      </c>
      <c r="H86" s="189">
        <f t="shared" si="47"/>
        <v>500</v>
      </c>
      <c r="I86" s="189" t="str">
        <f t="shared" si="47"/>
        <v>千米</v>
      </c>
      <c r="J86" s="189">
        <f t="shared" si="47"/>
        <v>20000</v>
      </c>
      <c r="K86" s="189">
        <f t="shared" si="47"/>
        <v>16000</v>
      </c>
      <c r="L86" s="189">
        <f t="shared" si="47"/>
        <v>0</v>
      </c>
      <c r="M86" s="189">
        <f t="shared" si="47"/>
        <v>0</v>
      </c>
      <c r="N86" s="189">
        <f t="shared" si="47"/>
        <v>4000</v>
      </c>
      <c r="O86" s="189">
        <f t="shared" si="47"/>
        <v>21898</v>
      </c>
      <c r="P86" s="189">
        <f t="shared" si="47"/>
        <v>55956</v>
      </c>
      <c r="Q86" s="40"/>
      <c r="R86" s="193"/>
      <c r="S86" s="185" t="s">
        <v>192</v>
      </c>
      <c r="T86" s="185"/>
      <c r="U86" s="283"/>
      <c r="V86" s="284"/>
    </row>
    <row r="87" spans="1:16013" s="338" customFormat="1" ht="21" customHeight="1">
      <c r="A87" s="216">
        <v>79</v>
      </c>
      <c r="B87" s="292" t="s">
        <v>207</v>
      </c>
      <c r="C87" s="293">
        <v>1</v>
      </c>
      <c r="D87" s="292" t="s">
        <v>208</v>
      </c>
      <c r="E87" s="292" t="s">
        <v>209</v>
      </c>
      <c r="F87" s="293" t="s">
        <v>210</v>
      </c>
      <c r="G87" s="292" t="s">
        <v>36</v>
      </c>
      <c r="H87" s="268">
        <v>500</v>
      </c>
      <c r="I87" s="268" t="s">
        <v>187</v>
      </c>
      <c r="J87" s="268">
        <v>20000</v>
      </c>
      <c r="K87" s="268">
        <v>16000</v>
      </c>
      <c r="L87" s="268">
        <v>0</v>
      </c>
      <c r="M87" s="268">
        <v>0</v>
      </c>
      <c r="N87" s="268">
        <v>4000</v>
      </c>
      <c r="O87" s="268">
        <v>21898</v>
      </c>
      <c r="P87" s="268">
        <v>55956</v>
      </c>
      <c r="Q87" s="285"/>
      <c r="R87" s="292"/>
      <c r="S87" s="293" t="s">
        <v>192</v>
      </c>
      <c r="T87" s="293"/>
      <c r="U87" s="286"/>
      <c r="V87" s="287"/>
    </row>
    <row r="88" spans="1:16013" ht="20.100000000000001" customHeight="1">
      <c r="A88" s="216">
        <v>80</v>
      </c>
      <c r="B88" s="192" t="s">
        <v>211</v>
      </c>
      <c r="C88" s="185">
        <f t="shared" si="45"/>
        <v>1</v>
      </c>
      <c r="D88" s="185"/>
      <c r="E88" s="185"/>
      <c r="F88" s="185" t="str">
        <f t="shared" ref="F88:P88" si="48">F89</f>
        <v>新建</v>
      </c>
      <c r="G88" s="185" t="str">
        <f t="shared" si="48"/>
        <v>2016-2020</v>
      </c>
      <c r="H88" s="189">
        <f t="shared" si="48"/>
        <v>90</v>
      </c>
      <c r="I88" s="189" t="str">
        <f t="shared" si="48"/>
        <v>座</v>
      </c>
      <c r="J88" s="189">
        <f t="shared" si="48"/>
        <v>4500</v>
      </c>
      <c r="K88" s="189">
        <f t="shared" si="48"/>
        <v>3600</v>
      </c>
      <c r="L88" s="189">
        <f t="shared" si="48"/>
        <v>0</v>
      </c>
      <c r="M88" s="189">
        <f t="shared" si="48"/>
        <v>0</v>
      </c>
      <c r="N88" s="189">
        <f t="shared" si="48"/>
        <v>900</v>
      </c>
      <c r="O88" s="189">
        <f t="shared" si="48"/>
        <v>21898</v>
      </c>
      <c r="P88" s="189">
        <f t="shared" si="48"/>
        <v>55956</v>
      </c>
      <c r="Q88" s="40"/>
      <c r="R88" s="193"/>
      <c r="S88" s="185" t="s">
        <v>192</v>
      </c>
      <c r="T88" s="185"/>
      <c r="U88" s="283"/>
      <c r="V88" s="284"/>
    </row>
    <row r="89" spans="1:16013" s="338" customFormat="1" ht="21" customHeight="1">
      <c r="A89" s="216">
        <v>81</v>
      </c>
      <c r="B89" s="292" t="s">
        <v>212</v>
      </c>
      <c r="C89" s="293">
        <v>1</v>
      </c>
      <c r="D89" s="292" t="s">
        <v>208</v>
      </c>
      <c r="E89" s="292" t="s">
        <v>213</v>
      </c>
      <c r="F89" s="293" t="s">
        <v>62</v>
      </c>
      <c r="G89" s="292" t="s">
        <v>36</v>
      </c>
      <c r="H89" s="268">
        <v>90</v>
      </c>
      <c r="I89" s="268" t="s">
        <v>214</v>
      </c>
      <c r="J89" s="268">
        <v>4500</v>
      </c>
      <c r="K89" s="268">
        <v>3600</v>
      </c>
      <c r="L89" s="268">
        <v>0</v>
      </c>
      <c r="M89" s="268">
        <v>0</v>
      </c>
      <c r="N89" s="268">
        <v>900</v>
      </c>
      <c r="O89" s="268">
        <v>21898</v>
      </c>
      <c r="P89" s="268">
        <v>55956</v>
      </c>
      <c r="Q89" s="285"/>
      <c r="R89" s="292"/>
      <c r="S89" s="293" t="s">
        <v>192</v>
      </c>
      <c r="T89" s="293"/>
      <c r="U89" s="286"/>
      <c r="V89" s="287"/>
    </row>
    <row r="90" spans="1:16013" ht="17.100000000000001" customHeight="1">
      <c r="A90" s="216">
        <v>82</v>
      </c>
      <c r="B90" s="192" t="s">
        <v>215</v>
      </c>
      <c r="C90" s="185">
        <f>C91</f>
        <v>1</v>
      </c>
      <c r="D90" s="185"/>
      <c r="E90" s="185"/>
      <c r="F90" s="185" t="str">
        <f t="shared" ref="F90:P90" si="49">F91</f>
        <v>新建</v>
      </c>
      <c r="G90" s="185" t="str">
        <f t="shared" si="49"/>
        <v>2016-2020</v>
      </c>
      <c r="H90" s="189">
        <f t="shared" si="49"/>
        <v>600</v>
      </c>
      <c r="I90" s="189" t="str">
        <f t="shared" si="49"/>
        <v>千米</v>
      </c>
      <c r="J90" s="189">
        <f t="shared" si="49"/>
        <v>9000</v>
      </c>
      <c r="K90" s="189">
        <f t="shared" si="49"/>
        <v>7200</v>
      </c>
      <c r="L90" s="189">
        <f t="shared" si="49"/>
        <v>0</v>
      </c>
      <c r="M90" s="189">
        <f t="shared" si="49"/>
        <v>0</v>
      </c>
      <c r="N90" s="189">
        <f t="shared" si="49"/>
        <v>1800</v>
      </c>
      <c r="O90" s="189">
        <f t="shared" si="49"/>
        <v>21898</v>
      </c>
      <c r="P90" s="189">
        <f t="shared" si="49"/>
        <v>55956</v>
      </c>
      <c r="Q90" s="40"/>
      <c r="R90" s="193"/>
      <c r="S90" s="185" t="s">
        <v>192</v>
      </c>
      <c r="T90" s="185"/>
      <c r="U90" s="283"/>
      <c r="V90" s="284"/>
    </row>
    <row r="91" spans="1:16013" s="338" customFormat="1" ht="23.1" customHeight="1">
      <c r="A91" s="216">
        <v>83</v>
      </c>
      <c r="B91" s="292" t="s">
        <v>216</v>
      </c>
      <c r="C91" s="293">
        <v>1</v>
      </c>
      <c r="D91" s="292" t="s">
        <v>208</v>
      </c>
      <c r="E91" s="292" t="s">
        <v>217</v>
      </c>
      <c r="F91" s="293" t="s">
        <v>62</v>
      </c>
      <c r="G91" s="292" t="s">
        <v>36</v>
      </c>
      <c r="H91" s="268">
        <v>600</v>
      </c>
      <c r="I91" s="268" t="s">
        <v>187</v>
      </c>
      <c r="J91" s="268">
        <v>9000</v>
      </c>
      <c r="K91" s="268">
        <v>7200</v>
      </c>
      <c r="L91" s="268">
        <v>0</v>
      </c>
      <c r="M91" s="268">
        <v>0</v>
      </c>
      <c r="N91" s="268">
        <v>1800</v>
      </c>
      <c r="O91" s="268">
        <v>21898</v>
      </c>
      <c r="P91" s="268">
        <v>55956</v>
      </c>
      <c r="Q91" s="285"/>
      <c r="R91" s="292"/>
      <c r="S91" s="293" t="s">
        <v>192</v>
      </c>
      <c r="T91" s="293"/>
      <c r="U91" s="286"/>
      <c r="V91" s="287"/>
    </row>
    <row r="92" spans="1:16013" ht="20.100000000000001" customHeight="1">
      <c r="A92" s="216">
        <v>84</v>
      </c>
      <c r="B92" s="192" t="s">
        <v>218</v>
      </c>
      <c r="C92" s="185">
        <f>C93+C95</f>
        <v>2</v>
      </c>
      <c r="D92" s="185"/>
      <c r="E92" s="185"/>
      <c r="F92" s="185"/>
      <c r="G92" s="185"/>
      <c r="H92" s="189">
        <f t="shared" ref="H92:P92" si="50">H93+H95</f>
        <v>43904</v>
      </c>
      <c r="I92" s="189" t="s">
        <v>28</v>
      </c>
      <c r="J92" s="189">
        <f t="shared" si="50"/>
        <v>3512.3</v>
      </c>
      <c r="K92" s="189">
        <f t="shared" si="50"/>
        <v>1404.93</v>
      </c>
      <c r="L92" s="189">
        <f t="shared" si="50"/>
        <v>1756.16</v>
      </c>
      <c r="M92" s="189">
        <f t="shared" si="50"/>
        <v>105.36</v>
      </c>
      <c r="N92" s="189">
        <f t="shared" si="50"/>
        <v>245.86</v>
      </c>
      <c r="O92" s="189">
        <f t="shared" si="50"/>
        <v>10831</v>
      </c>
      <c r="P92" s="189">
        <f t="shared" si="50"/>
        <v>43904</v>
      </c>
      <c r="Q92" s="40"/>
      <c r="R92" s="193"/>
      <c r="S92" s="185"/>
      <c r="T92" s="185"/>
      <c r="U92" s="283"/>
      <c r="V92" s="284"/>
    </row>
    <row r="93" spans="1:16013" ht="20.100000000000001" customHeight="1">
      <c r="A93" s="216">
        <v>85</v>
      </c>
      <c r="B93" s="193" t="s">
        <v>219</v>
      </c>
      <c r="C93" s="185">
        <f>C94</f>
        <v>1</v>
      </c>
      <c r="D93" s="193"/>
      <c r="E93" s="193"/>
      <c r="F93" s="185"/>
      <c r="G93" s="193"/>
      <c r="H93" s="189">
        <f t="shared" ref="H93:P93" si="51">H94</f>
        <v>39859</v>
      </c>
      <c r="I93" s="189" t="str">
        <f t="shared" si="51"/>
        <v>人</v>
      </c>
      <c r="J93" s="189">
        <f t="shared" si="51"/>
        <v>3188.7</v>
      </c>
      <c r="K93" s="189">
        <f t="shared" si="51"/>
        <v>1275.49</v>
      </c>
      <c r="L93" s="189">
        <f t="shared" si="51"/>
        <v>1594.36</v>
      </c>
      <c r="M93" s="189">
        <f t="shared" si="51"/>
        <v>95.66</v>
      </c>
      <c r="N93" s="189">
        <f t="shared" si="51"/>
        <v>223.21</v>
      </c>
      <c r="O93" s="189">
        <f t="shared" si="51"/>
        <v>9577</v>
      </c>
      <c r="P93" s="189">
        <f t="shared" si="51"/>
        <v>39859</v>
      </c>
      <c r="Q93" s="193"/>
      <c r="R93" s="193"/>
      <c r="S93" s="185"/>
      <c r="T93" s="185"/>
      <c r="U93" s="283"/>
      <c r="V93" s="284"/>
    </row>
    <row r="94" spans="1:16013" s="338" customFormat="1" ht="21" customHeight="1">
      <c r="A94" s="216">
        <v>86</v>
      </c>
      <c r="B94" s="294" t="s">
        <v>220</v>
      </c>
      <c r="C94" s="295">
        <v>1</v>
      </c>
      <c r="D94" s="294" t="s">
        <v>221</v>
      </c>
      <c r="E94" s="294" t="s">
        <v>222</v>
      </c>
      <c r="F94" s="296" t="s">
        <v>62</v>
      </c>
      <c r="G94" s="294" t="s">
        <v>36</v>
      </c>
      <c r="H94" s="268">
        <v>39859</v>
      </c>
      <c r="I94" s="268" t="s">
        <v>223</v>
      </c>
      <c r="J94" s="268">
        <v>3188.7</v>
      </c>
      <c r="K94" s="268">
        <v>1275.49</v>
      </c>
      <c r="L94" s="268">
        <v>1594.36</v>
      </c>
      <c r="M94" s="268">
        <v>95.66</v>
      </c>
      <c r="N94" s="268">
        <v>223.21</v>
      </c>
      <c r="O94" s="268">
        <v>9577</v>
      </c>
      <c r="P94" s="268">
        <v>39859</v>
      </c>
      <c r="Q94" s="285"/>
      <c r="R94" s="285"/>
      <c r="S94" s="296" t="s">
        <v>224</v>
      </c>
      <c r="T94" s="296"/>
      <c r="U94" s="286"/>
      <c r="V94" s="287"/>
    </row>
    <row r="95" spans="1:16013" ht="21" customHeight="1">
      <c r="A95" s="216">
        <v>87</v>
      </c>
      <c r="B95" s="193" t="s">
        <v>225</v>
      </c>
      <c r="C95" s="185">
        <f t="shared" ref="C95:C100" si="52">SUM(C96:C96)</f>
        <v>1</v>
      </c>
      <c r="D95" s="193"/>
      <c r="E95" s="193"/>
      <c r="F95" s="185"/>
      <c r="G95" s="193"/>
      <c r="H95" s="189">
        <f>H96</f>
        <v>4045</v>
      </c>
      <c r="I95" s="189" t="s">
        <v>102</v>
      </c>
      <c r="J95" s="189">
        <f t="shared" ref="J95:P95" si="53">SUM(J96:J96)</f>
        <v>323.60000000000002</v>
      </c>
      <c r="K95" s="189">
        <f t="shared" si="53"/>
        <v>129.44</v>
      </c>
      <c r="L95" s="189">
        <f t="shared" si="53"/>
        <v>161.80000000000001</v>
      </c>
      <c r="M95" s="189">
        <f t="shared" si="53"/>
        <v>9.6999999999999993</v>
      </c>
      <c r="N95" s="189">
        <f t="shared" si="53"/>
        <v>22.65</v>
      </c>
      <c r="O95" s="189">
        <f t="shared" si="53"/>
        <v>1254</v>
      </c>
      <c r="P95" s="189">
        <f t="shared" si="53"/>
        <v>4045</v>
      </c>
      <c r="Q95" s="40"/>
      <c r="R95" s="40"/>
      <c r="S95" s="185"/>
      <c r="T95" s="185"/>
      <c r="U95" s="283"/>
      <c r="V95" s="284"/>
    </row>
    <row r="96" spans="1:16013" s="338" customFormat="1" ht="21" customHeight="1">
      <c r="A96" s="216">
        <v>88</v>
      </c>
      <c r="B96" s="294" t="s">
        <v>226</v>
      </c>
      <c r="C96" s="295">
        <v>1</v>
      </c>
      <c r="D96" s="294" t="s">
        <v>227</v>
      </c>
      <c r="E96" s="294" t="s">
        <v>228</v>
      </c>
      <c r="F96" s="296" t="s">
        <v>62</v>
      </c>
      <c r="G96" s="294" t="s">
        <v>36</v>
      </c>
      <c r="H96" s="268">
        <v>4045</v>
      </c>
      <c r="I96" s="268" t="s">
        <v>223</v>
      </c>
      <c r="J96" s="268">
        <v>323.60000000000002</v>
      </c>
      <c r="K96" s="268">
        <v>129.44</v>
      </c>
      <c r="L96" s="268">
        <v>161.80000000000001</v>
      </c>
      <c r="M96" s="268">
        <v>9.6999999999999993</v>
      </c>
      <c r="N96" s="268">
        <v>22.65</v>
      </c>
      <c r="O96" s="268">
        <v>1254</v>
      </c>
      <c r="P96" s="268">
        <v>4045</v>
      </c>
      <c r="Q96" s="285"/>
      <c r="R96" s="285"/>
      <c r="S96" s="296" t="s">
        <v>224</v>
      </c>
      <c r="T96" s="296"/>
      <c r="U96" s="286"/>
      <c r="V96" s="287"/>
    </row>
    <row r="97" spans="1:16013" ht="21" customHeight="1">
      <c r="A97" s="216">
        <v>89</v>
      </c>
      <c r="B97" s="192" t="s">
        <v>229</v>
      </c>
      <c r="C97" s="185">
        <f>C98+C100+C102</f>
        <v>4</v>
      </c>
      <c r="D97" s="185"/>
      <c r="E97" s="185"/>
      <c r="F97" s="185"/>
      <c r="G97" s="185"/>
      <c r="H97" s="185">
        <f t="shared" ref="H97:P97" si="54">H98+H100+H102</f>
        <v>9840</v>
      </c>
      <c r="I97" s="185"/>
      <c r="J97" s="185">
        <f t="shared" si="54"/>
        <v>14650</v>
      </c>
      <c r="K97" s="185">
        <f t="shared" si="54"/>
        <v>7500</v>
      </c>
      <c r="L97" s="185">
        <f t="shared" si="54"/>
        <v>2900</v>
      </c>
      <c r="M97" s="185">
        <f t="shared" si="54"/>
        <v>2625</v>
      </c>
      <c r="N97" s="185">
        <f t="shared" si="54"/>
        <v>1625</v>
      </c>
      <c r="O97" s="185">
        <f t="shared" si="54"/>
        <v>18840</v>
      </c>
      <c r="P97" s="185">
        <f t="shared" si="54"/>
        <v>53940</v>
      </c>
      <c r="Q97" s="40"/>
      <c r="R97" s="40"/>
      <c r="S97" s="185"/>
      <c r="T97" s="185"/>
      <c r="U97" s="283"/>
      <c r="V97" s="284"/>
    </row>
    <row r="98" spans="1:16013" ht="21" customHeight="1">
      <c r="A98" s="216">
        <v>90</v>
      </c>
      <c r="B98" s="193" t="s">
        <v>230</v>
      </c>
      <c r="C98" s="185">
        <f t="shared" si="52"/>
        <v>1</v>
      </c>
      <c r="D98" s="193"/>
      <c r="E98" s="193"/>
      <c r="F98" s="185"/>
      <c r="G98" s="193"/>
      <c r="H98" s="189">
        <f t="shared" ref="H98:P98" si="55">H99</f>
        <v>695</v>
      </c>
      <c r="I98" s="189" t="str">
        <f t="shared" si="55"/>
        <v>千米</v>
      </c>
      <c r="J98" s="189">
        <f t="shared" si="55"/>
        <v>6500</v>
      </c>
      <c r="K98" s="189">
        <f t="shared" si="55"/>
        <v>6500</v>
      </c>
      <c r="L98" s="189">
        <f t="shared" si="55"/>
        <v>0</v>
      </c>
      <c r="M98" s="189">
        <f t="shared" si="55"/>
        <v>0</v>
      </c>
      <c r="N98" s="189">
        <f t="shared" si="55"/>
        <v>0</v>
      </c>
      <c r="O98" s="189">
        <f t="shared" si="55"/>
        <v>1532</v>
      </c>
      <c r="P98" s="189">
        <f t="shared" si="55"/>
        <v>12200</v>
      </c>
      <c r="Q98" s="40"/>
      <c r="R98" s="40"/>
      <c r="S98" s="185"/>
      <c r="T98" s="185"/>
      <c r="U98" s="283"/>
      <c r="V98" s="284"/>
    </row>
    <row r="99" spans="1:16013" s="338" customFormat="1" ht="21" customHeight="1">
      <c r="A99" s="216">
        <v>91</v>
      </c>
      <c r="B99" s="292" t="s">
        <v>231</v>
      </c>
      <c r="C99" s="293">
        <v>1</v>
      </c>
      <c r="D99" s="350" t="s">
        <v>232</v>
      </c>
      <c r="E99" s="350" t="s">
        <v>233</v>
      </c>
      <c r="F99" s="348" t="s">
        <v>35</v>
      </c>
      <c r="G99" s="350" t="s">
        <v>36</v>
      </c>
      <c r="H99" s="348">
        <v>695</v>
      </c>
      <c r="I99" s="348" t="s">
        <v>187</v>
      </c>
      <c r="J99" s="268">
        <v>6500</v>
      </c>
      <c r="K99" s="268">
        <v>6500</v>
      </c>
      <c r="L99" s="268">
        <v>0</v>
      </c>
      <c r="M99" s="268">
        <v>0</v>
      </c>
      <c r="N99" s="268">
        <v>0</v>
      </c>
      <c r="O99" s="268">
        <v>1532</v>
      </c>
      <c r="P99" s="268">
        <v>12200</v>
      </c>
      <c r="Q99" s="285"/>
      <c r="R99" s="285"/>
      <c r="S99" s="293" t="s">
        <v>234</v>
      </c>
      <c r="T99" s="293"/>
      <c r="U99" s="286"/>
      <c r="V99" s="287"/>
    </row>
    <row r="100" spans="1:16013" ht="24.95" customHeight="1">
      <c r="A100" s="216">
        <v>92</v>
      </c>
      <c r="B100" s="193" t="s">
        <v>235</v>
      </c>
      <c r="C100" s="185">
        <f t="shared" si="52"/>
        <v>1</v>
      </c>
      <c r="D100" s="193"/>
      <c r="E100" s="193"/>
      <c r="F100" s="185"/>
      <c r="G100" s="193"/>
      <c r="H100" s="189">
        <f t="shared" ref="H100:P100" si="56">H101</f>
        <v>1000</v>
      </c>
      <c r="I100" s="189" t="str">
        <f t="shared" si="56"/>
        <v>口</v>
      </c>
      <c r="J100" s="189">
        <f t="shared" si="56"/>
        <v>600</v>
      </c>
      <c r="K100" s="189">
        <f t="shared" si="56"/>
        <v>0</v>
      </c>
      <c r="L100" s="189">
        <f t="shared" si="56"/>
        <v>500</v>
      </c>
      <c r="M100" s="189">
        <f t="shared" si="56"/>
        <v>0</v>
      </c>
      <c r="N100" s="189">
        <f t="shared" si="56"/>
        <v>100</v>
      </c>
      <c r="O100" s="189">
        <f t="shared" si="56"/>
        <v>1000</v>
      </c>
      <c r="P100" s="189">
        <f t="shared" si="56"/>
        <v>4120</v>
      </c>
      <c r="Q100" s="40"/>
      <c r="R100" s="40"/>
      <c r="S100" s="185"/>
      <c r="T100" s="185"/>
      <c r="U100" s="283"/>
      <c r="V100" s="284"/>
    </row>
    <row r="101" spans="1:16013" s="338" customFormat="1" ht="20.100000000000001" customHeight="1">
      <c r="A101" s="216">
        <v>93</v>
      </c>
      <c r="B101" s="292" t="s">
        <v>236</v>
      </c>
      <c r="C101" s="293">
        <v>1</v>
      </c>
      <c r="D101" s="292" t="s">
        <v>237</v>
      </c>
      <c r="E101" s="292" t="s">
        <v>238</v>
      </c>
      <c r="F101" s="293" t="s">
        <v>62</v>
      </c>
      <c r="G101" s="351" t="s">
        <v>36</v>
      </c>
      <c r="H101" s="268">
        <v>1000</v>
      </c>
      <c r="I101" s="268" t="s">
        <v>239</v>
      </c>
      <c r="J101" s="268">
        <v>600</v>
      </c>
      <c r="K101" s="268">
        <v>0</v>
      </c>
      <c r="L101" s="268">
        <v>500</v>
      </c>
      <c r="M101" s="268">
        <v>0</v>
      </c>
      <c r="N101" s="268">
        <v>100</v>
      </c>
      <c r="O101" s="268">
        <v>1000</v>
      </c>
      <c r="P101" s="268">
        <v>4120</v>
      </c>
      <c r="Q101" s="285"/>
      <c r="R101" s="285"/>
      <c r="S101" s="285" t="s">
        <v>38</v>
      </c>
      <c r="T101" s="293" t="s">
        <v>240</v>
      </c>
      <c r="U101" s="286"/>
      <c r="V101" s="287"/>
    </row>
    <row r="102" spans="1:16013" ht="21" customHeight="1">
      <c r="A102" s="216">
        <v>94</v>
      </c>
      <c r="B102" s="193" t="s">
        <v>241</v>
      </c>
      <c r="C102" s="185">
        <f>C103+C104</f>
        <v>2</v>
      </c>
      <c r="D102" s="185"/>
      <c r="E102" s="185"/>
      <c r="F102" s="185"/>
      <c r="G102" s="185"/>
      <c r="H102" s="185">
        <f t="shared" ref="H102:P102" si="57">H103+H104</f>
        <v>8145</v>
      </c>
      <c r="I102" s="185" t="s">
        <v>28</v>
      </c>
      <c r="J102" s="185">
        <f t="shared" si="57"/>
        <v>7550</v>
      </c>
      <c r="K102" s="185">
        <f t="shared" si="57"/>
        <v>1000</v>
      </c>
      <c r="L102" s="185">
        <f t="shared" si="57"/>
        <v>2400</v>
      </c>
      <c r="M102" s="185">
        <f t="shared" si="57"/>
        <v>2625</v>
      </c>
      <c r="N102" s="185">
        <f t="shared" si="57"/>
        <v>1525</v>
      </c>
      <c r="O102" s="185">
        <f t="shared" si="57"/>
        <v>16308</v>
      </c>
      <c r="P102" s="185">
        <f t="shared" si="57"/>
        <v>37620</v>
      </c>
      <c r="Q102" s="40"/>
      <c r="R102" s="40"/>
      <c r="S102" s="185"/>
      <c r="T102" s="185"/>
      <c r="U102" s="283"/>
      <c r="V102" s="284"/>
    </row>
    <row r="103" spans="1:16013" s="338" customFormat="1" ht="26.1" customHeight="1">
      <c r="A103" s="216">
        <v>95</v>
      </c>
      <c r="B103" s="292" t="s">
        <v>242</v>
      </c>
      <c r="C103" s="293" t="s">
        <v>243</v>
      </c>
      <c r="D103" s="292" t="s">
        <v>237</v>
      </c>
      <c r="E103" s="292" t="s">
        <v>244</v>
      </c>
      <c r="F103" s="293" t="s">
        <v>62</v>
      </c>
      <c r="G103" s="351" t="s">
        <v>36</v>
      </c>
      <c r="H103" s="268">
        <v>8000</v>
      </c>
      <c r="I103" s="268" t="s">
        <v>245</v>
      </c>
      <c r="J103" s="268">
        <v>3200</v>
      </c>
      <c r="K103" s="268">
        <v>0</v>
      </c>
      <c r="L103" s="268">
        <v>2400</v>
      </c>
      <c r="M103" s="268">
        <v>0</v>
      </c>
      <c r="N103" s="268">
        <v>800</v>
      </c>
      <c r="O103" s="268">
        <v>8154</v>
      </c>
      <c r="P103" s="268">
        <v>18810</v>
      </c>
      <c r="Q103" s="285"/>
      <c r="R103" s="285"/>
      <c r="S103" s="361" t="s">
        <v>47</v>
      </c>
      <c r="T103" s="293"/>
      <c r="U103" s="286"/>
      <c r="V103" s="287"/>
    </row>
    <row r="104" spans="1:16013" s="338" customFormat="1" ht="30" customHeight="1">
      <c r="A104" s="218">
        <v>96</v>
      </c>
      <c r="B104" s="292" t="s">
        <v>246</v>
      </c>
      <c r="C104" s="352" t="s">
        <v>243</v>
      </c>
      <c r="D104" s="292" t="s">
        <v>247</v>
      </c>
      <c r="E104" s="292" t="s">
        <v>248</v>
      </c>
      <c r="F104" s="293" t="s">
        <v>62</v>
      </c>
      <c r="G104" s="292" t="s">
        <v>36</v>
      </c>
      <c r="H104" s="268">
        <v>145</v>
      </c>
      <c r="I104" s="268" t="s">
        <v>249</v>
      </c>
      <c r="J104" s="268">
        <v>4350</v>
      </c>
      <c r="K104" s="268">
        <v>1000</v>
      </c>
      <c r="L104" s="268">
        <v>0</v>
      </c>
      <c r="M104" s="268">
        <v>2625</v>
      </c>
      <c r="N104" s="268">
        <v>725</v>
      </c>
      <c r="O104" s="268">
        <v>8154</v>
      </c>
      <c r="P104" s="268">
        <v>18810</v>
      </c>
      <c r="Q104" s="285"/>
      <c r="R104" s="285"/>
      <c r="S104" s="230" t="s">
        <v>47</v>
      </c>
      <c r="T104" s="293" t="s">
        <v>163</v>
      </c>
      <c r="U104" s="286"/>
      <c r="V104" s="287"/>
    </row>
    <row r="105" spans="1:16013" ht="21" customHeight="1">
      <c r="A105" s="216">
        <v>97</v>
      </c>
      <c r="B105" s="192" t="s">
        <v>250</v>
      </c>
      <c r="C105" s="185">
        <f>C106+C108+C110+C112</f>
        <v>3</v>
      </c>
      <c r="D105" s="185">
        <f t="shared" ref="D105:P105" si="58">D106+D108+D110+D112</f>
        <v>0</v>
      </c>
      <c r="E105" s="185" t="e">
        <f t="shared" si="58"/>
        <v>#VALUE!</v>
      </c>
      <c r="F105" s="185" t="e">
        <f t="shared" si="58"/>
        <v>#VALUE!</v>
      </c>
      <c r="G105" s="185" t="e">
        <f t="shared" si="58"/>
        <v>#VALUE!</v>
      </c>
      <c r="H105" s="185">
        <f t="shared" si="58"/>
        <v>198006</v>
      </c>
      <c r="I105" s="185" t="s">
        <v>28</v>
      </c>
      <c r="J105" s="185">
        <f t="shared" si="58"/>
        <v>80647</v>
      </c>
      <c r="K105" s="185">
        <f t="shared" si="58"/>
        <v>35250</v>
      </c>
      <c r="L105" s="185">
        <f t="shared" si="58"/>
        <v>32084</v>
      </c>
      <c r="M105" s="185">
        <f t="shared" si="58"/>
        <v>5696</v>
      </c>
      <c r="N105" s="185">
        <f t="shared" si="58"/>
        <v>7899</v>
      </c>
      <c r="O105" s="185">
        <f t="shared" si="58"/>
        <v>26612</v>
      </c>
      <c r="P105" s="185">
        <f t="shared" si="58"/>
        <v>66589</v>
      </c>
      <c r="Q105" s="40"/>
      <c r="R105" s="40"/>
      <c r="S105" s="185"/>
      <c r="T105" s="185"/>
      <c r="U105" s="283"/>
      <c r="V105" s="284"/>
    </row>
    <row r="106" spans="1:16013" ht="21" customHeight="1">
      <c r="A106" s="216">
        <v>98</v>
      </c>
      <c r="B106" s="193" t="s">
        <v>251</v>
      </c>
      <c r="C106" s="185">
        <f>SUM(C107:C107)</f>
        <v>1</v>
      </c>
      <c r="D106" s="193"/>
      <c r="E106" s="193"/>
      <c r="F106" s="185"/>
      <c r="G106" s="193"/>
      <c r="H106" s="189">
        <f t="shared" ref="H106:P106" si="59">H107</f>
        <v>61160</v>
      </c>
      <c r="I106" s="189" t="str">
        <f t="shared" si="59"/>
        <v>亩</v>
      </c>
      <c r="J106" s="189">
        <f t="shared" si="59"/>
        <v>15348</v>
      </c>
      <c r="K106" s="189">
        <f t="shared" si="59"/>
        <v>0</v>
      </c>
      <c r="L106" s="189">
        <f t="shared" si="59"/>
        <v>12278</v>
      </c>
      <c r="M106" s="189">
        <f t="shared" si="59"/>
        <v>3070</v>
      </c>
      <c r="N106" s="189">
        <f t="shared" si="59"/>
        <v>0</v>
      </c>
      <c r="O106" s="189">
        <f t="shared" si="59"/>
        <v>8806</v>
      </c>
      <c r="P106" s="189">
        <f t="shared" si="59"/>
        <v>22795</v>
      </c>
      <c r="Q106" s="40"/>
      <c r="R106" s="40"/>
      <c r="S106" s="185"/>
      <c r="T106" s="185"/>
      <c r="U106" s="283"/>
      <c r="V106" s="284"/>
    </row>
    <row r="107" spans="1:16013" s="338" customFormat="1" ht="18" customHeight="1">
      <c r="A107" s="216">
        <v>99</v>
      </c>
      <c r="B107" s="297" t="s">
        <v>252</v>
      </c>
      <c r="C107" s="228">
        <v>1</v>
      </c>
      <c r="D107" s="297" t="s">
        <v>253</v>
      </c>
      <c r="E107" s="297" t="s">
        <v>254</v>
      </c>
      <c r="F107" s="228" t="s">
        <v>62</v>
      </c>
      <c r="G107" s="297" t="s">
        <v>36</v>
      </c>
      <c r="H107" s="268">
        <v>61160</v>
      </c>
      <c r="I107" s="268" t="s">
        <v>37</v>
      </c>
      <c r="J107" s="268">
        <v>15348</v>
      </c>
      <c r="K107" s="268">
        <v>0</v>
      </c>
      <c r="L107" s="354">
        <v>12278</v>
      </c>
      <c r="M107" s="268">
        <v>3070</v>
      </c>
      <c r="N107" s="268">
        <v>0</v>
      </c>
      <c r="O107" s="268">
        <v>8806</v>
      </c>
      <c r="P107" s="268">
        <v>22795</v>
      </c>
      <c r="Q107" s="285"/>
      <c r="R107" s="285"/>
      <c r="S107" s="228" t="s">
        <v>163</v>
      </c>
      <c r="T107" s="228"/>
      <c r="U107" s="286"/>
      <c r="V107" s="287"/>
    </row>
    <row r="108" spans="1:16013" ht="21" customHeight="1">
      <c r="A108" s="216">
        <v>100</v>
      </c>
      <c r="B108" s="193" t="s">
        <v>255</v>
      </c>
      <c r="C108" s="185">
        <f>SUM(C109:C109)</f>
        <v>1</v>
      </c>
      <c r="D108" s="193"/>
      <c r="E108" s="193"/>
      <c r="F108" s="185"/>
      <c r="G108" s="193"/>
      <c r="H108" s="189">
        <f t="shared" ref="H108:P108" si="60">H109</f>
        <v>123446</v>
      </c>
      <c r="I108" s="189" t="str">
        <f t="shared" si="60"/>
        <v>亩</v>
      </c>
      <c r="J108" s="189">
        <f t="shared" si="60"/>
        <v>61739</v>
      </c>
      <c r="K108" s="189">
        <f t="shared" si="60"/>
        <v>35250</v>
      </c>
      <c r="L108" s="189">
        <f t="shared" si="60"/>
        <v>16246</v>
      </c>
      <c r="M108" s="189">
        <f t="shared" si="60"/>
        <v>2626</v>
      </c>
      <c r="N108" s="189">
        <f t="shared" si="60"/>
        <v>7899</v>
      </c>
      <c r="O108" s="189">
        <f t="shared" si="60"/>
        <v>8241</v>
      </c>
      <c r="P108" s="189">
        <f t="shared" si="60"/>
        <v>19116</v>
      </c>
      <c r="Q108" s="40"/>
      <c r="R108" s="40"/>
      <c r="S108" s="185"/>
      <c r="T108" s="185"/>
      <c r="U108" s="283"/>
      <c r="V108" s="284"/>
    </row>
    <row r="109" spans="1:16013" s="338" customFormat="1" ht="27" customHeight="1">
      <c r="A109" s="216">
        <v>101</v>
      </c>
      <c r="B109" s="353" t="s">
        <v>256</v>
      </c>
      <c r="C109" s="229">
        <v>1</v>
      </c>
      <c r="D109" s="297" t="s">
        <v>257</v>
      </c>
      <c r="E109" s="297" t="s">
        <v>258</v>
      </c>
      <c r="F109" s="228" t="s">
        <v>62</v>
      </c>
      <c r="G109" s="297" t="s">
        <v>36</v>
      </c>
      <c r="H109" s="354">
        <v>123446</v>
      </c>
      <c r="I109" s="268" t="s">
        <v>37</v>
      </c>
      <c r="J109" s="354">
        <v>61739</v>
      </c>
      <c r="K109" s="354">
        <v>35250</v>
      </c>
      <c r="L109" s="354">
        <v>16246</v>
      </c>
      <c r="M109" s="354">
        <v>2626</v>
      </c>
      <c r="N109" s="354">
        <v>7899</v>
      </c>
      <c r="O109" s="354">
        <v>8241</v>
      </c>
      <c r="P109" s="354">
        <v>19116</v>
      </c>
      <c r="Q109" s="285"/>
      <c r="R109" s="285"/>
      <c r="S109" s="228" t="s">
        <v>175</v>
      </c>
      <c r="T109" s="229">
        <v>0</v>
      </c>
      <c r="U109" s="286"/>
      <c r="V109" s="287"/>
    </row>
    <row r="110" spans="1:16013" ht="23.1" customHeight="1">
      <c r="A110" s="216">
        <v>102</v>
      </c>
      <c r="B110" s="193" t="s">
        <v>259</v>
      </c>
      <c r="C110" s="185">
        <v>0</v>
      </c>
      <c r="D110" s="193"/>
      <c r="E110" s="193"/>
      <c r="F110" s="185"/>
      <c r="G110" s="193"/>
      <c r="H110" s="189">
        <v>0</v>
      </c>
      <c r="I110" s="189">
        <v>0</v>
      </c>
      <c r="J110" s="189">
        <v>0</v>
      </c>
      <c r="K110" s="189">
        <v>0</v>
      </c>
      <c r="L110" s="189">
        <v>0</v>
      </c>
      <c r="M110" s="189">
        <v>0</v>
      </c>
      <c r="N110" s="189">
        <v>0</v>
      </c>
      <c r="O110" s="189">
        <v>0</v>
      </c>
      <c r="P110" s="189">
        <v>0</v>
      </c>
      <c r="Q110" s="193"/>
      <c r="R110" s="193"/>
      <c r="S110" s="185"/>
      <c r="T110" s="185"/>
      <c r="U110" s="283"/>
      <c r="V110" s="284"/>
    </row>
    <row r="111" spans="1:16013" s="169" customFormat="1" ht="23.1" customHeight="1">
      <c r="A111" s="320"/>
      <c r="B111" s="355" t="s">
        <v>260</v>
      </c>
      <c r="C111" s="356"/>
      <c r="D111" s="241" t="s">
        <v>261</v>
      </c>
      <c r="E111" s="241" t="s">
        <v>262</v>
      </c>
      <c r="F111" s="357" t="s">
        <v>62</v>
      </c>
      <c r="G111" s="357" t="s">
        <v>36</v>
      </c>
      <c r="H111" s="358">
        <v>194</v>
      </c>
      <c r="I111" s="360" t="s">
        <v>263</v>
      </c>
      <c r="J111" s="358">
        <f>SUM(K111:N111)</f>
        <v>2153</v>
      </c>
      <c r="K111" s="358">
        <v>0</v>
      </c>
      <c r="L111" s="358">
        <v>2019</v>
      </c>
      <c r="M111" s="358">
        <v>0</v>
      </c>
      <c r="N111" s="358">
        <v>134</v>
      </c>
      <c r="O111" s="358">
        <v>2253</v>
      </c>
      <c r="P111" s="358">
        <v>4671</v>
      </c>
      <c r="Q111" s="321"/>
      <c r="R111" s="355"/>
      <c r="S111" s="357" t="s">
        <v>38</v>
      </c>
      <c r="T111" s="356"/>
      <c r="U111" s="362"/>
      <c r="V111" s="363"/>
      <c r="W111" s="364"/>
      <c r="X111" s="364"/>
      <c r="Y111" s="364"/>
      <c r="Z111" s="364"/>
      <c r="AA111" s="364"/>
      <c r="AB111" s="364"/>
      <c r="AC111" s="364"/>
      <c r="AD111" s="364"/>
      <c r="AE111" s="364"/>
      <c r="AF111" s="364"/>
      <c r="AG111" s="364"/>
      <c r="AH111" s="364"/>
      <c r="AI111" s="364"/>
      <c r="AJ111" s="364"/>
      <c r="AK111" s="364"/>
      <c r="AL111" s="364"/>
      <c r="AM111" s="364"/>
      <c r="AN111" s="364"/>
      <c r="AO111" s="364"/>
      <c r="AP111" s="364"/>
      <c r="AQ111" s="364"/>
      <c r="AR111" s="364"/>
      <c r="AS111" s="364"/>
      <c r="AT111" s="364"/>
      <c r="AU111" s="364"/>
      <c r="AV111" s="364"/>
      <c r="AW111" s="364"/>
      <c r="AX111" s="364"/>
      <c r="AY111" s="364"/>
      <c r="AZ111" s="364"/>
      <c r="BA111" s="364"/>
      <c r="BB111" s="364"/>
      <c r="BC111" s="364"/>
      <c r="BD111" s="364"/>
      <c r="BE111" s="364"/>
      <c r="BF111" s="364"/>
      <c r="BG111" s="364"/>
      <c r="BH111" s="364"/>
      <c r="BI111" s="364"/>
      <c r="BJ111" s="364"/>
      <c r="BK111" s="364"/>
      <c r="BL111" s="364"/>
      <c r="BM111" s="364"/>
      <c r="BN111" s="364"/>
      <c r="BO111" s="364"/>
      <c r="BP111" s="364"/>
      <c r="BQ111" s="364"/>
      <c r="BR111" s="364"/>
      <c r="BS111" s="364"/>
      <c r="BT111" s="364"/>
      <c r="BU111" s="364"/>
      <c r="BV111" s="364"/>
      <c r="BW111" s="364"/>
      <c r="BX111" s="364"/>
      <c r="BY111" s="364"/>
      <c r="BZ111" s="364"/>
      <c r="CA111" s="364"/>
      <c r="CB111" s="364"/>
      <c r="CC111" s="364"/>
      <c r="CD111" s="364"/>
      <c r="CE111" s="364"/>
      <c r="CF111" s="364"/>
      <c r="CG111" s="364"/>
      <c r="CH111" s="364"/>
      <c r="CI111" s="364"/>
      <c r="CJ111" s="364"/>
      <c r="CK111" s="364"/>
      <c r="CL111" s="364"/>
      <c r="CM111" s="364"/>
      <c r="CN111" s="364"/>
      <c r="CO111" s="364"/>
      <c r="CP111" s="364"/>
      <c r="CQ111" s="364"/>
      <c r="CR111" s="364"/>
      <c r="CS111" s="364"/>
      <c r="CT111" s="364"/>
      <c r="CU111" s="364"/>
      <c r="CV111" s="364"/>
      <c r="CW111" s="364"/>
      <c r="CX111" s="364"/>
      <c r="CY111" s="364"/>
      <c r="CZ111" s="364"/>
      <c r="DA111" s="364"/>
      <c r="DB111" s="364"/>
      <c r="DC111" s="364"/>
      <c r="DD111" s="364"/>
      <c r="DE111" s="364"/>
      <c r="DF111" s="364"/>
      <c r="DG111" s="364"/>
      <c r="DH111" s="364"/>
      <c r="DI111" s="364"/>
      <c r="DJ111" s="364"/>
      <c r="DK111" s="364"/>
      <c r="DL111" s="364"/>
      <c r="DM111" s="364"/>
      <c r="DN111" s="364"/>
      <c r="DO111" s="364"/>
      <c r="DP111" s="364"/>
      <c r="DQ111" s="364"/>
      <c r="DR111" s="364"/>
      <c r="DS111" s="364"/>
      <c r="DT111" s="364"/>
      <c r="DU111" s="364"/>
      <c r="DV111" s="364"/>
      <c r="DW111" s="364"/>
      <c r="DX111" s="364"/>
      <c r="DY111" s="364"/>
      <c r="DZ111" s="364"/>
      <c r="EA111" s="364"/>
      <c r="EB111" s="364"/>
      <c r="EC111" s="364"/>
      <c r="ED111" s="364"/>
      <c r="EE111" s="364"/>
      <c r="EF111" s="364"/>
      <c r="EG111" s="364"/>
      <c r="EH111" s="364"/>
      <c r="EI111" s="364"/>
      <c r="EJ111" s="364"/>
      <c r="EK111" s="364"/>
      <c r="EL111" s="364"/>
      <c r="EM111" s="364"/>
      <c r="EN111" s="364"/>
      <c r="EO111" s="364"/>
      <c r="EP111" s="364"/>
      <c r="EQ111" s="364"/>
      <c r="ER111" s="364"/>
      <c r="ES111" s="364"/>
      <c r="ET111" s="364"/>
      <c r="EU111" s="364"/>
      <c r="EV111" s="364"/>
      <c r="EW111" s="364"/>
      <c r="EX111" s="364"/>
      <c r="EY111" s="364"/>
      <c r="EZ111" s="364"/>
      <c r="FA111" s="364"/>
      <c r="FB111" s="364"/>
      <c r="FC111" s="364"/>
      <c r="FD111" s="364"/>
      <c r="FE111" s="364"/>
      <c r="FF111" s="364"/>
      <c r="FG111" s="364"/>
      <c r="FH111" s="364"/>
      <c r="FI111" s="364"/>
      <c r="FJ111" s="364"/>
      <c r="FK111" s="364"/>
      <c r="FL111" s="364"/>
      <c r="FM111" s="364"/>
      <c r="FN111" s="364"/>
      <c r="FO111" s="364"/>
      <c r="FP111" s="364"/>
      <c r="FQ111" s="364"/>
      <c r="FR111" s="364"/>
      <c r="FS111" s="364"/>
      <c r="FT111" s="364"/>
      <c r="FU111" s="364"/>
      <c r="FV111" s="364"/>
      <c r="FW111" s="364"/>
      <c r="FX111" s="364"/>
      <c r="FY111" s="364"/>
      <c r="FZ111" s="364"/>
      <c r="GA111" s="364"/>
      <c r="GB111" s="364"/>
      <c r="GC111" s="364"/>
      <c r="GD111" s="364"/>
      <c r="GE111" s="364"/>
      <c r="GF111" s="364"/>
      <c r="GG111" s="364"/>
      <c r="GH111" s="364"/>
      <c r="GI111" s="364"/>
      <c r="GJ111" s="364"/>
      <c r="GK111" s="364"/>
      <c r="GL111" s="364"/>
      <c r="GM111" s="364"/>
      <c r="GN111" s="364"/>
      <c r="GO111" s="364"/>
      <c r="GP111" s="364"/>
      <c r="GQ111" s="364"/>
      <c r="GR111" s="364"/>
      <c r="GS111" s="364"/>
      <c r="GT111" s="364"/>
      <c r="GU111" s="364"/>
      <c r="GV111" s="364"/>
      <c r="GW111" s="364"/>
      <c r="GX111" s="364"/>
      <c r="GY111" s="364"/>
      <c r="GZ111" s="364"/>
      <c r="HA111" s="364"/>
      <c r="HB111" s="364"/>
      <c r="HC111" s="364"/>
      <c r="HD111" s="364"/>
      <c r="HE111" s="364"/>
      <c r="HF111" s="364"/>
      <c r="HG111" s="364"/>
      <c r="HH111" s="364"/>
      <c r="HI111" s="364"/>
      <c r="HJ111" s="364"/>
      <c r="HK111" s="364"/>
      <c r="HL111" s="364"/>
      <c r="HM111" s="364"/>
      <c r="HN111" s="364"/>
      <c r="HO111" s="364"/>
      <c r="HP111" s="364"/>
      <c r="HQ111" s="364"/>
      <c r="HR111" s="364"/>
      <c r="HS111" s="364"/>
      <c r="HT111" s="364"/>
      <c r="HU111" s="364"/>
      <c r="HV111" s="364"/>
      <c r="HW111" s="364"/>
      <c r="HX111" s="364"/>
      <c r="HY111" s="364"/>
      <c r="HZ111" s="364"/>
      <c r="IA111" s="364"/>
      <c r="IB111" s="364"/>
      <c r="IC111" s="364"/>
      <c r="ID111" s="364"/>
      <c r="IE111" s="364"/>
      <c r="IF111" s="364"/>
      <c r="IG111" s="364"/>
      <c r="IH111" s="364"/>
      <c r="II111" s="364"/>
      <c r="IJ111" s="364"/>
      <c r="IK111" s="364"/>
      <c r="IL111" s="364"/>
      <c r="IM111" s="364"/>
      <c r="IN111" s="364"/>
      <c r="IO111" s="364"/>
      <c r="IP111" s="364"/>
      <c r="IQ111" s="364"/>
      <c r="IR111" s="364"/>
      <c r="IS111" s="364"/>
      <c r="IT111" s="364"/>
      <c r="IU111" s="364"/>
      <c r="IV111" s="364"/>
      <c r="IW111" s="364"/>
      <c r="IX111" s="364"/>
      <c r="IY111" s="364"/>
      <c r="IZ111" s="364"/>
      <c r="JA111" s="364"/>
      <c r="JB111" s="364"/>
      <c r="JC111" s="364"/>
      <c r="JD111" s="364"/>
      <c r="JE111" s="364"/>
      <c r="JF111" s="364"/>
      <c r="JG111" s="364"/>
      <c r="JH111" s="364"/>
      <c r="JI111" s="364"/>
      <c r="JJ111" s="364"/>
      <c r="JK111" s="364"/>
      <c r="JL111" s="364"/>
      <c r="JM111" s="364"/>
      <c r="JN111" s="364"/>
      <c r="JO111" s="364"/>
      <c r="JP111" s="364"/>
      <c r="JQ111" s="364"/>
      <c r="JR111" s="364"/>
      <c r="JS111" s="364"/>
      <c r="JT111" s="364"/>
      <c r="JU111" s="364"/>
      <c r="JV111" s="364"/>
      <c r="JW111" s="364"/>
      <c r="JX111" s="364"/>
      <c r="JY111" s="364"/>
      <c r="JZ111" s="364"/>
      <c r="KA111" s="364"/>
      <c r="KB111" s="364"/>
      <c r="KC111" s="364"/>
      <c r="KD111" s="364"/>
      <c r="KE111" s="364"/>
      <c r="KF111" s="364"/>
      <c r="KG111" s="364"/>
      <c r="KH111" s="364"/>
      <c r="KI111" s="364"/>
      <c r="KJ111" s="364"/>
      <c r="KK111" s="364"/>
      <c r="KL111" s="364"/>
      <c r="KM111" s="364"/>
      <c r="KN111" s="364"/>
      <c r="KO111" s="364"/>
      <c r="KP111" s="364"/>
      <c r="KQ111" s="364"/>
      <c r="KR111" s="364"/>
      <c r="KS111" s="364"/>
      <c r="KT111" s="364"/>
      <c r="KU111" s="364"/>
      <c r="KV111" s="364"/>
      <c r="KW111" s="364"/>
      <c r="KX111" s="364"/>
      <c r="KY111" s="364"/>
      <c r="KZ111" s="364"/>
      <c r="LA111" s="364"/>
      <c r="LB111" s="364"/>
      <c r="LC111" s="364"/>
      <c r="LD111" s="364"/>
      <c r="LE111" s="364"/>
      <c r="LF111" s="364"/>
      <c r="LG111" s="364"/>
      <c r="LH111" s="364"/>
      <c r="LI111" s="364"/>
      <c r="LJ111" s="364"/>
      <c r="LK111" s="364"/>
      <c r="LL111" s="364"/>
      <c r="LM111" s="364"/>
      <c r="LN111" s="364"/>
      <c r="LO111" s="364"/>
      <c r="LP111" s="364"/>
      <c r="LQ111" s="364"/>
      <c r="LR111" s="364"/>
      <c r="LS111" s="364"/>
      <c r="LT111" s="364"/>
      <c r="LU111" s="364"/>
      <c r="LV111" s="364"/>
      <c r="LW111" s="364"/>
      <c r="LX111" s="364"/>
      <c r="LY111" s="364"/>
      <c r="LZ111" s="364"/>
      <c r="MA111" s="364"/>
      <c r="MB111" s="364"/>
      <c r="MC111" s="364"/>
      <c r="MD111" s="364"/>
      <c r="ME111" s="364"/>
      <c r="MF111" s="364"/>
      <c r="MG111" s="364"/>
      <c r="MH111" s="364"/>
      <c r="MI111" s="364"/>
      <c r="MJ111" s="364"/>
      <c r="MK111" s="364"/>
      <c r="ML111" s="364"/>
      <c r="MM111" s="364"/>
      <c r="MN111" s="364"/>
      <c r="MO111" s="364"/>
      <c r="MP111" s="364"/>
      <c r="MQ111" s="364"/>
      <c r="MR111" s="364"/>
      <c r="MS111" s="364"/>
      <c r="MT111" s="364"/>
      <c r="MU111" s="364"/>
      <c r="MV111" s="364"/>
      <c r="MW111" s="364"/>
      <c r="MX111" s="364"/>
      <c r="MY111" s="364"/>
      <c r="MZ111" s="364"/>
      <c r="NA111" s="364"/>
      <c r="NB111" s="364"/>
      <c r="NC111" s="364"/>
      <c r="ND111" s="364"/>
      <c r="NE111" s="364"/>
      <c r="NF111" s="364"/>
      <c r="NG111" s="364"/>
      <c r="NH111" s="364"/>
      <c r="NI111" s="364"/>
      <c r="NJ111" s="364"/>
      <c r="NK111" s="364"/>
      <c r="NL111" s="364"/>
      <c r="NM111" s="364"/>
      <c r="NN111" s="364"/>
      <c r="NO111" s="364"/>
      <c r="NP111" s="364"/>
      <c r="NQ111" s="364"/>
      <c r="NR111" s="364"/>
      <c r="NS111" s="364"/>
      <c r="NT111" s="364"/>
      <c r="NU111" s="364"/>
      <c r="NV111" s="364"/>
      <c r="NW111" s="364"/>
      <c r="NX111" s="364"/>
      <c r="NY111" s="364"/>
      <c r="NZ111" s="364"/>
      <c r="OA111" s="364"/>
      <c r="OB111" s="364"/>
      <c r="OC111" s="364"/>
      <c r="OD111" s="364"/>
      <c r="OE111" s="364"/>
      <c r="OF111" s="364"/>
      <c r="OG111" s="364"/>
      <c r="OH111" s="364"/>
      <c r="OI111" s="364"/>
      <c r="OJ111" s="364"/>
      <c r="OK111" s="364"/>
      <c r="OL111" s="364"/>
      <c r="OM111" s="364"/>
      <c r="ON111" s="364"/>
      <c r="OO111" s="364"/>
      <c r="OP111" s="364"/>
      <c r="OQ111" s="364"/>
      <c r="OR111" s="364"/>
      <c r="OS111" s="364"/>
      <c r="OT111" s="364"/>
      <c r="OU111" s="364"/>
      <c r="OV111" s="364"/>
      <c r="OW111" s="364"/>
      <c r="OX111" s="364"/>
      <c r="OY111" s="364"/>
      <c r="OZ111" s="364"/>
      <c r="PA111" s="364"/>
      <c r="PB111" s="364"/>
      <c r="PC111" s="364"/>
      <c r="PD111" s="364"/>
      <c r="PE111" s="364"/>
      <c r="PF111" s="364"/>
      <c r="PG111" s="364"/>
      <c r="PH111" s="364"/>
      <c r="PI111" s="364"/>
      <c r="PJ111" s="364"/>
      <c r="PK111" s="364"/>
      <c r="PL111" s="364"/>
      <c r="PM111" s="364"/>
      <c r="PN111" s="364"/>
      <c r="PO111" s="364"/>
      <c r="PP111" s="364"/>
      <c r="PQ111" s="364"/>
      <c r="PR111" s="364"/>
      <c r="PS111" s="364"/>
      <c r="PT111" s="364"/>
      <c r="PU111" s="364"/>
      <c r="PV111" s="364"/>
      <c r="PW111" s="364"/>
      <c r="PX111" s="364"/>
      <c r="PY111" s="364"/>
      <c r="PZ111" s="364"/>
      <c r="QA111" s="364"/>
      <c r="QB111" s="364"/>
      <c r="QC111" s="364"/>
      <c r="QD111" s="364"/>
      <c r="QE111" s="364"/>
      <c r="QF111" s="364"/>
      <c r="QG111" s="364"/>
      <c r="QH111" s="364"/>
      <c r="QI111" s="364"/>
      <c r="QJ111" s="364"/>
      <c r="QK111" s="364"/>
      <c r="QL111" s="364"/>
      <c r="QM111" s="364"/>
      <c r="QN111" s="364"/>
      <c r="QO111" s="364"/>
      <c r="QP111" s="364"/>
      <c r="QQ111" s="364"/>
      <c r="QR111" s="364"/>
      <c r="QS111" s="364"/>
      <c r="QT111" s="364"/>
      <c r="QU111" s="364"/>
      <c r="QV111" s="364"/>
      <c r="QW111" s="364"/>
      <c r="QX111" s="364"/>
      <c r="QY111" s="364"/>
      <c r="QZ111" s="364"/>
      <c r="RA111" s="364"/>
      <c r="RB111" s="364"/>
      <c r="RC111" s="364"/>
      <c r="RD111" s="364"/>
      <c r="RE111" s="364"/>
      <c r="RF111" s="364"/>
      <c r="RG111" s="364"/>
      <c r="RH111" s="364"/>
      <c r="RI111" s="364"/>
      <c r="RJ111" s="364"/>
      <c r="RK111" s="364"/>
      <c r="RL111" s="364"/>
      <c r="RM111" s="364"/>
      <c r="RN111" s="364"/>
      <c r="RO111" s="364"/>
      <c r="RP111" s="364"/>
      <c r="RQ111" s="364"/>
      <c r="RR111" s="364"/>
      <c r="RS111" s="364"/>
      <c r="RT111" s="364"/>
      <c r="RU111" s="364"/>
      <c r="RV111" s="364"/>
      <c r="RW111" s="364"/>
      <c r="RX111" s="364"/>
      <c r="RY111" s="364"/>
      <c r="RZ111" s="364"/>
      <c r="SA111" s="364"/>
      <c r="SB111" s="364"/>
      <c r="SC111" s="364"/>
      <c r="SD111" s="364"/>
      <c r="SE111" s="364"/>
      <c r="SF111" s="364"/>
      <c r="SG111" s="364"/>
      <c r="SH111" s="364"/>
      <c r="SI111" s="364"/>
      <c r="SJ111" s="364"/>
      <c r="SK111" s="364"/>
      <c r="SL111" s="364"/>
      <c r="SM111" s="364"/>
      <c r="SN111" s="364"/>
      <c r="SO111" s="364"/>
      <c r="SP111" s="364"/>
      <c r="SQ111" s="364"/>
      <c r="SR111" s="364"/>
      <c r="SS111" s="364"/>
      <c r="ST111" s="364"/>
      <c r="SU111" s="364"/>
      <c r="SV111" s="364"/>
      <c r="SW111" s="364"/>
      <c r="SX111" s="364"/>
      <c r="SY111" s="364"/>
      <c r="SZ111" s="364"/>
      <c r="TA111" s="364"/>
      <c r="TB111" s="364"/>
      <c r="TC111" s="364"/>
      <c r="TD111" s="364"/>
      <c r="TE111" s="364"/>
      <c r="TF111" s="364"/>
      <c r="TG111" s="364"/>
      <c r="TH111" s="364"/>
      <c r="TI111" s="364"/>
      <c r="TJ111" s="364"/>
      <c r="TK111" s="364"/>
      <c r="TL111" s="364"/>
      <c r="TM111" s="364"/>
      <c r="TN111" s="364"/>
      <c r="TO111" s="364"/>
      <c r="TP111" s="364"/>
      <c r="TQ111" s="364"/>
      <c r="TR111" s="364"/>
      <c r="TS111" s="364"/>
      <c r="TT111" s="364"/>
      <c r="TU111" s="364"/>
      <c r="TV111" s="364"/>
      <c r="TW111" s="364"/>
      <c r="TX111" s="364"/>
      <c r="TY111" s="364"/>
      <c r="TZ111" s="364"/>
      <c r="UA111" s="364"/>
      <c r="UB111" s="364"/>
      <c r="UC111" s="364"/>
      <c r="UD111" s="364"/>
      <c r="UE111" s="364"/>
      <c r="UF111" s="364"/>
      <c r="UG111" s="364"/>
      <c r="UH111" s="364"/>
      <c r="UI111" s="364"/>
      <c r="UJ111" s="364"/>
      <c r="UK111" s="364"/>
      <c r="UL111" s="364"/>
      <c r="UM111" s="364"/>
      <c r="UN111" s="364"/>
      <c r="UO111" s="364"/>
      <c r="UP111" s="364"/>
      <c r="UQ111" s="364"/>
      <c r="UR111" s="364"/>
      <c r="US111" s="364"/>
      <c r="UT111" s="364"/>
      <c r="UU111" s="364"/>
      <c r="UV111" s="364"/>
      <c r="UW111" s="364"/>
      <c r="UX111" s="364"/>
      <c r="UY111" s="364"/>
      <c r="UZ111" s="364"/>
      <c r="VA111" s="364"/>
      <c r="VB111" s="364"/>
      <c r="VC111" s="364"/>
      <c r="VD111" s="364"/>
      <c r="VE111" s="364"/>
      <c r="VF111" s="364"/>
      <c r="VG111" s="364"/>
      <c r="VH111" s="364"/>
      <c r="VI111" s="364"/>
      <c r="VJ111" s="364"/>
      <c r="VK111" s="364"/>
      <c r="VL111" s="364"/>
      <c r="VM111" s="364"/>
      <c r="VN111" s="364"/>
      <c r="VO111" s="364"/>
      <c r="VP111" s="364"/>
      <c r="VQ111" s="364"/>
      <c r="VR111" s="364"/>
      <c r="VS111" s="364"/>
      <c r="VT111" s="364"/>
      <c r="VU111" s="364"/>
      <c r="VV111" s="364"/>
      <c r="VW111" s="364"/>
      <c r="VX111" s="364"/>
      <c r="VY111" s="364"/>
      <c r="VZ111" s="364"/>
      <c r="WA111" s="364"/>
      <c r="WB111" s="364"/>
      <c r="WC111" s="364"/>
      <c r="WD111" s="364"/>
      <c r="WE111" s="364"/>
      <c r="WF111" s="364"/>
      <c r="WG111" s="364"/>
      <c r="WH111" s="364"/>
      <c r="WI111" s="364"/>
      <c r="WJ111" s="364"/>
      <c r="WK111" s="364"/>
      <c r="WL111" s="364"/>
      <c r="WM111" s="364"/>
      <c r="WN111" s="364"/>
      <c r="WO111" s="364"/>
      <c r="WP111" s="364"/>
      <c r="WQ111" s="364"/>
      <c r="WR111" s="364"/>
      <c r="WS111" s="364"/>
      <c r="WT111" s="364"/>
      <c r="WU111" s="364"/>
      <c r="WV111" s="364"/>
      <c r="WW111" s="364"/>
      <c r="WX111" s="364"/>
      <c r="WY111" s="364"/>
      <c r="WZ111" s="364"/>
      <c r="XA111" s="364"/>
      <c r="XB111" s="364"/>
      <c r="XC111" s="364"/>
      <c r="XD111" s="364"/>
      <c r="XE111" s="364"/>
      <c r="XF111" s="364"/>
      <c r="XG111" s="364"/>
      <c r="XH111" s="364"/>
      <c r="XI111" s="364"/>
      <c r="XJ111" s="364"/>
      <c r="XK111" s="364"/>
      <c r="XL111" s="364"/>
      <c r="XM111" s="364"/>
      <c r="XN111" s="364"/>
      <c r="XO111" s="364"/>
      <c r="XP111" s="364"/>
      <c r="XQ111" s="364"/>
      <c r="XR111" s="364"/>
      <c r="XS111" s="364"/>
      <c r="XT111" s="364"/>
      <c r="XU111" s="364"/>
      <c r="XV111" s="364"/>
      <c r="XW111" s="364"/>
      <c r="XX111" s="364"/>
      <c r="XY111" s="364"/>
      <c r="XZ111" s="364"/>
      <c r="YA111" s="364"/>
      <c r="YB111" s="364"/>
      <c r="YC111" s="364"/>
      <c r="YD111" s="364"/>
      <c r="YE111" s="364"/>
      <c r="YF111" s="364"/>
      <c r="YG111" s="364"/>
      <c r="YH111" s="364"/>
      <c r="YI111" s="364"/>
      <c r="YJ111" s="364"/>
      <c r="YK111" s="364"/>
      <c r="YL111" s="364"/>
      <c r="YM111" s="364"/>
      <c r="YN111" s="364"/>
      <c r="YO111" s="364"/>
      <c r="YP111" s="364"/>
      <c r="YQ111" s="364"/>
      <c r="YR111" s="364"/>
      <c r="YS111" s="364"/>
      <c r="YT111" s="364"/>
      <c r="YU111" s="364"/>
      <c r="YV111" s="364"/>
      <c r="YW111" s="364"/>
      <c r="YX111" s="364"/>
      <c r="YY111" s="364"/>
      <c r="YZ111" s="364"/>
      <c r="ZA111" s="364"/>
      <c r="ZB111" s="364"/>
      <c r="ZC111" s="364"/>
      <c r="ZD111" s="364"/>
      <c r="ZE111" s="364"/>
      <c r="ZF111" s="364"/>
      <c r="ZG111" s="364"/>
      <c r="ZH111" s="364"/>
      <c r="ZI111" s="364"/>
      <c r="ZJ111" s="364"/>
      <c r="ZK111" s="364"/>
      <c r="ZL111" s="364"/>
      <c r="ZM111" s="364"/>
      <c r="ZN111" s="364"/>
      <c r="ZO111" s="364"/>
      <c r="ZP111" s="364"/>
      <c r="ZQ111" s="364"/>
      <c r="ZR111" s="364"/>
      <c r="ZS111" s="364"/>
      <c r="ZT111" s="364"/>
      <c r="ZU111" s="364"/>
      <c r="ZV111" s="364"/>
      <c r="ZW111" s="364"/>
      <c r="ZX111" s="364"/>
      <c r="ZY111" s="364"/>
      <c r="ZZ111" s="364"/>
      <c r="AAA111" s="364"/>
      <c r="AAB111" s="364"/>
      <c r="AAC111" s="364"/>
      <c r="AAD111" s="364"/>
      <c r="AAE111" s="364"/>
      <c r="AAF111" s="364"/>
      <c r="AAG111" s="364"/>
      <c r="AAH111" s="364"/>
      <c r="AAI111" s="364"/>
      <c r="AAJ111" s="364"/>
      <c r="AAK111" s="364"/>
      <c r="AAL111" s="364"/>
      <c r="AAM111" s="364"/>
      <c r="AAN111" s="364"/>
      <c r="AAO111" s="364"/>
      <c r="AAP111" s="364"/>
      <c r="AAQ111" s="364"/>
      <c r="AAR111" s="364"/>
      <c r="AAS111" s="364"/>
      <c r="AAT111" s="364"/>
      <c r="AAU111" s="364"/>
      <c r="AAV111" s="364"/>
      <c r="AAW111" s="364"/>
      <c r="AAX111" s="364"/>
      <c r="AAY111" s="364"/>
      <c r="AAZ111" s="364"/>
      <c r="ABA111" s="364"/>
      <c r="ABB111" s="364"/>
      <c r="ABC111" s="364"/>
      <c r="ABD111" s="364"/>
      <c r="ABE111" s="364"/>
      <c r="ABF111" s="364"/>
      <c r="ABG111" s="364"/>
      <c r="ABH111" s="364"/>
      <c r="ABI111" s="364"/>
      <c r="ABJ111" s="364"/>
      <c r="ABK111" s="364"/>
      <c r="ABL111" s="364"/>
      <c r="ABM111" s="364"/>
      <c r="ABN111" s="364"/>
      <c r="ABO111" s="364"/>
      <c r="ABP111" s="364"/>
      <c r="ABQ111" s="364"/>
      <c r="ABR111" s="364"/>
      <c r="ABS111" s="364"/>
      <c r="ABT111" s="364"/>
      <c r="ABU111" s="364"/>
      <c r="ABV111" s="364"/>
      <c r="ABW111" s="364"/>
      <c r="ABX111" s="364"/>
      <c r="ABY111" s="364"/>
      <c r="ABZ111" s="364"/>
      <c r="ACA111" s="364"/>
      <c r="ACB111" s="364"/>
      <c r="ACC111" s="364"/>
      <c r="ACD111" s="364"/>
      <c r="ACE111" s="364"/>
      <c r="ACF111" s="364"/>
      <c r="ACG111" s="364"/>
      <c r="ACH111" s="364"/>
      <c r="ACI111" s="364"/>
      <c r="ACJ111" s="364"/>
      <c r="ACK111" s="364"/>
      <c r="ACL111" s="364"/>
      <c r="ACM111" s="364"/>
      <c r="ACN111" s="364"/>
      <c r="ACO111" s="364"/>
      <c r="ACP111" s="364"/>
      <c r="ACQ111" s="364"/>
      <c r="ACR111" s="364"/>
      <c r="ACS111" s="364"/>
      <c r="ACT111" s="364"/>
      <c r="ACU111" s="364"/>
      <c r="ACV111" s="364"/>
      <c r="ACW111" s="364"/>
      <c r="ACX111" s="364"/>
      <c r="ACY111" s="364"/>
      <c r="ACZ111" s="364"/>
      <c r="ADA111" s="364"/>
      <c r="ADB111" s="364"/>
      <c r="ADC111" s="364"/>
      <c r="ADD111" s="364"/>
      <c r="ADE111" s="364"/>
      <c r="ADF111" s="364"/>
      <c r="ADG111" s="364"/>
      <c r="ADH111" s="364"/>
      <c r="ADI111" s="364"/>
      <c r="ADJ111" s="364"/>
      <c r="ADK111" s="364"/>
      <c r="ADL111" s="364"/>
      <c r="ADM111" s="364"/>
      <c r="ADN111" s="364"/>
      <c r="ADO111" s="364"/>
      <c r="ADP111" s="364"/>
      <c r="ADQ111" s="364"/>
      <c r="ADR111" s="364"/>
      <c r="ADS111" s="364"/>
      <c r="ADT111" s="364"/>
      <c r="ADU111" s="364"/>
      <c r="ADV111" s="364"/>
      <c r="ADW111" s="364"/>
      <c r="ADX111" s="364"/>
      <c r="ADY111" s="364"/>
      <c r="ADZ111" s="364"/>
      <c r="AEA111" s="364"/>
      <c r="AEB111" s="364"/>
      <c r="AEC111" s="364"/>
      <c r="AED111" s="364"/>
      <c r="AEE111" s="364"/>
      <c r="AEF111" s="364"/>
      <c r="AEG111" s="364"/>
      <c r="AEH111" s="364"/>
      <c r="AEI111" s="364"/>
      <c r="AEJ111" s="364"/>
      <c r="AEK111" s="364"/>
      <c r="AEL111" s="364"/>
      <c r="AEM111" s="364"/>
      <c r="AEN111" s="364"/>
      <c r="AEO111" s="364"/>
      <c r="AEP111" s="364"/>
      <c r="AEQ111" s="364"/>
      <c r="AER111" s="364"/>
      <c r="AES111" s="364"/>
      <c r="AET111" s="364"/>
      <c r="AEU111" s="364"/>
      <c r="AEV111" s="364"/>
      <c r="AEW111" s="364"/>
      <c r="AEX111" s="364"/>
      <c r="AEY111" s="364"/>
      <c r="AEZ111" s="364"/>
      <c r="AFA111" s="364"/>
      <c r="AFB111" s="364"/>
      <c r="AFC111" s="364"/>
      <c r="AFD111" s="364"/>
      <c r="AFE111" s="364"/>
      <c r="AFF111" s="364"/>
      <c r="AFG111" s="364"/>
      <c r="AFH111" s="364"/>
      <c r="AFI111" s="364"/>
      <c r="AFJ111" s="364"/>
      <c r="AFK111" s="364"/>
      <c r="AFL111" s="364"/>
      <c r="AFM111" s="364"/>
      <c r="AFN111" s="364"/>
      <c r="AFO111" s="364"/>
      <c r="AFP111" s="364"/>
      <c r="AFQ111" s="364"/>
      <c r="AFR111" s="364"/>
      <c r="AFS111" s="364"/>
      <c r="AFT111" s="364"/>
      <c r="AFU111" s="364"/>
      <c r="AFV111" s="364"/>
      <c r="AFW111" s="364"/>
      <c r="AFX111" s="364"/>
      <c r="AFY111" s="364"/>
      <c r="AFZ111" s="364"/>
      <c r="AGA111" s="364"/>
      <c r="AGB111" s="364"/>
      <c r="AGC111" s="364"/>
      <c r="AGD111" s="364"/>
      <c r="AGE111" s="364"/>
      <c r="AGF111" s="364"/>
      <c r="AGG111" s="364"/>
      <c r="AGH111" s="364"/>
      <c r="AGI111" s="364"/>
      <c r="AGJ111" s="364"/>
      <c r="AGK111" s="364"/>
      <c r="AGL111" s="364"/>
      <c r="AGM111" s="364"/>
      <c r="AGN111" s="364"/>
      <c r="AGO111" s="364"/>
      <c r="AGP111" s="364"/>
      <c r="AGQ111" s="364"/>
      <c r="AGR111" s="364"/>
      <c r="AGS111" s="364"/>
      <c r="AGT111" s="364"/>
      <c r="AGU111" s="364"/>
      <c r="AGV111" s="364"/>
      <c r="AGW111" s="364"/>
      <c r="AGX111" s="364"/>
      <c r="AGY111" s="364"/>
      <c r="AGZ111" s="364"/>
      <c r="AHA111" s="364"/>
      <c r="AHB111" s="364"/>
      <c r="AHC111" s="364"/>
      <c r="AHD111" s="364"/>
      <c r="AHE111" s="364"/>
      <c r="AHF111" s="364"/>
      <c r="AHG111" s="364"/>
      <c r="AHH111" s="364"/>
      <c r="AHI111" s="364"/>
      <c r="AHJ111" s="364"/>
      <c r="AHK111" s="364"/>
      <c r="AHL111" s="364"/>
      <c r="AHM111" s="364"/>
      <c r="AHN111" s="364"/>
      <c r="AHO111" s="364"/>
      <c r="AHP111" s="364"/>
      <c r="AHQ111" s="364"/>
      <c r="AHR111" s="364"/>
      <c r="AHS111" s="364"/>
      <c r="AHT111" s="364"/>
      <c r="AHU111" s="364"/>
      <c r="AHV111" s="364"/>
      <c r="AHW111" s="364"/>
      <c r="AHX111" s="364"/>
      <c r="AHY111" s="364"/>
      <c r="AHZ111" s="364"/>
      <c r="AIA111" s="364"/>
      <c r="AIB111" s="364"/>
      <c r="AIC111" s="364"/>
      <c r="AID111" s="364"/>
      <c r="AIE111" s="364"/>
      <c r="AIF111" s="364"/>
      <c r="AIG111" s="364"/>
      <c r="AIH111" s="364"/>
      <c r="AII111" s="364"/>
      <c r="AIJ111" s="364"/>
      <c r="AIK111" s="364"/>
      <c r="AIL111" s="364"/>
      <c r="AIM111" s="364"/>
      <c r="AIN111" s="364"/>
      <c r="AIO111" s="364"/>
      <c r="AIP111" s="364"/>
      <c r="AIQ111" s="364"/>
      <c r="AIR111" s="364"/>
      <c r="AIS111" s="364"/>
      <c r="AIT111" s="364"/>
      <c r="AIU111" s="364"/>
      <c r="AIV111" s="364"/>
      <c r="AIW111" s="364"/>
      <c r="AIX111" s="364"/>
      <c r="AIY111" s="364"/>
      <c r="AIZ111" s="364"/>
      <c r="AJA111" s="364"/>
      <c r="AJB111" s="364"/>
      <c r="AJC111" s="364"/>
      <c r="AJD111" s="364"/>
      <c r="AJE111" s="364"/>
      <c r="AJF111" s="364"/>
      <c r="AJG111" s="364"/>
      <c r="AJH111" s="364"/>
      <c r="AJI111" s="364"/>
      <c r="AJJ111" s="364"/>
      <c r="AJK111" s="364"/>
      <c r="AJL111" s="364"/>
      <c r="AJM111" s="364"/>
      <c r="AJN111" s="364"/>
      <c r="AJO111" s="364"/>
      <c r="AJP111" s="364"/>
      <c r="AJQ111" s="364"/>
      <c r="AJR111" s="364"/>
      <c r="AJS111" s="364"/>
      <c r="AJT111" s="364"/>
      <c r="AJU111" s="364"/>
      <c r="AJV111" s="364"/>
      <c r="AJW111" s="364"/>
      <c r="AJX111" s="364"/>
      <c r="AJY111" s="364"/>
      <c r="AJZ111" s="364"/>
      <c r="AKA111" s="364"/>
      <c r="AKB111" s="364"/>
      <c r="AKC111" s="364"/>
      <c r="AKD111" s="364"/>
      <c r="AKE111" s="364"/>
      <c r="AKF111" s="364"/>
      <c r="AKG111" s="364"/>
      <c r="AKH111" s="364"/>
      <c r="AKI111" s="364"/>
      <c r="AKJ111" s="364"/>
      <c r="AKK111" s="364"/>
      <c r="AKL111" s="364"/>
      <c r="AKM111" s="364"/>
      <c r="AKN111" s="364"/>
      <c r="AKO111" s="364"/>
      <c r="AKP111" s="364"/>
      <c r="AKQ111" s="364"/>
      <c r="AKR111" s="364"/>
      <c r="AKS111" s="364"/>
      <c r="AKT111" s="364"/>
      <c r="AKU111" s="364"/>
      <c r="AKV111" s="364"/>
      <c r="AKW111" s="364"/>
      <c r="AKX111" s="364"/>
      <c r="AKY111" s="364"/>
      <c r="AKZ111" s="364"/>
      <c r="ALA111" s="364"/>
      <c r="ALB111" s="364"/>
      <c r="ALC111" s="364"/>
      <c r="ALD111" s="364"/>
      <c r="ALE111" s="364"/>
      <c r="ALF111" s="364"/>
      <c r="ALG111" s="364"/>
      <c r="ALH111" s="364"/>
      <c r="ALI111" s="364"/>
      <c r="ALJ111" s="364"/>
      <c r="ALK111" s="364"/>
      <c r="ALL111" s="364"/>
      <c r="ALM111" s="364"/>
      <c r="ALN111" s="364"/>
      <c r="ALO111" s="364"/>
      <c r="ALP111" s="364"/>
      <c r="ALQ111" s="364"/>
      <c r="ALR111" s="364"/>
      <c r="ALS111" s="364"/>
      <c r="ALT111" s="364"/>
      <c r="ALU111" s="364"/>
      <c r="ALV111" s="364"/>
      <c r="ALW111" s="364"/>
      <c r="ALX111" s="364"/>
      <c r="ALY111" s="364"/>
      <c r="ALZ111" s="364"/>
      <c r="AMA111" s="364"/>
      <c r="AMB111" s="364"/>
      <c r="AMC111" s="364"/>
      <c r="AMD111" s="364"/>
      <c r="AME111" s="364"/>
      <c r="AMF111" s="364"/>
      <c r="AMG111" s="364"/>
      <c r="AMH111" s="364"/>
      <c r="AMI111" s="364"/>
      <c r="AMJ111" s="364"/>
      <c r="AMK111" s="364"/>
      <c r="AML111" s="364"/>
      <c r="AMM111" s="364"/>
      <c r="AMN111" s="364"/>
      <c r="AMO111" s="364"/>
      <c r="AMP111" s="364"/>
      <c r="AMQ111" s="364"/>
      <c r="AMR111" s="364"/>
      <c r="AMS111" s="364"/>
      <c r="AMT111" s="364"/>
      <c r="AMU111" s="364"/>
      <c r="AMV111" s="364"/>
      <c r="AMW111" s="364"/>
      <c r="AMX111" s="364"/>
      <c r="AMY111" s="364"/>
      <c r="AMZ111" s="364"/>
      <c r="ANA111" s="364"/>
      <c r="ANB111" s="364"/>
      <c r="ANC111" s="364"/>
      <c r="AND111" s="364"/>
      <c r="ANE111" s="364"/>
      <c r="ANF111" s="364"/>
      <c r="ANG111" s="364"/>
      <c r="ANH111" s="364"/>
      <c r="ANI111" s="364"/>
      <c r="ANJ111" s="364"/>
      <c r="ANK111" s="364"/>
      <c r="ANL111" s="364"/>
      <c r="ANM111" s="364"/>
      <c r="ANN111" s="364"/>
      <c r="ANO111" s="364"/>
      <c r="ANP111" s="364"/>
      <c r="ANQ111" s="364"/>
      <c r="ANR111" s="364"/>
      <c r="ANS111" s="364"/>
      <c r="ANT111" s="364"/>
      <c r="ANU111" s="364"/>
      <c r="ANV111" s="364"/>
      <c r="ANW111" s="364"/>
      <c r="ANX111" s="364"/>
      <c r="ANY111" s="364"/>
      <c r="ANZ111" s="364"/>
      <c r="AOA111" s="364"/>
      <c r="AOB111" s="364"/>
      <c r="AOC111" s="364"/>
      <c r="AOD111" s="364"/>
      <c r="AOE111" s="364"/>
      <c r="AOF111" s="364"/>
      <c r="AOG111" s="364"/>
      <c r="AOH111" s="364"/>
      <c r="AOI111" s="364"/>
      <c r="AOJ111" s="364"/>
      <c r="AOK111" s="364"/>
      <c r="AOL111" s="364"/>
      <c r="AOM111" s="364"/>
      <c r="AON111" s="364"/>
      <c r="AOO111" s="364"/>
      <c r="AOP111" s="364"/>
      <c r="AOQ111" s="364"/>
      <c r="AOR111" s="364"/>
      <c r="AOS111" s="364"/>
      <c r="AOT111" s="364"/>
      <c r="AOU111" s="364"/>
      <c r="AOV111" s="364"/>
      <c r="AOW111" s="364"/>
      <c r="AOX111" s="364"/>
      <c r="AOY111" s="364"/>
      <c r="AOZ111" s="364"/>
      <c r="APA111" s="364"/>
      <c r="APB111" s="364"/>
      <c r="APC111" s="364"/>
      <c r="APD111" s="364"/>
      <c r="APE111" s="364"/>
      <c r="APF111" s="364"/>
      <c r="APG111" s="364"/>
      <c r="APH111" s="364"/>
      <c r="API111" s="364"/>
      <c r="APJ111" s="364"/>
      <c r="APK111" s="364"/>
      <c r="APL111" s="364"/>
      <c r="APM111" s="364"/>
      <c r="APN111" s="364"/>
      <c r="APO111" s="364"/>
      <c r="APP111" s="364"/>
      <c r="APQ111" s="364"/>
      <c r="APR111" s="364"/>
      <c r="APS111" s="364"/>
      <c r="APT111" s="364"/>
      <c r="APU111" s="364"/>
      <c r="APV111" s="364"/>
      <c r="APW111" s="364"/>
      <c r="APX111" s="364"/>
      <c r="APY111" s="364"/>
      <c r="APZ111" s="364"/>
      <c r="AQA111" s="364"/>
      <c r="AQB111" s="364"/>
      <c r="AQC111" s="364"/>
      <c r="AQD111" s="364"/>
      <c r="AQE111" s="364"/>
      <c r="AQF111" s="364"/>
      <c r="AQG111" s="364"/>
      <c r="AQH111" s="364"/>
      <c r="AQI111" s="364"/>
      <c r="AQJ111" s="364"/>
      <c r="AQK111" s="364"/>
      <c r="AQL111" s="364"/>
      <c r="AQM111" s="364"/>
      <c r="AQN111" s="364"/>
      <c r="AQO111" s="364"/>
      <c r="AQP111" s="364"/>
      <c r="AQQ111" s="364"/>
      <c r="AQR111" s="364"/>
      <c r="AQS111" s="364"/>
      <c r="AQT111" s="364"/>
      <c r="AQU111" s="364"/>
      <c r="AQV111" s="364"/>
      <c r="AQW111" s="364"/>
      <c r="AQX111" s="364"/>
      <c r="AQY111" s="364"/>
      <c r="AQZ111" s="364"/>
      <c r="ARA111" s="364"/>
      <c r="ARB111" s="364"/>
      <c r="ARC111" s="364"/>
      <c r="ARD111" s="364"/>
      <c r="ARE111" s="364"/>
      <c r="ARF111" s="364"/>
      <c r="ARG111" s="364"/>
      <c r="ARH111" s="364"/>
      <c r="ARI111" s="364"/>
      <c r="ARJ111" s="364"/>
      <c r="ARK111" s="364"/>
      <c r="ARL111" s="364"/>
      <c r="ARM111" s="364"/>
      <c r="ARN111" s="364"/>
      <c r="ARO111" s="364"/>
      <c r="ARP111" s="364"/>
      <c r="ARQ111" s="364"/>
      <c r="ARR111" s="364"/>
      <c r="ARS111" s="364"/>
      <c r="ART111" s="364"/>
      <c r="ARU111" s="364"/>
      <c r="ARV111" s="364"/>
      <c r="ARW111" s="364"/>
      <c r="ARX111" s="364"/>
      <c r="ARY111" s="364"/>
      <c r="ARZ111" s="364"/>
      <c r="ASA111" s="364"/>
      <c r="ASB111" s="364"/>
      <c r="ASC111" s="364"/>
      <c r="ASD111" s="364"/>
      <c r="ASE111" s="364"/>
      <c r="ASF111" s="364"/>
      <c r="ASG111" s="364"/>
      <c r="ASH111" s="364"/>
      <c r="ASI111" s="364"/>
      <c r="ASJ111" s="364"/>
      <c r="ASK111" s="364"/>
      <c r="ASL111" s="364"/>
      <c r="ASM111" s="364"/>
      <c r="ASN111" s="364"/>
      <c r="ASO111" s="364"/>
      <c r="ASP111" s="364"/>
      <c r="ASQ111" s="364"/>
      <c r="ASR111" s="364"/>
      <c r="ASS111" s="364"/>
      <c r="AST111" s="364"/>
      <c r="ASU111" s="364"/>
      <c r="ASV111" s="364"/>
      <c r="ASW111" s="364"/>
      <c r="ASX111" s="364"/>
      <c r="ASY111" s="364"/>
      <c r="ASZ111" s="364"/>
      <c r="ATA111" s="364"/>
      <c r="ATB111" s="364"/>
      <c r="ATC111" s="364"/>
      <c r="ATD111" s="364"/>
      <c r="ATE111" s="364"/>
      <c r="ATF111" s="364"/>
      <c r="ATG111" s="364"/>
      <c r="ATH111" s="364"/>
      <c r="ATI111" s="364"/>
      <c r="ATJ111" s="364"/>
      <c r="ATK111" s="364"/>
      <c r="ATL111" s="364"/>
      <c r="ATM111" s="364"/>
      <c r="ATN111" s="364"/>
      <c r="ATO111" s="364"/>
      <c r="ATP111" s="364"/>
      <c r="ATQ111" s="364"/>
      <c r="ATR111" s="364"/>
      <c r="ATS111" s="364"/>
      <c r="ATT111" s="364"/>
      <c r="ATU111" s="364"/>
      <c r="ATV111" s="364"/>
      <c r="ATW111" s="364"/>
      <c r="ATX111" s="364"/>
      <c r="ATY111" s="364"/>
      <c r="ATZ111" s="364"/>
      <c r="AUA111" s="364"/>
      <c r="AUB111" s="364"/>
      <c r="AUC111" s="364"/>
      <c r="AUD111" s="364"/>
      <c r="AUE111" s="364"/>
      <c r="AUF111" s="364"/>
      <c r="AUG111" s="364"/>
      <c r="AUH111" s="364"/>
      <c r="AUI111" s="364"/>
      <c r="AUJ111" s="364"/>
      <c r="AUK111" s="364"/>
      <c r="AUL111" s="364"/>
      <c r="AUM111" s="364"/>
      <c r="AUN111" s="364"/>
      <c r="AUO111" s="364"/>
      <c r="AUP111" s="364"/>
      <c r="AUQ111" s="364"/>
      <c r="AUR111" s="364"/>
      <c r="AUS111" s="364"/>
      <c r="AUT111" s="364"/>
      <c r="AUU111" s="364"/>
      <c r="AUV111" s="364"/>
      <c r="AUW111" s="364"/>
      <c r="AUX111" s="364"/>
      <c r="AUY111" s="364"/>
      <c r="AUZ111" s="364"/>
      <c r="AVA111" s="364"/>
      <c r="AVB111" s="364"/>
      <c r="AVC111" s="364"/>
      <c r="AVD111" s="364"/>
      <c r="AVE111" s="364"/>
      <c r="AVF111" s="364"/>
      <c r="AVG111" s="364"/>
      <c r="AVH111" s="364"/>
      <c r="AVI111" s="364"/>
      <c r="AVJ111" s="364"/>
      <c r="AVK111" s="364"/>
      <c r="AVL111" s="364"/>
      <c r="AVM111" s="364"/>
      <c r="AVN111" s="364"/>
      <c r="AVO111" s="364"/>
      <c r="AVP111" s="364"/>
      <c r="AVQ111" s="364"/>
      <c r="AVR111" s="364"/>
      <c r="AVS111" s="364"/>
      <c r="AVT111" s="364"/>
      <c r="AVU111" s="364"/>
      <c r="AVV111" s="364"/>
      <c r="AVW111" s="364"/>
      <c r="AVX111" s="364"/>
      <c r="AVY111" s="364"/>
      <c r="AVZ111" s="364"/>
      <c r="AWA111" s="364"/>
      <c r="AWB111" s="364"/>
      <c r="AWC111" s="364"/>
      <c r="AWD111" s="364"/>
      <c r="AWE111" s="364"/>
      <c r="AWF111" s="364"/>
      <c r="AWG111" s="364"/>
      <c r="AWH111" s="364"/>
      <c r="AWI111" s="364"/>
      <c r="AWJ111" s="364"/>
      <c r="AWK111" s="364"/>
      <c r="AWL111" s="364"/>
      <c r="AWM111" s="364"/>
      <c r="AWN111" s="364"/>
      <c r="AWO111" s="364"/>
      <c r="AWP111" s="364"/>
      <c r="AWQ111" s="364"/>
      <c r="AWR111" s="364"/>
      <c r="AWS111" s="364"/>
      <c r="AWT111" s="364"/>
      <c r="AWU111" s="364"/>
      <c r="AWV111" s="364"/>
      <c r="AWW111" s="364"/>
      <c r="AWX111" s="364"/>
      <c r="AWY111" s="364"/>
      <c r="AWZ111" s="364"/>
      <c r="AXA111" s="364"/>
      <c r="AXB111" s="364"/>
      <c r="AXC111" s="364"/>
      <c r="AXD111" s="364"/>
      <c r="AXE111" s="364"/>
      <c r="AXF111" s="364"/>
      <c r="AXG111" s="364"/>
      <c r="AXH111" s="364"/>
      <c r="AXI111" s="364"/>
      <c r="AXJ111" s="364"/>
      <c r="AXK111" s="364"/>
      <c r="AXL111" s="364"/>
      <c r="AXM111" s="364"/>
      <c r="AXN111" s="364"/>
      <c r="AXO111" s="364"/>
      <c r="AXP111" s="364"/>
      <c r="AXQ111" s="364"/>
      <c r="AXR111" s="364"/>
      <c r="AXS111" s="364"/>
      <c r="AXT111" s="364"/>
      <c r="AXU111" s="364"/>
      <c r="AXV111" s="364"/>
      <c r="AXW111" s="364"/>
      <c r="AXX111" s="364"/>
      <c r="AXY111" s="364"/>
      <c r="AXZ111" s="364"/>
      <c r="AYA111" s="364"/>
      <c r="AYB111" s="364"/>
      <c r="AYC111" s="364"/>
      <c r="AYD111" s="364"/>
      <c r="AYE111" s="364"/>
      <c r="AYF111" s="364"/>
      <c r="AYG111" s="364"/>
      <c r="AYH111" s="364"/>
      <c r="AYI111" s="364"/>
      <c r="AYJ111" s="364"/>
      <c r="AYK111" s="364"/>
      <c r="AYL111" s="364"/>
      <c r="AYM111" s="364"/>
      <c r="AYN111" s="364"/>
      <c r="AYO111" s="364"/>
      <c r="AYP111" s="364"/>
      <c r="AYQ111" s="364"/>
      <c r="AYR111" s="364"/>
      <c r="AYS111" s="364"/>
      <c r="AYT111" s="364"/>
      <c r="AYU111" s="364"/>
      <c r="AYV111" s="364"/>
      <c r="AYW111" s="364"/>
      <c r="AYX111" s="364"/>
      <c r="AYY111" s="364"/>
      <c r="AYZ111" s="364"/>
      <c r="AZA111" s="364"/>
      <c r="AZB111" s="364"/>
      <c r="AZC111" s="364"/>
      <c r="AZD111" s="364"/>
      <c r="AZE111" s="364"/>
      <c r="AZF111" s="364"/>
      <c r="AZG111" s="364"/>
      <c r="AZH111" s="364"/>
      <c r="AZI111" s="364"/>
      <c r="AZJ111" s="364"/>
      <c r="AZK111" s="364"/>
      <c r="AZL111" s="364"/>
      <c r="AZM111" s="364"/>
      <c r="AZN111" s="364"/>
      <c r="AZO111" s="364"/>
      <c r="AZP111" s="364"/>
      <c r="AZQ111" s="364"/>
      <c r="AZR111" s="364"/>
      <c r="AZS111" s="364"/>
      <c r="AZT111" s="364"/>
      <c r="AZU111" s="364"/>
      <c r="AZV111" s="364"/>
      <c r="AZW111" s="364"/>
      <c r="AZX111" s="364"/>
      <c r="AZY111" s="364"/>
      <c r="AZZ111" s="364"/>
      <c r="BAA111" s="364"/>
      <c r="BAB111" s="364"/>
      <c r="BAC111" s="364"/>
      <c r="BAD111" s="364"/>
      <c r="BAE111" s="364"/>
      <c r="BAF111" s="364"/>
      <c r="BAG111" s="364"/>
      <c r="BAH111" s="364"/>
      <c r="BAI111" s="364"/>
      <c r="BAJ111" s="364"/>
      <c r="BAK111" s="364"/>
      <c r="BAL111" s="364"/>
      <c r="BAM111" s="364"/>
      <c r="BAN111" s="364"/>
      <c r="BAO111" s="364"/>
      <c r="BAP111" s="364"/>
      <c r="BAQ111" s="364"/>
      <c r="BAR111" s="364"/>
      <c r="BAS111" s="364"/>
      <c r="BAT111" s="364"/>
      <c r="BAU111" s="364"/>
      <c r="BAV111" s="364"/>
      <c r="BAW111" s="364"/>
      <c r="BAX111" s="364"/>
      <c r="BAY111" s="364"/>
      <c r="BAZ111" s="364"/>
      <c r="BBA111" s="364"/>
      <c r="BBB111" s="364"/>
      <c r="BBC111" s="364"/>
      <c r="BBD111" s="364"/>
      <c r="BBE111" s="364"/>
      <c r="BBF111" s="364"/>
      <c r="BBG111" s="364"/>
      <c r="BBH111" s="364"/>
      <c r="BBI111" s="364"/>
      <c r="BBJ111" s="364"/>
      <c r="BBK111" s="364"/>
      <c r="BBL111" s="364"/>
      <c r="BBM111" s="364"/>
      <c r="BBN111" s="364"/>
      <c r="BBO111" s="364"/>
      <c r="BBP111" s="364"/>
      <c r="BBQ111" s="364"/>
      <c r="BBR111" s="364"/>
      <c r="BBS111" s="364"/>
      <c r="BBT111" s="364"/>
      <c r="BBU111" s="364"/>
      <c r="BBV111" s="364"/>
      <c r="BBW111" s="364"/>
      <c r="BBX111" s="364"/>
      <c r="BBY111" s="364"/>
      <c r="BBZ111" s="364"/>
      <c r="BCA111" s="364"/>
      <c r="BCB111" s="364"/>
      <c r="BCC111" s="364"/>
      <c r="BCD111" s="364"/>
      <c r="BCE111" s="364"/>
      <c r="BCF111" s="364"/>
      <c r="BCG111" s="364"/>
      <c r="BCH111" s="364"/>
      <c r="BCI111" s="364"/>
      <c r="BCJ111" s="364"/>
      <c r="BCK111" s="364"/>
      <c r="BCL111" s="364"/>
      <c r="BCM111" s="364"/>
      <c r="BCN111" s="364"/>
      <c r="BCO111" s="364"/>
      <c r="BCP111" s="364"/>
      <c r="BCQ111" s="364"/>
      <c r="BCR111" s="364"/>
      <c r="BCS111" s="364"/>
      <c r="BCT111" s="364"/>
      <c r="BCU111" s="364"/>
      <c r="BCV111" s="364"/>
      <c r="BCW111" s="364"/>
      <c r="BCX111" s="364"/>
      <c r="BCY111" s="364"/>
      <c r="BCZ111" s="364"/>
      <c r="BDA111" s="364"/>
      <c r="BDB111" s="364"/>
      <c r="BDC111" s="364"/>
      <c r="BDD111" s="364"/>
      <c r="BDE111" s="364"/>
      <c r="BDF111" s="364"/>
      <c r="BDG111" s="364"/>
      <c r="BDH111" s="364"/>
      <c r="BDI111" s="364"/>
      <c r="BDJ111" s="364"/>
      <c r="BDK111" s="364"/>
      <c r="BDL111" s="364"/>
      <c r="BDM111" s="364"/>
      <c r="BDN111" s="364"/>
      <c r="BDO111" s="364"/>
      <c r="BDP111" s="364"/>
      <c r="BDQ111" s="364"/>
      <c r="BDR111" s="364"/>
      <c r="BDS111" s="364"/>
      <c r="BDT111" s="364"/>
      <c r="BDU111" s="364"/>
      <c r="BDV111" s="364"/>
      <c r="BDW111" s="364"/>
      <c r="BDX111" s="364"/>
      <c r="BDY111" s="364"/>
      <c r="BDZ111" s="364"/>
      <c r="BEA111" s="364"/>
      <c r="BEB111" s="364"/>
      <c r="BEC111" s="364"/>
      <c r="BED111" s="364"/>
      <c r="BEE111" s="364"/>
      <c r="BEF111" s="364"/>
      <c r="BEG111" s="364"/>
      <c r="BEH111" s="364"/>
      <c r="BEI111" s="364"/>
      <c r="BEJ111" s="364"/>
      <c r="BEK111" s="364"/>
      <c r="BEL111" s="364"/>
      <c r="BEM111" s="364"/>
      <c r="BEN111" s="364"/>
      <c r="BEO111" s="364"/>
      <c r="BEP111" s="364"/>
      <c r="BEQ111" s="364"/>
      <c r="BER111" s="364"/>
      <c r="BES111" s="364"/>
      <c r="BET111" s="364"/>
      <c r="BEU111" s="364"/>
      <c r="BEV111" s="364"/>
      <c r="BEW111" s="364"/>
      <c r="BEX111" s="364"/>
      <c r="BEY111" s="364"/>
      <c r="BEZ111" s="364"/>
      <c r="BFA111" s="364"/>
      <c r="BFB111" s="364"/>
      <c r="BFC111" s="364"/>
      <c r="BFD111" s="364"/>
      <c r="BFE111" s="364"/>
      <c r="BFF111" s="364"/>
      <c r="BFG111" s="364"/>
      <c r="BFH111" s="364"/>
      <c r="BFI111" s="364"/>
      <c r="BFJ111" s="364"/>
      <c r="BFK111" s="364"/>
      <c r="BFL111" s="364"/>
      <c r="BFM111" s="364"/>
      <c r="BFN111" s="364"/>
      <c r="BFO111" s="364"/>
      <c r="BFP111" s="364"/>
      <c r="BFQ111" s="364"/>
      <c r="BFR111" s="364"/>
      <c r="BFS111" s="364"/>
      <c r="BFT111" s="364"/>
      <c r="BFU111" s="364"/>
      <c r="BFV111" s="364"/>
      <c r="BFW111" s="364"/>
      <c r="BFX111" s="364"/>
      <c r="BFY111" s="364"/>
      <c r="BFZ111" s="364"/>
      <c r="BGA111" s="364"/>
      <c r="BGB111" s="364"/>
      <c r="BGC111" s="364"/>
      <c r="BGD111" s="364"/>
      <c r="BGE111" s="364"/>
      <c r="BGF111" s="364"/>
      <c r="BGG111" s="364"/>
      <c r="BGH111" s="364"/>
      <c r="BGI111" s="364"/>
      <c r="BGJ111" s="364"/>
      <c r="BGK111" s="364"/>
      <c r="BGL111" s="364"/>
      <c r="BGM111" s="364"/>
      <c r="BGN111" s="364"/>
      <c r="BGO111" s="364"/>
      <c r="BGP111" s="364"/>
      <c r="BGQ111" s="364"/>
      <c r="BGR111" s="364"/>
      <c r="BGS111" s="364"/>
      <c r="BGT111" s="364"/>
      <c r="BGU111" s="364"/>
      <c r="BGV111" s="364"/>
      <c r="BGW111" s="364"/>
      <c r="BGX111" s="364"/>
      <c r="BGY111" s="364"/>
      <c r="BGZ111" s="364"/>
      <c r="BHA111" s="364"/>
      <c r="BHB111" s="364"/>
      <c r="BHC111" s="364"/>
      <c r="BHD111" s="364"/>
      <c r="BHE111" s="364"/>
      <c r="BHF111" s="364"/>
      <c r="BHG111" s="364"/>
      <c r="BHH111" s="364"/>
      <c r="BHI111" s="364"/>
      <c r="BHJ111" s="364"/>
      <c r="BHK111" s="364"/>
      <c r="BHL111" s="364"/>
      <c r="BHM111" s="364"/>
      <c r="BHN111" s="364"/>
      <c r="BHO111" s="364"/>
      <c r="BHP111" s="364"/>
      <c r="BHQ111" s="364"/>
      <c r="BHR111" s="364"/>
      <c r="BHS111" s="364"/>
      <c r="BHT111" s="364"/>
      <c r="BHU111" s="364"/>
      <c r="BHV111" s="364"/>
      <c r="BHW111" s="364"/>
      <c r="BHX111" s="364"/>
      <c r="BHY111" s="364"/>
      <c r="BHZ111" s="364"/>
      <c r="BIA111" s="364"/>
      <c r="BIB111" s="364"/>
      <c r="BIC111" s="364"/>
      <c r="BID111" s="364"/>
      <c r="BIE111" s="364"/>
      <c r="BIF111" s="364"/>
      <c r="BIG111" s="364"/>
      <c r="BIH111" s="364"/>
      <c r="BII111" s="364"/>
      <c r="BIJ111" s="364"/>
      <c r="BIK111" s="364"/>
      <c r="BIL111" s="364"/>
      <c r="BIM111" s="364"/>
      <c r="BIN111" s="364"/>
      <c r="BIO111" s="364"/>
      <c r="BIP111" s="364"/>
      <c r="BIQ111" s="364"/>
      <c r="BIR111" s="364"/>
      <c r="BIS111" s="364"/>
      <c r="BIT111" s="364"/>
      <c r="BIU111" s="364"/>
      <c r="BIV111" s="364"/>
      <c r="BIW111" s="364"/>
      <c r="BIX111" s="364"/>
      <c r="BIY111" s="364"/>
      <c r="BIZ111" s="364"/>
      <c r="BJA111" s="364"/>
      <c r="BJB111" s="364"/>
      <c r="BJC111" s="364"/>
      <c r="BJD111" s="364"/>
      <c r="BJE111" s="364"/>
      <c r="BJF111" s="364"/>
      <c r="BJG111" s="364"/>
      <c r="BJH111" s="364"/>
      <c r="BJI111" s="364"/>
      <c r="BJJ111" s="364"/>
      <c r="BJK111" s="364"/>
      <c r="BJL111" s="364"/>
      <c r="BJM111" s="364"/>
      <c r="BJN111" s="364"/>
      <c r="BJO111" s="364"/>
      <c r="BJP111" s="364"/>
      <c r="BJQ111" s="364"/>
      <c r="BJR111" s="364"/>
      <c r="BJS111" s="364"/>
      <c r="BJT111" s="364"/>
      <c r="BJU111" s="364"/>
      <c r="BJV111" s="364"/>
      <c r="BJW111" s="364"/>
      <c r="BJX111" s="364"/>
      <c r="BJY111" s="364"/>
      <c r="BJZ111" s="364"/>
      <c r="BKA111" s="364"/>
      <c r="BKB111" s="364"/>
      <c r="BKC111" s="364"/>
      <c r="BKD111" s="364"/>
      <c r="BKE111" s="364"/>
      <c r="BKF111" s="364"/>
      <c r="BKG111" s="364"/>
      <c r="BKH111" s="364"/>
      <c r="BKI111" s="364"/>
      <c r="BKJ111" s="364"/>
      <c r="BKK111" s="364"/>
      <c r="BKL111" s="364"/>
      <c r="BKM111" s="364"/>
      <c r="BKN111" s="364"/>
      <c r="BKO111" s="364"/>
      <c r="BKP111" s="364"/>
      <c r="BKQ111" s="364"/>
      <c r="BKR111" s="364"/>
      <c r="BKS111" s="364"/>
      <c r="BKT111" s="364"/>
      <c r="BKU111" s="364"/>
      <c r="BKV111" s="364"/>
      <c r="BKW111" s="364"/>
      <c r="BKX111" s="364"/>
      <c r="BKY111" s="364"/>
      <c r="BKZ111" s="364"/>
      <c r="BLA111" s="364"/>
      <c r="BLB111" s="364"/>
      <c r="BLC111" s="364"/>
      <c r="BLD111" s="364"/>
      <c r="BLE111" s="364"/>
      <c r="BLF111" s="364"/>
      <c r="BLG111" s="364"/>
      <c r="BLH111" s="364"/>
      <c r="BLI111" s="364"/>
      <c r="BLJ111" s="364"/>
      <c r="BLK111" s="364"/>
      <c r="BLL111" s="364"/>
      <c r="BLM111" s="364"/>
      <c r="BLN111" s="364"/>
      <c r="BLO111" s="364"/>
      <c r="BLP111" s="364"/>
      <c r="BLQ111" s="364"/>
      <c r="BLR111" s="364"/>
      <c r="BLS111" s="364"/>
      <c r="BLT111" s="364"/>
      <c r="BLU111" s="364"/>
      <c r="BLV111" s="364"/>
      <c r="BLW111" s="364"/>
      <c r="BLX111" s="364"/>
      <c r="BLY111" s="364"/>
      <c r="BLZ111" s="364"/>
      <c r="BMA111" s="364"/>
      <c r="BMB111" s="364"/>
      <c r="BMC111" s="364"/>
      <c r="BMD111" s="364"/>
      <c r="BME111" s="364"/>
      <c r="BMF111" s="364"/>
      <c r="BMG111" s="364"/>
      <c r="BMH111" s="364"/>
      <c r="BMI111" s="364"/>
      <c r="BMJ111" s="364"/>
      <c r="BMK111" s="364"/>
      <c r="BML111" s="364"/>
      <c r="BMM111" s="364"/>
      <c r="BMN111" s="364"/>
      <c r="BMO111" s="364"/>
      <c r="BMP111" s="364"/>
      <c r="BMQ111" s="364"/>
      <c r="BMR111" s="364"/>
      <c r="BMS111" s="364"/>
      <c r="BMT111" s="364"/>
      <c r="BMU111" s="364"/>
      <c r="BMV111" s="364"/>
      <c r="BMW111" s="364"/>
      <c r="BMX111" s="364"/>
      <c r="BMY111" s="364"/>
      <c r="BMZ111" s="364"/>
      <c r="BNA111" s="364"/>
      <c r="BNB111" s="364"/>
      <c r="BNC111" s="364"/>
      <c r="BND111" s="364"/>
      <c r="BNE111" s="364"/>
      <c r="BNF111" s="364"/>
      <c r="BNG111" s="364"/>
      <c r="BNH111" s="364"/>
      <c r="BNI111" s="364"/>
      <c r="BNJ111" s="364"/>
      <c r="BNK111" s="364"/>
      <c r="BNL111" s="364"/>
      <c r="BNM111" s="364"/>
      <c r="BNN111" s="364"/>
      <c r="BNO111" s="364"/>
      <c r="BNP111" s="364"/>
      <c r="BNQ111" s="364"/>
      <c r="BNR111" s="364"/>
      <c r="BNS111" s="364"/>
      <c r="BNT111" s="364"/>
      <c r="BNU111" s="364"/>
      <c r="BNV111" s="364"/>
      <c r="BNW111" s="364"/>
      <c r="BNX111" s="364"/>
      <c r="BNY111" s="364"/>
      <c r="BNZ111" s="364"/>
      <c r="BOA111" s="364"/>
      <c r="BOB111" s="364"/>
      <c r="BOC111" s="364"/>
      <c r="BOD111" s="364"/>
      <c r="BOE111" s="364"/>
      <c r="BOF111" s="364"/>
      <c r="BOG111" s="364"/>
      <c r="BOH111" s="364"/>
      <c r="BOI111" s="364"/>
      <c r="BOJ111" s="364"/>
      <c r="BOK111" s="364"/>
      <c r="BOL111" s="364"/>
      <c r="BOM111" s="364"/>
      <c r="BON111" s="364"/>
      <c r="BOO111" s="364"/>
      <c r="BOP111" s="364"/>
      <c r="BOQ111" s="364"/>
      <c r="BOR111" s="364"/>
      <c r="BOS111" s="364"/>
      <c r="BOT111" s="364"/>
      <c r="BOU111" s="364"/>
      <c r="BOV111" s="364"/>
      <c r="BOW111" s="364"/>
      <c r="BOX111" s="364"/>
      <c r="BOY111" s="364"/>
      <c r="BOZ111" s="364"/>
      <c r="BPA111" s="364"/>
      <c r="BPB111" s="364"/>
      <c r="BPC111" s="364"/>
      <c r="BPD111" s="364"/>
      <c r="BPE111" s="364"/>
      <c r="BPF111" s="364"/>
      <c r="BPG111" s="364"/>
      <c r="BPH111" s="364"/>
      <c r="BPI111" s="364"/>
      <c r="BPJ111" s="364"/>
      <c r="BPK111" s="364"/>
      <c r="BPL111" s="364"/>
      <c r="BPM111" s="364"/>
      <c r="BPN111" s="364"/>
      <c r="BPO111" s="364"/>
      <c r="BPP111" s="364"/>
      <c r="BPQ111" s="364"/>
      <c r="BPR111" s="364"/>
      <c r="BPS111" s="364"/>
      <c r="BPT111" s="364"/>
      <c r="BPU111" s="364"/>
      <c r="BPV111" s="364"/>
      <c r="BPW111" s="364"/>
      <c r="BPX111" s="364"/>
      <c r="BPY111" s="364"/>
      <c r="BPZ111" s="364"/>
      <c r="BQA111" s="364"/>
      <c r="BQB111" s="364"/>
      <c r="BQC111" s="364"/>
      <c r="BQD111" s="364"/>
      <c r="BQE111" s="364"/>
      <c r="BQF111" s="364"/>
      <c r="BQG111" s="364"/>
      <c r="BQH111" s="364"/>
      <c r="BQI111" s="364"/>
      <c r="BQJ111" s="364"/>
      <c r="BQK111" s="364"/>
      <c r="BQL111" s="364"/>
      <c r="BQM111" s="364"/>
      <c r="BQN111" s="364"/>
      <c r="BQO111" s="364"/>
      <c r="BQP111" s="364"/>
      <c r="BQQ111" s="364"/>
      <c r="BQR111" s="364"/>
      <c r="BQS111" s="364"/>
      <c r="BQT111" s="364"/>
      <c r="BQU111" s="364"/>
      <c r="BQV111" s="364"/>
      <c r="BQW111" s="364"/>
      <c r="BQX111" s="364"/>
      <c r="BQY111" s="364"/>
      <c r="BQZ111" s="364"/>
      <c r="BRA111" s="364"/>
      <c r="BRB111" s="364"/>
      <c r="BRC111" s="364"/>
      <c r="BRD111" s="364"/>
      <c r="BRE111" s="364"/>
      <c r="BRF111" s="364"/>
      <c r="BRG111" s="364"/>
      <c r="BRH111" s="364"/>
      <c r="BRI111" s="364"/>
      <c r="BRJ111" s="364"/>
      <c r="BRK111" s="364"/>
      <c r="BRL111" s="364"/>
      <c r="BRM111" s="364"/>
      <c r="BRN111" s="364"/>
      <c r="BRO111" s="364"/>
      <c r="BRP111" s="364"/>
      <c r="BRQ111" s="364"/>
      <c r="BRR111" s="364"/>
      <c r="BRS111" s="364"/>
      <c r="BRT111" s="364"/>
      <c r="BRU111" s="364"/>
      <c r="BRV111" s="364"/>
      <c r="BRW111" s="364"/>
      <c r="BRX111" s="364"/>
      <c r="BRY111" s="364"/>
      <c r="BRZ111" s="364"/>
      <c r="BSA111" s="364"/>
      <c r="BSB111" s="364"/>
      <c r="BSC111" s="364"/>
      <c r="BSD111" s="364"/>
      <c r="BSE111" s="364"/>
      <c r="BSF111" s="364"/>
      <c r="BSG111" s="364"/>
      <c r="BSH111" s="364"/>
      <c r="BSI111" s="364"/>
      <c r="BSJ111" s="364"/>
      <c r="BSK111" s="364"/>
      <c r="BSL111" s="364"/>
      <c r="BSM111" s="364"/>
      <c r="BSN111" s="364"/>
      <c r="BSO111" s="364"/>
      <c r="BSP111" s="364"/>
      <c r="BSQ111" s="364"/>
      <c r="BSR111" s="364"/>
      <c r="BSS111" s="364"/>
      <c r="BST111" s="364"/>
      <c r="BSU111" s="364"/>
      <c r="BSV111" s="364"/>
      <c r="BSW111" s="364"/>
      <c r="BSX111" s="364"/>
      <c r="BSY111" s="364"/>
      <c r="BSZ111" s="364"/>
      <c r="BTA111" s="364"/>
      <c r="BTB111" s="364"/>
      <c r="BTC111" s="364"/>
      <c r="BTD111" s="364"/>
      <c r="BTE111" s="364"/>
      <c r="BTF111" s="364"/>
      <c r="BTG111" s="364"/>
      <c r="BTH111" s="364"/>
      <c r="BTI111" s="364"/>
      <c r="BTJ111" s="364"/>
      <c r="BTK111" s="364"/>
      <c r="BTL111" s="364"/>
      <c r="BTM111" s="364"/>
      <c r="BTN111" s="364"/>
      <c r="BTO111" s="364"/>
      <c r="BTP111" s="364"/>
      <c r="BTQ111" s="364"/>
      <c r="BTR111" s="364"/>
      <c r="BTS111" s="364"/>
      <c r="BTT111" s="364"/>
      <c r="BTU111" s="364"/>
      <c r="BTV111" s="364"/>
      <c r="BTW111" s="364"/>
      <c r="BTX111" s="364"/>
      <c r="BTY111" s="364"/>
      <c r="BTZ111" s="364"/>
      <c r="BUA111" s="364"/>
      <c r="BUB111" s="364"/>
      <c r="BUC111" s="364"/>
      <c r="BUD111" s="364"/>
      <c r="BUE111" s="364"/>
      <c r="BUF111" s="364"/>
      <c r="BUG111" s="364"/>
      <c r="BUH111" s="364"/>
      <c r="BUI111" s="364"/>
      <c r="BUJ111" s="364"/>
      <c r="BUK111" s="364"/>
      <c r="BUL111" s="364"/>
      <c r="BUM111" s="364"/>
      <c r="BUN111" s="364"/>
      <c r="BUO111" s="364"/>
      <c r="BUP111" s="364"/>
      <c r="BUQ111" s="364"/>
      <c r="BUR111" s="364"/>
      <c r="BUS111" s="364"/>
      <c r="BUT111" s="364"/>
      <c r="BUU111" s="364"/>
      <c r="BUV111" s="364"/>
      <c r="BUW111" s="364"/>
      <c r="BUX111" s="364"/>
      <c r="BUY111" s="364"/>
      <c r="BUZ111" s="364"/>
      <c r="BVA111" s="364"/>
      <c r="BVB111" s="364"/>
      <c r="BVC111" s="364"/>
      <c r="BVD111" s="364"/>
      <c r="BVE111" s="364"/>
      <c r="BVF111" s="364"/>
      <c r="BVG111" s="364"/>
      <c r="BVH111" s="364"/>
      <c r="BVI111" s="364"/>
      <c r="BVJ111" s="364"/>
      <c r="BVK111" s="364"/>
      <c r="BVL111" s="364"/>
      <c r="BVM111" s="364"/>
      <c r="BVN111" s="364"/>
      <c r="BVO111" s="364"/>
      <c r="BVP111" s="364"/>
      <c r="BVQ111" s="364"/>
      <c r="BVR111" s="364"/>
      <c r="BVS111" s="364"/>
      <c r="BVT111" s="364"/>
      <c r="BVU111" s="364"/>
      <c r="BVV111" s="364"/>
      <c r="BVW111" s="364"/>
      <c r="BVX111" s="364"/>
      <c r="BVY111" s="364"/>
      <c r="BVZ111" s="364"/>
      <c r="BWA111" s="364"/>
      <c r="BWB111" s="364"/>
      <c r="BWC111" s="364"/>
      <c r="BWD111" s="364"/>
      <c r="BWE111" s="364"/>
      <c r="BWF111" s="364"/>
      <c r="BWG111" s="364"/>
      <c r="BWH111" s="364"/>
      <c r="BWI111" s="364"/>
      <c r="BWJ111" s="364"/>
      <c r="BWK111" s="364"/>
      <c r="BWL111" s="364"/>
      <c r="BWM111" s="364"/>
      <c r="BWN111" s="364"/>
      <c r="BWO111" s="364"/>
      <c r="BWP111" s="364"/>
      <c r="BWQ111" s="364"/>
      <c r="BWR111" s="364"/>
      <c r="BWS111" s="364"/>
      <c r="BWT111" s="364"/>
      <c r="BWU111" s="364"/>
      <c r="BWV111" s="364"/>
      <c r="BWW111" s="364"/>
      <c r="BWX111" s="364"/>
      <c r="BWY111" s="364"/>
      <c r="BWZ111" s="364"/>
      <c r="BXA111" s="364"/>
      <c r="BXB111" s="364"/>
      <c r="BXC111" s="364"/>
      <c r="BXD111" s="364"/>
      <c r="BXE111" s="364"/>
      <c r="BXF111" s="364"/>
      <c r="BXG111" s="364"/>
      <c r="BXH111" s="364"/>
      <c r="BXI111" s="364"/>
      <c r="BXJ111" s="364"/>
      <c r="BXK111" s="364"/>
      <c r="BXL111" s="364"/>
      <c r="BXM111" s="364"/>
      <c r="BXN111" s="364"/>
      <c r="BXO111" s="364"/>
      <c r="BXP111" s="364"/>
      <c r="BXQ111" s="364"/>
      <c r="BXR111" s="364"/>
      <c r="BXS111" s="364"/>
      <c r="BXT111" s="364"/>
      <c r="BXU111" s="364"/>
      <c r="BXV111" s="364"/>
      <c r="BXW111" s="364"/>
      <c r="BXX111" s="364"/>
      <c r="BXY111" s="364"/>
      <c r="BXZ111" s="364"/>
      <c r="BYA111" s="364"/>
      <c r="BYB111" s="364"/>
      <c r="BYC111" s="364"/>
      <c r="BYD111" s="364"/>
      <c r="BYE111" s="364"/>
      <c r="BYF111" s="364"/>
      <c r="BYG111" s="364"/>
      <c r="BYH111" s="364"/>
      <c r="BYI111" s="364"/>
      <c r="BYJ111" s="364"/>
      <c r="BYK111" s="364"/>
      <c r="BYL111" s="364"/>
      <c r="BYM111" s="364"/>
      <c r="BYN111" s="364"/>
      <c r="BYO111" s="364"/>
      <c r="BYP111" s="364"/>
      <c r="BYQ111" s="364"/>
      <c r="BYR111" s="364"/>
      <c r="BYS111" s="364"/>
      <c r="BYT111" s="364"/>
      <c r="BYU111" s="364"/>
      <c r="BYV111" s="364"/>
      <c r="BYW111" s="364"/>
      <c r="BYX111" s="364"/>
      <c r="BYY111" s="364"/>
      <c r="BYZ111" s="364"/>
      <c r="BZA111" s="364"/>
      <c r="BZB111" s="364"/>
      <c r="BZC111" s="364"/>
      <c r="BZD111" s="364"/>
      <c r="BZE111" s="364"/>
      <c r="BZF111" s="364"/>
      <c r="BZG111" s="364"/>
      <c r="BZH111" s="364"/>
      <c r="BZI111" s="364"/>
      <c r="BZJ111" s="364"/>
      <c r="BZK111" s="364"/>
      <c r="BZL111" s="364"/>
      <c r="BZM111" s="364"/>
      <c r="BZN111" s="364"/>
      <c r="BZO111" s="364"/>
      <c r="BZP111" s="364"/>
      <c r="BZQ111" s="364"/>
      <c r="BZR111" s="364"/>
      <c r="BZS111" s="364"/>
      <c r="BZT111" s="364"/>
      <c r="BZU111" s="364"/>
      <c r="BZV111" s="364"/>
      <c r="BZW111" s="364"/>
      <c r="BZX111" s="364"/>
      <c r="BZY111" s="364"/>
      <c r="BZZ111" s="364"/>
      <c r="CAA111" s="364"/>
      <c r="CAB111" s="364"/>
      <c r="CAC111" s="364"/>
      <c r="CAD111" s="364"/>
      <c r="CAE111" s="364"/>
      <c r="CAF111" s="364"/>
      <c r="CAG111" s="364"/>
      <c r="CAH111" s="364"/>
      <c r="CAI111" s="364"/>
      <c r="CAJ111" s="364"/>
      <c r="CAK111" s="364"/>
      <c r="CAL111" s="364"/>
      <c r="CAM111" s="364"/>
      <c r="CAN111" s="364"/>
      <c r="CAO111" s="364"/>
      <c r="CAP111" s="364"/>
      <c r="CAQ111" s="364"/>
      <c r="CAR111" s="364"/>
      <c r="CAS111" s="364"/>
      <c r="CAT111" s="364"/>
      <c r="CAU111" s="364"/>
      <c r="CAV111" s="364"/>
      <c r="CAW111" s="364"/>
      <c r="CAX111" s="364"/>
      <c r="CAY111" s="364"/>
      <c r="CAZ111" s="364"/>
      <c r="CBA111" s="364"/>
      <c r="CBB111" s="364"/>
      <c r="CBC111" s="364"/>
      <c r="CBD111" s="364"/>
      <c r="CBE111" s="364"/>
      <c r="CBF111" s="364"/>
      <c r="CBG111" s="364"/>
      <c r="CBH111" s="364"/>
      <c r="CBI111" s="364"/>
      <c r="CBJ111" s="364"/>
      <c r="CBK111" s="364"/>
      <c r="CBL111" s="364"/>
      <c r="CBM111" s="364"/>
      <c r="CBN111" s="364"/>
      <c r="CBO111" s="364"/>
      <c r="CBP111" s="364"/>
      <c r="CBQ111" s="364"/>
      <c r="CBR111" s="364"/>
      <c r="CBS111" s="364"/>
      <c r="CBT111" s="364"/>
      <c r="CBU111" s="364"/>
      <c r="CBV111" s="364"/>
      <c r="CBW111" s="364"/>
      <c r="CBX111" s="364"/>
      <c r="CBY111" s="364"/>
      <c r="CBZ111" s="364"/>
      <c r="CCA111" s="364"/>
      <c r="CCB111" s="364"/>
      <c r="CCC111" s="364"/>
      <c r="CCD111" s="364"/>
      <c r="CCE111" s="364"/>
      <c r="CCF111" s="364"/>
      <c r="CCG111" s="364"/>
      <c r="CCH111" s="364"/>
      <c r="CCI111" s="364"/>
      <c r="CCJ111" s="364"/>
      <c r="CCK111" s="364"/>
      <c r="CCL111" s="364"/>
      <c r="CCM111" s="364"/>
      <c r="CCN111" s="364"/>
      <c r="CCO111" s="364"/>
      <c r="CCP111" s="364"/>
      <c r="CCQ111" s="364"/>
      <c r="CCR111" s="364"/>
      <c r="CCS111" s="364"/>
      <c r="CCT111" s="364"/>
      <c r="CCU111" s="364"/>
      <c r="CCV111" s="364"/>
      <c r="CCW111" s="364"/>
      <c r="CCX111" s="364"/>
      <c r="CCY111" s="364"/>
      <c r="CCZ111" s="364"/>
      <c r="CDA111" s="364"/>
      <c r="CDB111" s="364"/>
      <c r="CDC111" s="364"/>
      <c r="CDD111" s="364"/>
      <c r="CDE111" s="364"/>
      <c r="CDF111" s="364"/>
      <c r="CDG111" s="364"/>
      <c r="CDH111" s="364"/>
      <c r="CDI111" s="364"/>
      <c r="CDJ111" s="364"/>
      <c r="CDK111" s="364"/>
      <c r="CDL111" s="364"/>
      <c r="CDM111" s="364"/>
      <c r="CDN111" s="364"/>
      <c r="CDO111" s="364"/>
      <c r="CDP111" s="364"/>
      <c r="CDQ111" s="364"/>
      <c r="CDR111" s="364"/>
      <c r="CDS111" s="364"/>
      <c r="CDT111" s="364"/>
      <c r="CDU111" s="364"/>
      <c r="CDV111" s="364"/>
      <c r="CDW111" s="364"/>
      <c r="CDX111" s="364"/>
      <c r="CDY111" s="364"/>
      <c r="CDZ111" s="364"/>
      <c r="CEA111" s="364"/>
      <c r="CEB111" s="364"/>
      <c r="CEC111" s="364"/>
      <c r="CED111" s="364"/>
      <c r="CEE111" s="364"/>
      <c r="CEF111" s="364"/>
      <c r="CEG111" s="364"/>
      <c r="CEH111" s="364"/>
      <c r="CEI111" s="364"/>
      <c r="CEJ111" s="364"/>
      <c r="CEK111" s="364"/>
      <c r="CEL111" s="364"/>
      <c r="CEM111" s="364"/>
      <c r="CEN111" s="364"/>
      <c r="CEO111" s="364"/>
      <c r="CEP111" s="364"/>
      <c r="CEQ111" s="364"/>
      <c r="CER111" s="364"/>
      <c r="CES111" s="364"/>
      <c r="CET111" s="364"/>
      <c r="CEU111" s="364"/>
      <c r="CEV111" s="364"/>
      <c r="CEW111" s="364"/>
      <c r="CEX111" s="364"/>
      <c r="CEY111" s="364"/>
      <c r="CEZ111" s="364"/>
      <c r="CFA111" s="364"/>
      <c r="CFB111" s="364"/>
      <c r="CFC111" s="364"/>
      <c r="CFD111" s="364"/>
      <c r="CFE111" s="364"/>
      <c r="CFF111" s="364"/>
      <c r="CFG111" s="364"/>
      <c r="CFH111" s="364"/>
      <c r="CFI111" s="364"/>
      <c r="CFJ111" s="364"/>
      <c r="CFK111" s="364"/>
      <c r="CFL111" s="364"/>
      <c r="CFM111" s="364"/>
      <c r="CFN111" s="364"/>
      <c r="CFO111" s="364"/>
      <c r="CFP111" s="364"/>
      <c r="CFQ111" s="364"/>
      <c r="CFR111" s="364"/>
      <c r="CFS111" s="364"/>
      <c r="CFT111" s="364"/>
      <c r="CFU111" s="364"/>
      <c r="CFV111" s="364"/>
      <c r="CFW111" s="364"/>
      <c r="CFX111" s="364"/>
      <c r="CFY111" s="364"/>
      <c r="CFZ111" s="364"/>
      <c r="CGA111" s="364"/>
      <c r="CGB111" s="364"/>
      <c r="CGC111" s="364"/>
      <c r="CGD111" s="364"/>
      <c r="CGE111" s="364"/>
      <c r="CGF111" s="364"/>
      <c r="CGG111" s="364"/>
      <c r="CGH111" s="364"/>
      <c r="CGI111" s="364"/>
      <c r="CGJ111" s="364"/>
      <c r="CGK111" s="364"/>
      <c r="CGL111" s="364"/>
      <c r="CGM111" s="364"/>
      <c r="CGN111" s="364"/>
      <c r="CGO111" s="364"/>
      <c r="CGP111" s="364"/>
      <c r="CGQ111" s="364"/>
      <c r="CGR111" s="364"/>
      <c r="CGS111" s="364"/>
      <c r="CGT111" s="364"/>
      <c r="CGU111" s="364"/>
      <c r="CGV111" s="364"/>
      <c r="CGW111" s="364"/>
      <c r="CGX111" s="364"/>
      <c r="CGY111" s="364"/>
      <c r="CGZ111" s="364"/>
      <c r="CHA111" s="364"/>
      <c r="CHB111" s="364"/>
      <c r="CHC111" s="364"/>
      <c r="CHD111" s="364"/>
      <c r="CHE111" s="364"/>
      <c r="CHF111" s="364"/>
      <c r="CHG111" s="364"/>
      <c r="CHH111" s="364"/>
      <c r="CHI111" s="364"/>
      <c r="CHJ111" s="364"/>
      <c r="CHK111" s="364"/>
      <c r="CHL111" s="364"/>
      <c r="CHM111" s="364"/>
      <c r="CHN111" s="364"/>
      <c r="CHO111" s="364"/>
      <c r="CHP111" s="364"/>
      <c r="CHQ111" s="364"/>
      <c r="CHR111" s="364"/>
      <c r="CHS111" s="364"/>
      <c r="CHT111" s="364"/>
      <c r="CHU111" s="364"/>
      <c r="CHV111" s="364"/>
      <c r="CHW111" s="364"/>
      <c r="CHX111" s="364"/>
      <c r="CHY111" s="364"/>
      <c r="CHZ111" s="364"/>
      <c r="CIA111" s="364"/>
      <c r="CIB111" s="364"/>
      <c r="CIC111" s="364"/>
      <c r="CID111" s="364"/>
      <c r="CIE111" s="364"/>
      <c r="CIF111" s="364"/>
      <c r="CIG111" s="364"/>
      <c r="CIH111" s="364"/>
      <c r="CII111" s="364"/>
      <c r="CIJ111" s="364"/>
      <c r="CIK111" s="364"/>
      <c r="CIL111" s="364"/>
      <c r="CIM111" s="364"/>
      <c r="CIN111" s="364"/>
      <c r="CIO111" s="364"/>
      <c r="CIP111" s="364"/>
      <c r="CIQ111" s="364"/>
      <c r="CIR111" s="364"/>
      <c r="CIS111" s="364"/>
      <c r="CIT111" s="364"/>
      <c r="CIU111" s="364"/>
      <c r="CIV111" s="364"/>
      <c r="CIW111" s="364"/>
      <c r="CIX111" s="364"/>
      <c r="CIY111" s="364"/>
      <c r="CIZ111" s="364"/>
      <c r="CJA111" s="364"/>
      <c r="CJB111" s="364"/>
      <c r="CJC111" s="364"/>
      <c r="CJD111" s="364"/>
      <c r="CJE111" s="364"/>
      <c r="CJF111" s="364"/>
      <c r="CJG111" s="364"/>
      <c r="CJH111" s="364"/>
      <c r="CJI111" s="364"/>
      <c r="CJJ111" s="364"/>
      <c r="CJK111" s="364"/>
      <c r="CJL111" s="364"/>
      <c r="CJM111" s="364"/>
      <c r="CJN111" s="364"/>
      <c r="CJO111" s="364"/>
      <c r="CJP111" s="364"/>
      <c r="CJQ111" s="364"/>
      <c r="CJR111" s="364"/>
      <c r="CJS111" s="364"/>
      <c r="CJT111" s="364"/>
      <c r="CJU111" s="364"/>
      <c r="CJV111" s="364"/>
      <c r="CJW111" s="364"/>
      <c r="CJX111" s="364"/>
      <c r="CJY111" s="364"/>
      <c r="CJZ111" s="364"/>
      <c r="CKA111" s="364"/>
      <c r="CKB111" s="364"/>
      <c r="CKC111" s="364"/>
      <c r="CKD111" s="364"/>
      <c r="CKE111" s="364"/>
      <c r="CKF111" s="364"/>
      <c r="CKG111" s="364"/>
      <c r="CKH111" s="364"/>
      <c r="CKI111" s="364"/>
      <c r="CKJ111" s="364"/>
      <c r="CKK111" s="364"/>
      <c r="CKL111" s="364"/>
      <c r="CKM111" s="364"/>
      <c r="CKN111" s="364"/>
      <c r="CKO111" s="364"/>
      <c r="CKP111" s="364"/>
      <c r="CKQ111" s="364"/>
      <c r="CKR111" s="364"/>
      <c r="CKS111" s="364"/>
      <c r="CKT111" s="364"/>
      <c r="CKU111" s="364"/>
      <c r="CKV111" s="364"/>
      <c r="CKW111" s="364"/>
      <c r="CKX111" s="364"/>
      <c r="CKY111" s="364"/>
      <c r="CKZ111" s="364"/>
      <c r="CLA111" s="364"/>
      <c r="CLB111" s="364"/>
      <c r="CLC111" s="364"/>
      <c r="CLD111" s="364"/>
      <c r="CLE111" s="364"/>
      <c r="CLF111" s="364"/>
      <c r="CLG111" s="364"/>
      <c r="CLH111" s="364"/>
      <c r="CLI111" s="364"/>
      <c r="CLJ111" s="364"/>
      <c r="CLK111" s="364"/>
      <c r="CLL111" s="364"/>
      <c r="CLM111" s="364"/>
      <c r="CLN111" s="364"/>
      <c r="CLO111" s="364"/>
      <c r="CLP111" s="364"/>
      <c r="CLQ111" s="364"/>
      <c r="CLR111" s="364"/>
      <c r="CLS111" s="364"/>
      <c r="CLT111" s="364"/>
      <c r="CLU111" s="364"/>
      <c r="CLV111" s="364"/>
      <c r="CLW111" s="364"/>
      <c r="CLX111" s="364"/>
      <c r="CLY111" s="364"/>
      <c r="CLZ111" s="364"/>
      <c r="CMA111" s="364"/>
      <c r="CMB111" s="364"/>
      <c r="CMC111" s="364"/>
      <c r="CMD111" s="364"/>
      <c r="CME111" s="364"/>
      <c r="CMF111" s="364"/>
      <c r="CMG111" s="364"/>
      <c r="CMH111" s="364"/>
      <c r="CMI111" s="364"/>
      <c r="CMJ111" s="364"/>
      <c r="CMK111" s="364"/>
      <c r="CML111" s="364"/>
      <c r="CMM111" s="364"/>
      <c r="CMN111" s="364"/>
      <c r="CMO111" s="364"/>
      <c r="CMP111" s="364"/>
      <c r="CMQ111" s="364"/>
      <c r="CMR111" s="364"/>
      <c r="CMS111" s="364"/>
      <c r="CMT111" s="364"/>
      <c r="CMU111" s="364"/>
      <c r="CMV111" s="364"/>
      <c r="CMW111" s="364"/>
      <c r="CMX111" s="364"/>
      <c r="CMY111" s="364"/>
      <c r="CMZ111" s="364"/>
      <c r="CNA111" s="364"/>
      <c r="CNB111" s="364"/>
      <c r="CNC111" s="364"/>
      <c r="CND111" s="364"/>
      <c r="CNE111" s="364"/>
      <c r="CNF111" s="364"/>
      <c r="CNG111" s="364"/>
      <c r="CNH111" s="364"/>
      <c r="CNI111" s="364"/>
      <c r="CNJ111" s="364"/>
      <c r="CNK111" s="364"/>
      <c r="CNL111" s="364"/>
      <c r="CNM111" s="364"/>
      <c r="CNN111" s="364"/>
      <c r="CNO111" s="364"/>
      <c r="CNP111" s="364"/>
      <c r="CNQ111" s="364"/>
      <c r="CNR111" s="364"/>
      <c r="CNS111" s="364"/>
      <c r="CNT111" s="364"/>
      <c r="CNU111" s="364"/>
      <c r="CNV111" s="364"/>
      <c r="CNW111" s="364"/>
      <c r="CNX111" s="364"/>
      <c r="CNY111" s="364"/>
      <c r="CNZ111" s="364"/>
      <c r="COA111" s="364"/>
      <c r="COB111" s="364"/>
      <c r="COC111" s="364"/>
      <c r="COD111" s="364"/>
      <c r="COE111" s="364"/>
      <c r="COF111" s="364"/>
      <c r="COG111" s="364"/>
      <c r="COH111" s="364"/>
      <c r="COI111" s="364"/>
      <c r="COJ111" s="364"/>
      <c r="COK111" s="364"/>
      <c r="COL111" s="364"/>
      <c r="COM111" s="364"/>
      <c r="CON111" s="364"/>
      <c r="COO111" s="364"/>
      <c r="COP111" s="364"/>
      <c r="COQ111" s="364"/>
      <c r="COR111" s="364"/>
      <c r="COS111" s="364"/>
      <c r="COT111" s="364"/>
      <c r="COU111" s="364"/>
      <c r="COV111" s="364"/>
      <c r="COW111" s="364"/>
      <c r="COX111" s="364"/>
      <c r="COY111" s="364"/>
      <c r="COZ111" s="364"/>
      <c r="CPA111" s="364"/>
      <c r="CPB111" s="364"/>
      <c r="CPC111" s="364"/>
      <c r="CPD111" s="364"/>
      <c r="CPE111" s="364"/>
      <c r="CPF111" s="364"/>
      <c r="CPG111" s="364"/>
      <c r="CPH111" s="364"/>
      <c r="CPI111" s="364"/>
      <c r="CPJ111" s="364"/>
      <c r="CPK111" s="364"/>
      <c r="CPL111" s="364"/>
      <c r="CPM111" s="364"/>
      <c r="CPN111" s="364"/>
      <c r="CPO111" s="364"/>
      <c r="CPP111" s="364"/>
      <c r="CPQ111" s="364"/>
      <c r="CPR111" s="364"/>
      <c r="CPS111" s="364"/>
      <c r="CPT111" s="364"/>
      <c r="CPU111" s="364"/>
      <c r="CPV111" s="364"/>
      <c r="CPW111" s="364"/>
      <c r="CPX111" s="364"/>
      <c r="CPY111" s="364"/>
      <c r="CPZ111" s="364"/>
      <c r="CQA111" s="364"/>
      <c r="CQB111" s="364"/>
      <c r="CQC111" s="364"/>
      <c r="CQD111" s="364"/>
      <c r="CQE111" s="364"/>
      <c r="CQF111" s="364"/>
      <c r="CQG111" s="364"/>
      <c r="CQH111" s="364"/>
      <c r="CQI111" s="364"/>
      <c r="CQJ111" s="364"/>
      <c r="CQK111" s="364"/>
      <c r="CQL111" s="364"/>
      <c r="CQM111" s="364"/>
      <c r="CQN111" s="364"/>
      <c r="CQO111" s="364"/>
      <c r="CQP111" s="364"/>
      <c r="CQQ111" s="364"/>
      <c r="CQR111" s="364"/>
      <c r="CQS111" s="364"/>
      <c r="CQT111" s="364"/>
      <c r="CQU111" s="364"/>
      <c r="CQV111" s="364"/>
      <c r="CQW111" s="364"/>
      <c r="CQX111" s="364"/>
      <c r="CQY111" s="364"/>
      <c r="CQZ111" s="364"/>
      <c r="CRA111" s="364"/>
      <c r="CRB111" s="364"/>
      <c r="CRC111" s="364"/>
      <c r="CRD111" s="364"/>
      <c r="CRE111" s="364"/>
      <c r="CRF111" s="364"/>
      <c r="CRG111" s="364"/>
      <c r="CRH111" s="364"/>
      <c r="CRI111" s="364"/>
      <c r="CRJ111" s="364"/>
      <c r="CRK111" s="364"/>
      <c r="CRL111" s="364"/>
      <c r="CRM111" s="364"/>
      <c r="CRN111" s="364"/>
      <c r="CRO111" s="364"/>
      <c r="CRP111" s="364"/>
      <c r="CRQ111" s="364"/>
      <c r="CRR111" s="364"/>
      <c r="CRS111" s="364"/>
      <c r="CRT111" s="364"/>
      <c r="CRU111" s="364"/>
      <c r="CRV111" s="364"/>
      <c r="CRW111" s="364"/>
      <c r="CRX111" s="364"/>
      <c r="CRY111" s="364"/>
      <c r="CRZ111" s="364"/>
      <c r="CSA111" s="364"/>
      <c r="CSB111" s="364"/>
      <c r="CSC111" s="364"/>
      <c r="CSD111" s="364"/>
      <c r="CSE111" s="364"/>
      <c r="CSF111" s="364"/>
      <c r="CSG111" s="364"/>
      <c r="CSH111" s="364"/>
      <c r="CSI111" s="364"/>
      <c r="CSJ111" s="364"/>
      <c r="CSK111" s="364"/>
      <c r="CSL111" s="364"/>
      <c r="CSM111" s="364"/>
      <c r="CSN111" s="364"/>
      <c r="CSO111" s="364"/>
      <c r="CSP111" s="364"/>
      <c r="CSQ111" s="364"/>
      <c r="CSR111" s="364"/>
      <c r="CSS111" s="364"/>
      <c r="CST111" s="364"/>
      <c r="CSU111" s="364"/>
      <c r="CSV111" s="364"/>
      <c r="CSW111" s="364"/>
      <c r="CSX111" s="364"/>
      <c r="CSY111" s="364"/>
      <c r="CSZ111" s="364"/>
      <c r="CTA111" s="364"/>
      <c r="CTB111" s="364"/>
      <c r="CTC111" s="364"/>
      <c r="CTD111" s="364"/>
      <c r="CTE111" s="364"/>
      <c r="CTF111" s="364"/>
      <c r="CTG111" s="364"/>
      <c r="CTH111" s="364"/>
      <c r="CTI111" s="364"/>
      <c r="CTJ111" s="364"/>
      <c r="CTK111" s="364"/>
      <c r="CTL111" s="364"/>
      <c r="CTM111" s="364"/>
      <c r="CTN111" s="364"/>
      <c r="CTO111" s="364"/>
      <c r="CTP111" s="364"/>
      <c r="CTQ111" s="364"/>
      <c r="CTR111" s="364"/>
      <c r="CTS111" s="364"/>
      <c r="CTT111" s="364"/>
      <c r="CTU111" s="364"/>
      <c r="CTV111" s="364"/>
      <c r="CTW111" s="364"/>
      <c r="CTX111" s="364"/>
      <c r="CTY111" s="364"/>
      <c r="CTZ111" s="364"/>
      <c r="CUA111" s="364"/>
      <c r="CUB111" s="364"/>
      <c r="CUC111" s="364"/>
      <c r="CUD111" s="364"/>
      <c r="CUE111" s="364"/>
      <c r="CUF111" s="364"/>
      <c r="CUG111" s="364"/>
      <c r="CUH111" s="364"/>
      <c r="CUI111" s="364"/>
      <c r="CUJ111" s="364"/>
      <c r="CUK111" s="364"/>
      <c r="CUL111" s="364"/>
      <c r="CUM111" s="364"/>
      <c r="CUN111" s="364"/>
      <c r="CUO111" s="364"/>
      <c r="CUP111" s="364"/>
      <c r="CUQ111" s="364"/>
      <c r="CUR111" s="364"/>
      <c r="CUS111" s="364"/>
      <c r="CUT111" s="364"/>
      <c r="CUU111" s="364"/>
      <c r="CUV111" s="364"/>
      <c r="CUW111" s="364"/>
      <c r="CUX111" s="364"/>
      <c r="CUY111" s="364"/>
      <c r="CUZ111" s="364"/>
      <c r="CVA111" s="364"/>
      <c r="CVB111" s="364"/>
      <c r="CVC111" s="364"/>
      <c r="CVD111" s="364"/>
      <c r="CVE111" s="364"/>
      <c r="CVF111" s="364"/>
      <c r="CVG111" s="364"/>
      <c r="CVH111" s="364"/>
      <c r="CVI111" s="364"/>
      <c r="CVJ111" s="364"/>
      <c r="CVK111" s="364"/>
      <c r="CVL111" s="364"/>
      <c r="CVM111" s="364"/>
      <c r="CVN111" s="364"/>
      <c r="CVO111" s="364"/>
      <c r="CVP111" s="364"/>
      <c r="CVQ111" s="364"/>
      <c r="CVR111" s="364"/>
      <c r="CVS111" s="364"/>
      <c r="CVT111" s="364"/>
      <c r="CVU111" s="364"/>
      <c r="CVV111" s="364"/>
      <c r="CVW111" s="364"/>
      <c r="CVX111" s="364"/>
      <c r="CVY111" s="364"/>
      <c r="CVZ111" s="364"/>
      <c r="CWA111" s="364"/>
      <c r="CWB111" s="364"/>
      <c r="CWC111" s="364"/>
      <c r="CWD111" s="364"/>
      <c r="CWE111" s="364"/>
      <c r="CWF111" s="364"/>
      <c r="CWG111" s="364"/>
      <c r="CWH111" s="364"/>
      <c r="CWI111" s="364"/>
      <c r="CWJ111" s="364"/>
      <c r="CWK111" s="364"/>
      <c r="CWL111" s="364"/>
      <c r="CWM111" s="364"/>
      <c r="CWN111" s="364"/>
      <c r="CWO111" s="364"/>
      <c r="CWP111" s="364"/>
      <c r="CWQ111" s="364"/>
      <c r="CWR111" s="364"/>
      <c r="CWS111" s="364"/>
      <c r="CWT111" s="364"/>
      <c r="CWU111" s="364"/>
      <c r="CWV111" s="364"/>
      <c r="CWW111" s="364"/>
      <c r="CWX111" s="364"/>
      <c r="CWY111" s="364"/>
      <c r="CWZ111" s="364"/>
      <c r="CXA111" s="364"/>
      <c r="CXB111" s="364"/>
      <c r="CXC111" s="364"/>
      <c r="CXD111" s="364"/>
      <c r="CXE111" s="364"/>
      <c r="CXF111" s="364"/>
      <c r="CXG111" s="364"/>
      <c r="CXH111" s="364"/>
      <c r="CXI111" s="364"/>
      <c r="CXJ111" s="364"/>
      <c r="CXK111" s="364"/>
      <c r="CXL111" s="364"/>
      <c r="CXM111" s="364"/>
      <c r="CXN111" s="364"/>
      <c r="CXO111" s="364"/>
      <c r="CXP111" s="364"/>
      <c r="CXQ111" s="364"/>
      <c r="CXR111" s="364"/>
      <c r="CXS111" s="364"/>
      <c r="CXT111" s="364"/>
      <c r="CXU111" s="364"/>
      <c r="CXV111" s="364"/>
      <c r="CXW111" s="364"/>
      <c r="CXX111" s="364"/>
      <c r="CXY111" s="364"/>
      <c r="CXZ111" s="364"/>
      <c r="CYA111" s="364"/>
      <c r="CYB111" s="364"/>
      <c r="CYC111" s="364"/>
      <c r="CYD111" s="364"/>
      <c r="CYE111" s="364"/>
      <c r="CYF111" s="364"/>
      <c r="CYG111" s="364"/>
      <c r="CYH111" s="364"/>
      <c r="CYI111" s="364"/>
      <c r="CYJ111" s="364"/>
      <c r="CYK111" s="364"/>
      <c r="CYL111" s="364"/>
      <c r="CYM111" s="364"/>
      <c r="CYN111" s="364"/>
      <c r="CYO111" s="364"/>
      <c r="CYP111" s="364"/>
      <c r="CYQ111" s="364"/>
      <c r="CYR111" s="364"/>
      <c r="CYS111" s="364"/>
      <c r="CYT111" s="364"/>
      <c r="CYU111" s="364"/>
      <c r="CYV111" s="364"/>
      <c r="CYW111" s="364"/>
      <c r="CYX111" s="364"/>
      <c r="CYY111" s="364"/>
      <c r="CYZ111" s="364"/>
      <c r="CZA111" s="364"/>
      <c r="CZB111" s="364"/>
      <c r="CZC111" s="364"/>
      <c r="CZD111" s="364"/>
      <c r="CZE111" s="364"/>
      <c r="CZF111" s="364"/>
      <c r="CZG111" s="364"/>
      <c r="CZH111" s="364"/>
      <c r="CZI111" s="364"/>
      <c r="CZJ111" s="364"/>
      <c r="CZK111" s="364"/>
      <c r="CZL111" s="364"/>
      <c r="CZM111" s="364"/>
      <c r="CZN111" s="364"/>
      <c r="CZO111" s="364"/>
      <c r="CZP111" s="364"/>
      <c r="CZQ111" s="364"/>
      <c r="CZR111" s="364"/>
      <c r="CZS111" s="364"/>
      <c r="CZT111" s="364"/>
      <c r="CZU111" s="364"/>
      <c r="CZV111" s="364"/>
      <c r="CZW111" s="364"/>
      <c r="CZX111" s="364"/>
      <c r="CZY111" s="364"/>
      <c r="CZZ111" s="364"/>
      <c r="DAA111" s="364"/>
      <c r="DAB111" s="364"/>
      <c r="DAC111" s="364"/>
      <c r="DAD111" s="364"/>
      <c r="DAE111" s="364"/>
      <c r="DAF111" s="364"/>
      <c r="DAG111" s="364"/>
      <c r="DAH111" s="364"/>
      <c r="DAI111" s="364"/>
      <c r="DAJ111" s="364"/>
      <c r="DAK111" s="364"/>
      <c r="DAL111" s="364"/>
      <c r="DAM111" s="364"/>
      <c r="DAN111" s="364"/>
      <c r="DAO111" s="364"/>
      <c r="DAP111" s="364"/>
      <c r="DAQ111" s="364"/>
      <c r="DAR111" s="364"/>
      <c r="DAS111" s="364"/>
      <c r="DAT111" s="364"/>
      <c r="DAU111" s="364"/>
      <c r="DAV111" s="364"/>
      <c r="DAW111" s="364"/>
      <c r="DAX111" s="364"/>
      <c r="DAY111" s="364"/>
      <c r="DAZ111" s="364"/>
      <c r="DBA111" s="364"/>
      <c r="DBB111" s="364"/>
      <c r="DBC111" s="364"/>
      <c r="DBD111" s="364"/>
      <c r="DBE111" s="364"/>
      <c r="DBF111" s="364"/>
      <c r="DBG111" s="364"/>
      <c r="DBH111" s="364"/>
      <c r="DBI111" s="364"/>
      <c r="DBJ111" s="364"/>
      <c r="DBK111" s="364"/>
      <c r="DBL111" s="364"/>
      <c r="DBM111" s="364"/>
      <c r="DBN111" s="364"/>
      <c r="DBO111" s="364"/>
      <c r="DBP111" s="364"/>
      <c r="DBQ111" s="364"/>
      <c r="DBR111" s="364"/>
      <c r="DBS111" s="364"/>
      <c r="DBT111" s="364"/>
      <c r="DBU111" s="364"/>
      <c r="DBV111" s="364"/>
      <c r="DBW111" s="364"/>
      <c r="DBX111" s="364"/>
      <c r="DBY111" s="364"/>
      <c r="DBZ111" s="364"/>
      <c r="DCA111" s="364"/>
      <c r="DCB111" s="364"/>
      <c r="DCC111" s="364"/>
      <c r="DCD111" s="364"/>
      <c r="DCE111" s="364"/>
      <c r="DCF111" s="364"/>
      <c r="DCG111" s="364"/>
      <c r="DCH111" s="364"/>
      <c r="DCI111" s="364"/>
      <c r="DCJ111" s="364"/>
      <c r="DCK111" s="364"/>
      <c r="DCL111" s="364"/>
      <c r="DCM111" s="364"/>
      <c r="DCN111" s="364"/>
      <c r="DCO111" s="364"/>
      <c r="DCP111" s="364"/>
      <c r="DCQ111" s="364"/>
      <c r="DCR111" s="364"/>
      <c r="DCS111" s="364"/>
      <c r="DCT111" s="364"/>
      <c r="DCU111" s="364"/>
      <c r="DCV111" s="364"/>
      <c r="DCW111" s="364"/>
      <c r="DCX111" s="364"/>
      <c r="DCY111" s="364"/>
      <c r="DCZ111" s="364"/>
      <c r="DDA111" s="364"/>
      <c r="DDB111" s="364"/>
      <c r="DDC111" s="364"/>
      <c r="DDD111" s="364"/>
      <c r="DDE111" s="364"/>
      <c r="DDF111" s="364"/>
      <c r="DDG111" s="364"/>
      <c r="DDH111" s="364"/>
      <c r="DDI111" s="364"/>
      <c r="DDJ111" s="364"/>
      <c r="DDK111" s="364"/>
      <c r="DDL111" s="364"/>
      <c r="DDM111" s="364"/>
      <c r="DDN111" s="364"/>
      <c r="DDO111" s="364"/>
      <c r="DDP111" s="364"/>
      <c r="DDQ111" s="364"/>
      <c r="DDR111" s="364"/>
      <c r="DDS111" s="364"/>
      <c r="DDT111" s="364"/>
      <c r="DDU111" s="364"/>
      <c r="DDV111" s="364"/>
      <c r="DDW111" s="364"/>
      <c r="DDX111" s="364"/>
      <c r="DDY111" s="364"/>
      <c r="DDZ111" s="364"/>
      <c r="DEA111" s="364"/>
      <c r="DEB111" s="364"/>
      <c r="DEC111" s="364"/>
      <c r="DED111" s="364"/>
      <c r="DEE111" s="364"/>
      <c r="DEF111" s="364"/>
      <c r="DEG111" s="364"/>
      <c r="DEH111" s="364"/>
      <c r="DEI111" s="364"/>
      <c r="DEJ111" s="364"/>
      <c r="DEK111" s="364"/>
      <c r="DEL111" s="364"/>
      <c r="DEM111" s="364"/>
      <c r="DEN111" s="364"/>
      <c r="DEO111" s="364"/>
      <c r="DEP111" s="364"/>
      <c r="DEQ111" s="364"/>
      <c r="DER111" s="364"/>
      <c r="DES111" s="364"/>
      <c r="DET111" s="364"/>
      <c r="DEU111" s="364"/>
      <c r="DEV111" s="364"/>
      <c r="DEW111" s="364"/>
      <c r="DEX111" s="364"/>
      <c r="DEY111" s="364"/>
      <c r="DEZ111" s="364"/>
      <c r="DFA111" s="364"/>
      <c r="DFB111" s="364"/>
      <c r="DFC111" s="364"/>
      <c r="DFD111" s="364"/>
      <c r="DFE111" s="364"/>
      <c r="DFF111" s="364"/>
      <c r="DFG111" s="364"/>
      <c r="DFH111" s="364"/>
      <c r="DFI111" s="364"/>
      <c r="DFJ111" s="364"/>
      <c r="DFK111" s="364"/>
      <c r="DFL111" s="364"/>
      <c r="DFM111" s="364"/>
      <c r="DFN111" s="364"/>
      <c r="DFO111" s="364"/>
      <c r="DFP111" s="364"/>
      <c r="DFQ111" s="364"/>
      <c r="DFR111" s="364"/>
      <c r="DFS111" s="364"/>
      <c r="DFT111" s="364"/>
      <c r="DFU111" s="364"/>
      <c r="DFV111" s="364"/>
      <c r="DFW111" s="364"/>
      <c r="DFX111" s="364"/>
      <c r="DFY111" s="364"/>
      <c r="DFZ111" s="364"/>
      <c r="DGA111" s="364"/>
      <c r="DGB111" s="364"/>
      <c r="DGC111" s="364"/>
      <c r="DGD111" s="364"/>
      <c r="DGE111" s="364"/>
      <c r="DGF111" s="364"/>
      <c r="DGG111" s="364"/>
      <c r="DGH111" s="364"/>
      <c r="DGI111" s="364"/>
      <c r="DGJ111" s="364"/>
      <c r="DGK111" s="364"/>
      <c r="DGL111" s="364"/>
      <c r="DGM111" s="364"/>
      <c r="DGN111" s="364"/>
      <c r="DGO111" s="364"/>
      <c r="DGP111" s="364"/>
      <c r="DGQ111" s="364"/>
      <c r="DGR111" s="364"/>
      <c r="DGS111" s="364"/>
      <c r="DGT111" s="364"/>
      <c r="DGU111" s="364"/>
      <c r="DGV111" s="364"/>
      <c r="DGW111" s="364"/>
      <c r="DGX111" s="364"/>
      <c r="DGY111" s="364"/>
      <c r="DGZ111" s="364"/>
      <c r="DHA111" s="364"/>
      <c r="DHB111" s="364"/>
      <c r="DHC111" s="364"/>
      <c r="DHD111" s="364"/>
      <c r="DHE111" s="364"/>
      <c r="DHF111" s="364"/>
      <c r="DHG111" s="364"/>
      <c r="DHH111" s="364"/>
      <c r="DHI111" s="364"/>
      <c r="DHJ111" s="364"/>
      <c r="DHK111" s="364"/>
      <c r="DHL111" s="364"/>
      <c r="DHM111" s="364"/>
      <c r="DHN111" s="364"/>
      <c r="DHO111" s="364"/>
      <c r="DHP111" s="364"/>
      <c r="DHQ111" s="364"/>
      <c r="DHR111" s="364"/>
      <c r="DHS111" s="364"/>
      <c r="DHT111" s="364"/>
      <c r="DHU111" s="364"/>
      <c r="DHV111" s="364"/>
      <c r="DHW111" s="364"/>
      <c r="DHX111" s="364"/>
      <c r="DHY111" s="364"/>
      <c r="DHZ111" s="364"/>
      <c r="DIA111" s="364"/>
      <c r="DIB111" s="364"/>
      <c r="DIC111" s="364"/>
      <c r="DID111" s="364"/>
      <c r="DIE111" s="364"/>
      <c r="DIF111" s="364"/>
      <c r="DIG111" s="364"/>
      <c r="DIH111" s="364"/>
      <c r="DII111" s="364"/>
      <c r="DIJ111" s="364"/>
      <c r="DIK111" s="364"/>
      <c r="DIL111" s="364"/>
      <c r="DIM111" s="364"/>
      <c r="DIN111" s="364"/>
      <c r="DIO111" s="364"/>
      <c r="DIP111" s="364"/>
      <c r="DIQ111" s="364"/>
      <c r="DIR111" s="364"/>
      <c r="DIS111" s="364"/>
      <c r="DIT111" s="364"/>
      <c r="DIU111" s="364"/>
      <c r="DIV111" s="364"/>
      <c r="DIW111" s="364"/>
      <c r="DIX111" s="364"/>
      <c r="DIY111" s="364"/>
      <c r="DIZ111" s="364"/>
      <c r="DJA111" s="364"/>
      <c r="DJB111" s="364"/>
      <c r="DJC111" s="364"/>
      <c r="DJD111" s="364"/>
      <c r="DJE111" s="364"/>
      <c r="DJF111" s="364"/>
      <c r="DJG111" s="364"/>
      <c r="DJH111" s="364"/>
      <c r="DJI111" s="364"/>
      <c r="DJJ111" s="364"/>
      <c r="DJK111" s="364"/>
      <c r="DJL111" s="364"/>
      <c r="DJM111" s="364"/>
      <c r="DJN111" s="364"/>
      <c r="DJO111" s="364"/>
      <c r="DJP111" s="364"/>
      <c r="DJQ111" s="364"/>
      <c r="DJR111" s="364"/>
      <c r="DJS111" s="364"/>
      <c r="DJT111" s="364"/>
      <c r="DJU111" s="364"/>
      <c r="DJV111" s="364"/>
      <c r="DJW111" s="364"/>
      <c r="DJX111" s="364"/>
      <c r="DJY111" s="364"/>
      <c r="DJZ111" s="364"/>
      <c r="DKA111" s="364"/>
      <c r="DKB111" s="364"/>
      <c r="DKC111" s="364"/>
      <c r="DKD111" s="364"/>
      <c r="DKE111" s="364"/>
      <c r="DKF111" s="364"/>
      <c r="DKG111" s="364"/>
      <c r="DKH111" s="364"/>
      <c r="DKI111" s="364"/>
      <c r="DKJ111" s="364"/>
      <c r="DKK111" s="364"/>
      <c r="DKL111" s="364"/>
      <c r="DKM111" s="364"/>
      <c r="DKN111" s="364"/>
      <c r="DKO111" s="364"/>
      <c r="DKP111" s="364"/>
      <c r="DKQ111" s="364"/>
      <c r="DKR111" s="364"/>
      <c r="DKS111" s="364"/>
      <c r="DKT111" s="364"/>
      <c r="DKU111" s="364"/>
      <c r="DKV111" s="364"/>
      <c r="DKW111" s="364"/>
      <c r="DKX111" s="364"/>
      <c r="DKY111" s="364"/>
      <c r="DKZ111" s="364"/>
      <c r="DLA111" s="364"/>
      <c r="DLB111" s="364"/>
      <c r="DLC111" s="364"/>
      <c r="DLD111" s="364"/>
      <c r="DLE111" s="364"/>
      <c r="DLF111" s="364"/>
      <c r="DLG111" s="364"/>
      <c r="DLH111" s="364"/>
      <c r="DLI111" s="364"/>
      <c r="DLJ111" s="364"/>
      <c r="DLK111" s="364"/>
      <c r="DLL111" s="364"/>
      <c r="DLM111" s="364"/>
      <c r="DLN111" s="364"/>
      <c r="DLO111" s="364"/>
      <c r="DLP111" s="364"/>
      <c r="DLQ111" s="364"/>
      <c r="DLR111" s="364"/>
      <c r="DLS111" s="364"/>
      <c r="DLT111" s="364"/>
      <c r="DLU111" s="364"/>
      <c r="DLV111" s="364"/>
      <c r="DLW111" s="364"/>
      <c r="DLX111" s="364"/>
      <c r="DLY111" s="364"/>
      <c r="DLZ111" s="364"/>
      <c r="DMA111" s="364"/>
      <c r="DMB111" s="364"/>
      <c r="DMC111" s="364"/>
      <c r="DMD111" s="364"/>
      <c r="DME111" s="364"/>
      <c r="DMF111" s="364"/>
      <c r="DMG111" s="364"/>
      <c r="DMH111" s="364"/>
      <c r="DMI111" s="364"/>
      <c r="DMJ111" s="364"/>
      <c r="DMK111" s="364"/>
      <c r="DML111" s="364"/>
      <c r="DMM111" s="364"/>
      <c r="DMN111" s="364"/>
      <c r="DMO111" s="364"/>
      <c r="DMP111" s="364"/>
      <c r="DMQ111" s="364"/>
      <c r="DMR111" s="364"/>
      <c r="DMS111" s="364"/>
      <c r="DMT111" s="364"/>
      <c r="DMU111" s="364"/>
      <c r="DMV111" s="364"/>
      <c r="DMW111" s="364"/>
      <c r="DMX111" s="364"/>
      <c r="DMY111" s="364"/>
      <c r="DMZ111" s="364"/>
      <c r="DNA111" s="364"/>
      <c r="DNB111" s="364"/>
      <c r="DNC111" s="364"/>
      <c r="DND111" s="364"/>
      <c r="DNE111" s="364"/>
      <c r="DNF111" s="364"/>
      <c r="DNG111" s="364"/>
      <c r="DNH111" s="364"/>
      <c r="DNI111" s="364"/>
      <c r="DNJ111" s="364"/>
      <c r="DNK111" s="364"/>
      <c r="DNL111" s="364"/>
      <c r="DNM111" s="364"/>
      <c r="DNN111" s="364"/>
      <c r="DNO111" s="364"/>
      <c r="DNP111" s="364"/>
      <c r="DNQ111" s="364"/>
      <c r="DNR111" s="364"/>
      <c r="DNS111" s="364"/>
      <c r="DNT111" s="364"/>
      <c r="DNU111" s="364"/>
      <c r="DNV111" s="364"/>
      <c r="DNW111" s="364"/>
      <c r="DNX111" s="364"/>
      <c r="DNY111" s="364"/>
      <c r="DNZ111" s="364"/>
      <c r="DOA111" s="364"/>
      <c r="DOB111" s="364"/>
      <c r="DOC111" s="364"/>
      <c r="DOD111" s="364"/>
      <c r="DOE111" s="364"/>
      <c r="DOF111" s="364"/>
      <c r="DOG111" s="364"/>
      <c r="DOH111" s="364"/>
      <c r="DOI111" s="364"/>
      <c r="DOJ111" s="364"/>
      <c r="DOK111" s="364"/>
      <c r="DOL111" s="364"/>
      <c r="DOM111" s="364"/>
      <c r="DON111" s="364"/>
      <c r="DOO111" s="364"/>
      <c r="DOP111" s="364"/>
      <c r="DOQ111" s="364"/>
      <c r="DOR111" s="364"/>
      <c r="DOS111" s="364"/>
      <c r="DOT111" s="364"/>
      <c r="DOU111" s="364"/>
      <c r="DOV111" s="364"/>
      <c r="DOW111" s="364"/>
      <c r="DOX111" s="364"/>
      <c r="DOY111" s="364"/>
      <c r="DOZ111" s="364"/>
      <c r="DPA111" s="364"/>
      <c r="DPB111" s="364"/>
      <c r="DPC111" s="364"/>
      <c r="DPD111" s="364"/>
      <c r="DPE111" s="364"/>
      <c r="DPF111" s="364"/>
      <c r="DPG111" s="364"/>
      <c r="DPH111" s="364"/>
      <c r="DPI111" s="364"/>
      <c r="DPJ111" s="364"/>
      <c r="DPK111" s="364"/>
      <c r="DPL111" s="364"/>
      <c r="DPM111" s="364"/>
      <c r="DPN111" s="364"/>
      <c r="DPO111" s="364"/>
      <c r="DPP111" s="364"/>
      <c r="DPQ111" s="364"/>
      <c r="DPR111" s="364"/>
      <c r="DPS111" s="364"/>
      <c r="DPT111" s="364"/>
      <c r="DPU111" s="364"/>
      <c r="DPV111" s="364"/>
      <c r="DPW111" s="364"/>
      <c r="DPX111" s="364"/>
      <c r="DPY111" s="364"/>
      <c r="DPZ111" s="364"/>
      <c r="DQA111" s="364"/>
      <c r="DQB111" s="364"/>
      <c r="DQC111" s="364"/>
      <c r="DQD111" s="364"/>
      <c r="DQE111" s="364"/>
      <c r="DQF111" s="364"/>
      <c r="DQG111" s="364"/>
      <c r="DQH111" s="364"/>
      <c r="DQI111" s="364"/>
      <c r="DQJ111" s="364"/>
      <c r="DQK111" s="364"/>
      <c r="DQL111" s="364"/>
      <c r="DQM111" s="364"/>
      <c r="DQN111" s="364"/>
      <c r="DQO111" s="364"/>
      <c r="DQP111" s="364"/>
      <c r="DQQ111" s="364"/>
      <c r="DQR111" s="364"/>
      <c r="DQS111" s="364"/>
      <c r="DQT111" s="364"/>
      <c r="DQU111" s="364"/>
      <c r="DQV111" s="364"/>
      <c r="DQW111" s="364"/>
      <c r="DQX111" s="364"/>
      <c r="DQY111" s="364"/>
      <c r="DQZ111" s="364"/>
      <c r="DRA111" s="364"/>
      <c r="DRB111" s="364"/>
      <c r="DRC111" s="364"/>
      <c r="DRD111" s="364"/>
      <c r="DRE111" s="364"/>
      <c r="DRF111" s="364"/>
      <c r="DRG111" s="364"/>
      <c r="DRH111" s="364"/>
      <c r="DRI111" s="364"/>
      <c r="DRJ111" s="364"/>
      <c r="DRK111" s="364"/>
      <c r="DRL111" s="364"/>
      <c r="DRM111" s="364"/>
      <c r="DRN111" s="364"/>
      <c r="DRO111" s="364"/>
      <c r="DRP111" s="364"/>
      <c r="DRQ111" s="364"/>
      <c r="DRR111" s="364"/>
      <c r="DRS111" s="364"/>
      <c r="DRT111" s="364"/>
      <c r="DRU111" s="364"/>
      <c r="DRV111" s="364"/>
      <c r="DRW111" s="364"/>
      <c r="DRX111" s="364"/>
      <c r="DRY111" s="364"/>
      <c r="DRZ111" s="364"/>
      <c r="DSA111" s="364"/>
      <c r="DSB111" s="364"/>
      <c r="DSC111" s="364"/>
      <c r="DSD111" s="364"/>
      <c r="DSE111" s="364"/>
      <c r="DSF111" s="364"/>
      <c r="DSG111" s="364"/>
      <c r="DSH111" s="364"/>
      <c r="DSI111" s="364"/>
      <c r="DSJ111" s="364"/>
      <c r="DSK111" s="364"/>
      <c r="DSL111" s="364"/>
      <c r="DSM111" s="364"/>
      <c r="DSN111" s="364"/>
      <c r="DSO111" s="364"/>
      <c r="DSP111" s="364"/>
      <c r="DSQ111" s="364"/>
      <c r="DSR111" s="364"/>
      <c r="DSS111" s="364"/>
      <c r="DST111" s="364"/>
      <c r="DSU111" s="364"/>
      <c r="DSV111" s="364"/>
      <c r="DSW111" s="364"/>
      <c r="DSX111" s="364"/>
      <c r="DSY111" s="364"/>
      <c r="DSZ111" s="364"/>
      <c r="DTA111" s="364"/>
      <c r="DTB111" s="364"/>
      <c r="DTC111" s="364"/>
      <c r="DTD111" s="364"/>
      <c r="DTE111" s="364"/>
      <c r="DTF111" s="364"/>
      <c r="DTG111" s="364"/>
      <c r="DTH111" s="364"/>
      <c r="DTI111" s="364"/>
      <c r="DTJ111" s="364"/>
      <c r="DTK111" s="364"/>
      <c r="DTL111" s="364"/>
      <c r="DTM111" s="364"/>
      <c r="DTN111" s="364"/>
      <c r="DTO111" s="364"/>
      <c r="DTP111" s="364"/>
      <c r="DTQ111" s="364"/>
      <c r="DTR111" s="364"/>
      <c r="DTS111" s="364"/>
      <c r="DTT111" s="364"/>
      <c r="DTU111" s="364"/>
      <c r="DTV111" s="364"/>
      <c r="DTW111" s="364"/>
      <c r="DTX111" s="364"/>
      <c r="DTY111" s="364"/>
      <c r="DTZ111" s="364"/>
      <c r="DUA111" s="364"/>
      <c r="DUB111" s="364"/>
      <c r="DUC111" s="364"/>
      <c r="DUD111" s="364"/>
      <c r="DUE111" s="364"/>
      <c r="DUF111" s="364"/>
      <c r="DUG111" s="364"/>
      <c r="DUH111" s="364"/>
      <c r="DUI111" s="364"/>
      <c r="DUJ111" s="364"/>
      <c r="DUK111" s="364"/>
      <c r="DUL111" s="364"/>
      <c r="DUM111" s="364"/>
      <c r="DUN111" s="364"/>
      <c r="DUO111" s="364"/>
      <c r="DUP111" s="364"/>
      <c r="DUQ111" s="364"/>
      <c r="DUR111" s="364"/>
      <c r="DUS111" s="364"/>
      <c r="DUT111" s="364"/>
      <c r="DUU111" s="364"/>
      <c r="DUV111" s="364"/>
      <c r="DUW111" s="364"/>
      <c r="DUX111" s="364"/>
      <c r="DUY111" s="364"/>
      <c r="DUZ111" s="364"/>
      <c r="DVA111" s="364"/>
      <c r="DVB111" s="364"/>
      <c r="DVC111" s="364"/>
      <c r="DVD111" s="364"/>
      <c r="DVE111" s="364"/>
      <c r="DVF111" s="364"/>
      <c r="DVG111" s="364"/>
      <c r="DVH111" s="364"/>
      <c r="DVI111" s="364"/>
      <c r="DVJ111" s="364"/>
      <c r="DVK111" s="364"/>
      <c r="DVL111" s="364"/>
      <c r="DVM111" s="364"/>
      <c r="DVN111" s="364"/>
      <c r="DVO111" s="364"/>
      <c r="DVP111" s="364"/>
      <c r="DVQ111" s="364"/>
      <c r="DVR111" s="364"/>
      <c r="DVS111" s="364"/>
      <c r="DVT111" s="364"/>
      <c r="DVU111" s="364"/>
      <c r="DVV111" s="364"/>
      <c r="DVW111" s="364"/>
      <c r="DVX111" s="364"/>
      <c r="DVY111" s="364"/>
      <c r="DVZ111" s="364"/>
      <c r="DWA111" s="364"/>
      <c r="DWB111" s="364"/>
      <c r="DWC111" s="364"/>
      <c r="DWD111" s="364"/>
      <c r="DWE111" s="364"/>
      <c r="DWF111" s="364"/>
      <c r="DWG111" s="364"/>
      <c r="DWH111" s="364"/>
      <c r="DWI111" s="364"/>
      <c r="DWJ111" s="364"/>
      <c r="DWK111" s="364"/>
      <c r="DWL111" s="364"/>
      <c r="DWM111" s="364"/>
      <c r="DWN111" s="364"/>
      <c r="DWO111" s="364"/>
      <c r="DWP111" s="364"/>
      <c r="DWQ111" s="364"/>
      <c r="DWR111" s="364"/>
      <c r="DWS111" s="364"/>
      <c r="DWT111" s="364"/>
      <c r="DWU111" s="364"/>
      <c r="DWV111" s="364"/>
      <c r="DWW111" s="364"/>
      <c r="DWX111" s="364"/>
      <c r="DWY111" s="364"/>
      <c r="DWZ111" s="364"/>
      <c r="DXA111" s="364"/>
      <c r="DXB111" s="364"/>
      <c r="DXC111" s="364"/>
      <c r="DXD111" s="364"/>
      <c r="DXE111" s="364"/>
      <c r="DXF111" s="364"/>
      <c r="DXG111" s="364"/>
      <c r="DXH111" s="364"/>
      <c r="DXI111" s="364"/>
      <c r="DXJ111" s="364"/>
      <c r="DXK111" s="364"/>
      <c r="DXL111" s="364"/>
      <c r="DXM111" s="364"/>
      <c r="DXN111" s="364"/>
      <c r="DXO111" s="364"/>
      <c r="DXP111" s="364"/>
      <c r="DXQ111" s="364"/>
      <c r="DXR111" s="364"/>
      <c r="DXS111" s="364"/>
      <c r="DXT111" s="364"/>
      <c r="DXU111" s="364"/>
      <c r="DXV111" s="364"/>
      <c r="DXW111" s="364"/>
      <c r="DXX111" s="364"/>
      <c r="DXY111" s="364"/>
      <c r="DXZ111" s="364"/>
      <c r="DYA111" s="364"/>
      <c r="DYB111" s="364"/>
      <c r="DYC111" s="364"/>
      <c r="DYD111" s="364"/>
      <c r="DYE111" s="364"/>
      <c r="DYF111" s="364"/>
      <c r="DYG111" s="364"/>
      <c r="DYH111" s="364"/>
      <c r="DYI111" s="364"/>
      <c r="DYJ111" s="364"/>
      <c r="DYK111" s="364"/>
      <c r="DYL111" s="364"/>
      <c r="DYM111" s="364"/>
      <c r="DYN111" s="364"/>
      <c r="DYO111" s="364"/>
      <c r="DYP111" s="364"/>
      <c r="DYQ111" s="364"/>
      <c r="DYR111" s="364"/>
      <c r="DYS111" s="364"/>
      <c r="DYT111" s="364"/>
      <c r="DYU111" s="364"/>
      <c r="DYV111" s="364"/>
      <c r="DYW111" s="364"/>
      <c r="DYX111" s="364"/>
      <c r="DYY111" s="364"/>
      <c r="DYZ111" s="364"/>
      <c r="DZA111" s="364"/>
      <c r="DZB111" s="364"/>
      <c r="DZC111" s="364"/>
      <c r="DZD111" s="364"/>
      <c r="DZE111" s="364"/>
      <c r="DZF111" s="364"/>
      <c r="DZG111" s="364"/>
      <c r="DZH111" s="364"/>
      <c r="DZI111" s="364"/>
      <c r="DZJ111" s="364"/>
      <c r="DZK111" s="364"/>
      <c r="DZL111" s="364"/>
      <c r="DZM111" s="364"/>
      <c r="DZN111" s="364"/>
      <c r="DZO111" s="364"/>
      <c r="DZP111" s="364"/>
      <c r="DZQ111" s="364"/>
      <c r="DZR111" s="364"/>
      <c r="DZS111" s="364"/>
      <c r="DZT111" s="364"/>
      <c r="DZU111" s="364"/>
      <c r="DZV111" s="364"/>
      <c r="DZW111" s="364"/>
      <c r="DZX111" s="364"/>
      <c r="DZY111" s="364"/>
      <c r="DZZ111" s="364"/>
      <c r="EAA111" s="364"/>
      <c r="EAB111" s="364"/>
      <c r="EAC111" s="364"/>
      <c r="EAD111" s="364"/>
      <c r="EAE111" s="364"/>
      <c r="EAF111" s="364"/>
      <c r="EAG111" s="364"/>
      <c r="EAH111" s="364"/>
      <c r="EAI111" s="364"/>
      <c r="EAJ111" s="364"/>
      <c r="EAK111" s="364"/>
      <c r="EAL111" s="364"/>
      <c r="EAM111" s="364"/>
      <c r="EAN111" s="364"/>
      <c r="EAO111" s="364"/>
      <c r="EAP111" s="364"/>
      <c r="EAQ111" s="364"/>
      <c r="EAR111" s="364"/>
      <c r="EAS111" s="364"/>
      <c r="EAT111" s="364"/>
      <c r="EAU111" s="364"/>
      <c r="EAV111" s="364"/>
      <c r="EAW111" s="364"/>
      <c r="EAX111" s="364"/>
      <c r="EAY111" s="364"/>
      <c r="EAZ111" s="364"/>
      <c r="EBA111" s="364"/>
      <c r="EBB111" s="364"/>
      <c r="EBC111" s="364"/>
      <c r="EBD111" s="364"/>
      <c r="EBE111" s="364"/>
      <c r="EBF111" s="364"/>
      <c r="EBG111" s="364"/>
      <c r="EBH111" s="364"/>
      <c r="EBI111" s="364"/>
      <c r="EBJ111" s="364"/>
      <c r="EBK111" s="364"/>
      <c r="EBL111" s="364"/>
      <c r="EBM111" s="364"/>
      <c r="EBN111" s="364"/>
      <c r="EBO111" s="364"/>
      <c r="EBP111" s="364"/>
      <c r="EBQ111" s="364"/>
      <c r="EBR111" s="364"/>
      <c r="EBS111" s="364"/>
      <c r="EBT111" s="364"/>
      <c r="EBU111" s="364"/>
      <c r="EBV111" s="364"/>
      <c r="EBW111" s="364"/>
      <c r="EBX111" s="364"/>
      <c r="EBY111" s="364"/>
      <c r="EBZ111" s="364"/>
      <c r="ECA111" s="364"/>
      <c r="ECB111" s="364"/>
      <c r="ECC111" s="364"/>
      <c r="ECD111" s="364"/>
      <c r="ECE111" s="364"/>
      <c r="ECF111" s="364"/>
      <c r="ECG111" s="364"/>
      <c r="ECH111" s="364"/>
      <c r="ECI111" s="364"/>
      <c r="ECJ111" s="364"/>
      <c r="ECK111" s="364"/>
      <c r="ECL111" s="364"/>
      <c r="ECM111" s="364"/>
      <c r="ECN111" s="364"/>
      <c r="ECO111" s="364"/>
      <c r="ECP111" s="364"/>
      <c r="ECQ111" s="364"/>
      <c r="ECR111" s="364"/>
      <c r="ECS111" s="364"/>
      <c r="ECT111" s="364"/>
      <c r="ECU111" s="364"/>
      <c r="ECV111" s="364"/>
      <c r="ECW111" s="364"/>
      <c r="ECX111" s="364"/>
      <c r="ECY111" s="364"/>
      <c r="ECZ111" s="364"/>
      <c r="EDA111" s="364"/>
      <c r="EDB111" s="364"/>
      <c r="EDC111" s="364"/>
      <c r="EDD111" s="364"/>
      <c r="EDE111" s="364"/>
      <c r="EDF111" s="364"/>
      <c r="EDG111" s="364"/>
      <c r="EDH111" s="364"/>
      <c r="EDI111" s="364"/>
      <c r="EDJ111" s="364"/>
      <c r="EDK111" s="364"/>
      <c r="EDL111" s="364"/>
      <c r="EDM111" s="364"/>
      <c r="EDN111" s="364"/>
      <c r="EDO111" s="364"/>
      <c r="EDP111" s="364"/>
      <c r="EDQ111" s="364"/>
      <c r="EDR111" s="364"/>
      <c r="EDS111" s="364"/>
      <c r="EDT111" s="364"/>
      <c r="EDU111" s="364"/>
      <c r="EDV111" s="364"/>
      <c r="EDW111" s="364"/>
      <c r="EDX111" s="364"/>
      <c r="EDY111" s="364"/>
      <c r="EDZ111" s="364"/>
      <c r="EEA111" s="364"/>
      <c r="EEB111" s="364"/>
      <c r="EEC111" s="364"/>
      <c r="EED111" s="364"/>
      <c r="EEE111" s="364"/>
      <c r="EEF111" s="364"/>
      <c r="EEG111" s="364"/>
      <c r="EEH111" s="364"/>
      <c r="EEI111" s="364"/>
      <c r="EEJ111" s="364"/>
      <c r="EEK111" s="364"/>
      <c r="EEL111" s="364"/>
      <c r="EEM111" s="364"/>
      <c r="EEN111" s="364"/>
      <c r="EEO111" s="364"/>
      <c r="EEP111" s="364"/>
      <c r="EEQ111" s="364"/>
      <c r="EER111" s="364"/>
      <c r="EES111" s="364"/>
      <c r="EET111" s="364"/>
      <c r="EEU111" s="364"/>
      <c r="EEV111" s="364"/>
      <c r="EEW111" s="364"/>
      <c r="EEX111" s="364"/>
      <c r="EEY111" s="364"/>
      <c r="EEZ111" s="364"/>
      <c r="EFA111" s="364"/>
      <c r="EFB111" s="364"/>
      <c r="EFC111" s="364"/>
      <c r="EFD111" s="364"/>
      <c r="EFE111" s="364"/>
      <c r="EFF111" s="364"/>
      <c r="EFG111" s="364"/>
      <c r="EFH111" s="364"/>
      <c r="EFI111" s="364"/>
      <c r="EFJ111" s="364"/>
      <c r="EFK111" s="364"/>
      <c r="EFL111" s="364"/>
      <c r="EFM111" s="364"/>
      <c r="EFN111" s="364"/>
      <c r="EFO111" s="364"/>
      <c r="EFP111" s="364"/>
      <c r="EFQ111" s="364"/>
      <c r="EFR111" s="364"/>
      <c r="EFS111" s="364"/>
      <c r="EFT111" s="364"/>
      <c r="EFU111" s="364"/>
      <c r="EFV111" s="364"/>
      <c r="EFW111" s="364"/>
      <c r="EFX111" s="364"/>
      <c r="EFY111" s="364"/>
      <c r="EFZ111" s="364"/>
      <c r="EGA111" s="364"/>
      <c r="EGB111" s="364"/>
      <c r="EGC111" s="364"/>
      <c r="EGD111" s="364"/>
      <c r="EGE111" s="364"/>
      <c r="EGF111" s="364"/>
      <c r="EGG111" s="364"/>
      <c r="EGH111" s="364"/>
      <c r="EGI111" s="364"/>
      <c r="EGJ111" s="364"/>
      <c r="EGK111" s="364"/>
      <c r="EGL111" s="364"/>
      <c r="EGM111" s="364"/>
      <c r="EGN111" s="364"/>
      <c r="EGO111" s="364"/>
      <c r="EGP111" s="364"/>
      <c r="EGQ111" s="364"/>
      <c r="EGR111" s="364"/>
      <c r="EGS111" s="364"/>
      <c r="EGT111" s="364"/>
      <c r="EGU111" s="364"/>
      <c r="EGV111" s="364"/>
      <c r="EGW111" s="364"/>
      <c r="EGX111" s="364"/>
      <c r="EGY111" s="364"/>
      <c r="EGZ111" s="364"/>
      <c r="EHA111" s="364"/>
      <c r="EHB111" s="364"/>
      <c r="EHC111" s="364"/>
      <c r="EHD111" s="364"/>
      <c r="EHE111" s="364"/>
      <c r="EHF111" s="364"/>
      <c r="EHG111" s="364"/>
      <c r="EHH111" s="364"/>
      <c r="EHI111" s="364"/>
      <c r="EHJ111" s="364"/>
      <c r="EHK111" s="364"/>
      <c r="EHL111" s="364"/>
      <c r="EHM111" s="364"/>
      <c r="EHN111" s="364"/>
      <c r="EHO111" s="364"/>
      <c r="EHP111" s="364"/>
      <c r="EHQ111" s="364"/>
      <c r="EHR111" s="364"/>
      <c r="EHS111" s="364"/>
      <c r="EHT111" s="364"/>
      <c r="EHU111" s="364"/>
      <c r="EHV111" s="364"/>
      <c r="EHW111" s="364"/>
      <c r="EHX111" s="364"/>
      <c r="EHY111" s="364"/>
      <c r="EHZ111" s="364"/>
      <c r="EIA111" s="364"/>
      <c r="EIB111" s="364"/>
      <c r="EIC111" s="364"/>
      <c r="EID111" s="364"/>
      <c r="EIE111" s="364"/>
      <c r="EIF111" s="364"/>
      <c r="EIG111" s="364"/>
      <c r="EIH111" s="364"/>
      <c r="EII111" s="364"/>
      <c r="EIJ111" s="364"/>
      <c r="EIK111" s="364"/>
      <c r="EIL111" s="364"/>
      <c r="EIM111" s="364"/>
      <c r="EIN111" s="364"/>
      <c r="EIO111" s="364"/>
      <c r="EIP111" s="364"/>
      <c r="EIQ111" s="364"/>
      <c r="EIR111" s="364"/>
      <c r="EIS111" s="364"/>
      <c r="EIT111" s="364"/>
      <c r="EIU111" s="364"/>
      <c r="EIV111" s="364"/>
      <c r="EIW111" s="364"/>
      <c r="EIX111" s="364"/>
      <c r="EIY111" s="364"/>
      <c r="EIZ111" s="364"/>
      <c r="EJA111" s="364"/>
      <c r="EJB111" s="364"/>
      <c r="EJC111" s="364"/>
      <c r="EJD111" s="364"/>
      <c r="EJE111" s="364"/>
      <c r="EJF111" s="364"/>
      <c r="EJG111" s="364"/>
      <c r="EJH111" s="364"/>
      <c r="EJI111" s="364"/>
      <c r="EJJ111" s="364"/>
      <c r="EJK111" s="364"/>
      <c r="EJL111" s="364"/>
      <c r="EJM111" s="364"/>
      <c r="EJN111" s="364"/>
      <c r="EJO111" s="364"/>
      <c r="EJP111" s="364"/>
      <c r="EJQ111" s="364"/>
      <c r="EJR111" s="364"/>
      <c r="EJS111" s="364"/>
      <c r="EJT111" s="364"/>
      <c r="EJU111" s="364"/>
      <c r="EJV111" s="364"/>
      <c r="EJW111" s="364"/>
      <c r="EJX111" s="364"/>
      <c r="EJY111" s="364"/>
      <c r="EJZ111" s="364"/>
      <c r="EKA111" s="364"/>
      <c r="EKB111" s="364"/>
      <c r="EKC111" s="364"/>
      <c r="EKD111" s="364"/>
      <c r="EKE111" s="364"/>
      <c r="EKF111" s="364"/>
      <c r="EKG111" s="364"/>
      <c r="EKH111" s="364"/>
      <c r="EKI111" s="364"/>
      <c r="EKJ111" s="364"/>
      <c r="EKK111" s="364"/>
      <c r="EKL111" s="364"/>
      <c r="EKM111" s="364"/>
      <c r="EKN111" s="364"/>
      <c r="EKO111" s="364"/>
      <c r="EKP111" s="364"/>
      <c r="EKQ111" s="364"/>
      <c r="EKR111" s="364"/>
      <c r="EKS111" s="364"/>
      <c r="EKT111" s="364"/>
      <c r="EKU111" s="364"/>
      <c r="EKV111" s="364"/>
      <c r="EKW111" s="364"/>
      <c r="EKX111" s="364"/>
      <c r="EKY111" s="364"/>
      <c r="EKZ111" s="364"/>
      <c r="ELA111" s="364"/>
      <c r="ELB111" s="364"/>
      <c r="ELC111" s="364"/>
      <c r="ELD111" s="364"/>
      <c r="ELE111" s="364"/>
      <c r="ELF111" s="364"/>
      <c r="ELG111" s="364"/>
      <c r="ELH111" s="364"/>
      <c r="ELI111" s="364"/>
      <c r="ELJ111" s="364"/>
      <c r="ELK111" s="364"/>
      <c r="ELL111" s="364"/>
      <c r="ELM111" s="364"/>
      <c r="ELN111" s="364"/>
      <c r="ELO111" s="364"/>
      <c r="ELP111" s="364"/>
      <c r="ELQ111" s="364"/>
      <c r="ELR111" s="364"/>
      <c r="ELS111" s="364"/>
      <c r="ELT111" s="364"/>
      <c r="ELU111" s="364"/>
      <c r="ELV111" s="364"/>
      <c r="ELW111" s="364"/>
      <c r="ELX111" s="364"/>
      <c r="ELY111" s="364"/>
      <c r="ELZ111" s="364"/>
      <c r="EMA111" s="364"/>
      <c r="EMB111" s="364"/>
      <c r="EMC111" s="364"/>
      <c r="EMD111" s="364"/>
      <c r="EME111" s="364"/>
      <c r="EMF111" s="364"/>
      <c r="EMG111" s="364"/>
      <c r="EMH111" s="364"/>
      <c r="EMI111" s="364"/>
      <c r="EMJ111" s="364"/>
      <c r="EMK111" s="364"/>
      <c r="EML111" s="364"/>
      <c r="EMM111" s="364"/>
      <c r="EMN111" s="364"/>
      <c r="EMO111" s="364"/>
      <c r="EMP111" s="364"/>
      <c r="EMQ111" s="364"/>
      <c r="EMR111" s="364"/>
      <c r="EMS111" s="364"/>
      <c r="EMT111" s="364"/>
      <c r="EMU111" s="364"/>
      <c r="EMV111" s="364"/>
      <c r="EMW111" s="364"/>
      <c r="EMX111" s="364"/>
      <c r="EMY111" s="364"/>
      <c r="EMZ111" s="364"/>
      <c r="ENA111" s="364"/>
      <c r="ENB111" s="364"/>
      <c r="ENC111" s="364"/>
      <c r="END111" s="364"/>
      <c r="ENE111" s="364"/>
      <c r="ENF111" s="364"/>
      <c r="ENG111" s="364"/>
      <c r="ENH111" s="364"/>
      <c r="ENI111" s="364"/>
      <c r="ENJ111" s="364"/>
      <c r="ENK111" s="364"/>
      <c r="ENL111" s="364"/>
      <c r="ENM111" s="364"/>
      <c r="ENN111" s="364"/>
      <c r="ENO111" s="364"/>
      <c r="ENP111" s="364"/>
      <c r="ENQ111" s="364"/>
      <c r="ENR111" s="364"/>
      <c r="ENS111" s="364"/>
      <c r="ENT111" s="364"/>
      <c r="ENU111" s="364"/>
      <c r="ENV111" s="364"/>
      <c r="ENW111" s="364"/>
      <c r="ENX111" s="364"/>
      <c r="ENY111" s="364"/>
      <c r="ENZ111" s="364"/>
      <c r="EOA111" s="364"/>
      <c r="EOB111" s="364"/>
      <c r="EOC111" s="364"/>
      <c r="EOD111" s="364"/>
      <c r="EOE111" s="364"/>
      <c r="EOF111" s="364"/>
      <c r="EOG111" s="364"/>
      <c r="EOH111" s="364"/>
      <c r="EOI111" s="364"/>
      <c r="EOJ111" s="364"/>
      <c r="EOK111" s="364"/>
      <c r="EOL111" s="364"/>
      <c r="EOM111" s="364"/>
      <c r="EON111" s="364"/>
      <c r="EOO111" s="364"/>
      <c r="EOP111" s="364"/>
      <c r="EOQ111" s="364"/>
      <c r="EOR111" s="364"/>
      <c r="EOS111" s="364"/>
      <c r="EOT111" s="364"/>
      <c r="EOU111" s="364"/>
      <c r="EOV111" s="364"/>
      <c r="EOW111" s="364"/>
      <c r="EOX111" s="364"/>
      <c r="EOY111" s="364"/>
      <c r="EOZ111" s="364"/>
      <c r="EPA111" s="364"/>
      <c r="EPB111" s="364"/>
      <c r="EPC111" s="364"/>
      <c r="EPD111" s="364"/>
      <c r="EPE111" s="364"/>
      <c r="EPF111" s="364"/>
      <c r="EPG111" s="364"/>
      <c r="EPH111" s="364"/>
      <c r="EPI111" s="364"/>
      <c r="EPJ111" s="364"/>
      <c r="EPK111" s="364"/>
      <c r="EPL111" s="364"/>
      <c r="EPM111" s="364"/>
      <c r="EPN111" s="364"/>
      <c r="EPO111" s="364"/>
      <c r="EPP111" s="364"/>
      <c r="EPQ111" s="364"/>
      <c r="EPR111" s="364"/>
      <c r="EPS111" s="364"/>
      <c r="EPT111" s="364"/>
      <c r="EPU111" s="364"/>
      <c r="EPV111" s="364"/>
      <c r="EPW111" s="364"/>
      <c r="EPX111" s="364"/>
      <c r="EPY111" s="364"/>
      <c r="EPZ111" s="364"/>
      <c r="EQA111" s="364"/>
      <c r="EQB111" s="364"/>
      <c r="EQC111" s="364"/>
      <c r="EQD111" s="364"/>
      <c r="EQE111" s="364"/>
      <c r="EQF111" s="364"/>
      <c r="EQG111" s="364"/>
      <c r="EQH111" s="364"/>
      <c r="EQI111" s="364"/>
      <c r="EQJ111" s="364"/>
      <c r="EQK111" s="364"/>
      <c r="EQL111" s="364"/>
      <c r="EQM111" s="364"/>
      <c r="EQN111" s="364"/>
      <c r="EQO111" s="364"/>
      <c r="EQP111" s="364"/>
      <c r="EQQ111" s="364"/>
      <c r="EQR111" s="364"/>
      <c r="EQS111" s="364"/>
      <c r="EQT111" s="364"/>
      <c r="EQU111" s="364"/>
      <c r="EQV111" s="364"/>
      <c r="EQW111" s="364"/>
      <c r="EQX111" s="364"/>
      <c r="EQY111" s="364"/>
      <c r="EQZ111" s="364"/>
      <c r="ERA111" s="364"/>
      <c r="ERB111" s="364"/>
      <c r="ERC111" s="364"/>
      <c r="ERD111" s="364"/>
      <c r="ERE111" s="364"/>
      <c r="ERF111" s="364"/>
      <c r="ERG111" s="364"/>
      <c r="ERH111" s="364"/>
      <c r="ERI111" s="364"/>
      <c r="ERJ111" s="364"/>
      <c r="ERK111" s="364"/>
      <c r="ERL111" s="364"/>
      <c r="ERM111" s="364"/>
      <c r="ERN111" s="364"/>
      <c r="ERO111" s="364"/>
      <c r="ERP111" s="364"/>
      <c r="ERQ111" s="364"/>
      <c r="ERR111" s="364"/>
      <c r="ERS111" s="364"/>
      <c r="ERT111" s="364"/>
      <c r="ERU111" s="364"/>
      <c r="ERV111" s="364"/>
      <c r="ERW111" s="364"/>
      <c r="ERX111" s="364"/>
      <c r="ERY111" s="364"/>
      <c r="ERZ111" s="364"/>
      <c r="ESA111" s="364"/>
      <c r="ESB111" s="364"/>
      <c r="ESC111" s="364"/>
      <c r="ESD111" s="364"/>
      <c r="ESE111" s="364"/>
      <c r="ESF111" s="364"/>
      <c r="ESG111" s="364"/>
      <c r="ESH111" s="364"/>
      <c r="ESI111" s="364"/>
      <c r="ESJ111" s="364"/>
      <c r="ESK111" s="364"/>
      <c r="ESL111" s="364"/>
      <c r="ESM111" s="364"/>
      <c r="ESN111" s="364"/>
      <c r="ESO111" s="364"/>
      <c r="ESP111" s="364"/>
      <c r="ESQ111" s="364"/>
      <c r="ESR111" s="364"/>
      <c r="ESS111" s="364"/>
      <c r="EST111" s="364"/>
      <c r="ESU111" s="364"/>
      <c r="ESV111" s="364"/>
      <c r="ESW111" s="364"/>
      <c r="ESX111" s="364"/>
      <c r="ESY111" s="364"/>
      <c r="ESZ111" s="364"/>
      <c r="ETA111" s="364"/>
      <c r="ETB111" s="364"/>
      <c r="ETC111" s="364"/>
      <c r="ETD111" s="364"/>
      <c r="ETE111" s="364"/>
      <c r="ETF111" s="364"/>
      <c r="ETG111" s="364"/>
      <c r="ETH111" s="364"/>
      <c r="ETI111" s="364"/>
      <c r="ETJ111" s="364"/>
      <c r="ETK111" s="364"/>
      <c r="ETL111" s="364"/>
      <c r="ETM111" s="364"/>
      <c r="ETN111" s="364"/>
      <c r="ETO111" s="364"/>
      <c r="ETP111" s="364"/>
      <c r="ETQ111" s="364"/>
      <c r="ETR111" s="364"/>
      <c r="ETS111" s="364"/>
      <c r="ETT111" s="364"/>
      <c r="ETU111" s="364"/>
      <c r="ETV111" s="364"/>
      <c r="ETW111" s="364"/>
      <c r="ETX111" s="364"/>
      <c r="ETY111" s="364"/>
      <c r="ETZ111" s="364"/>
      <c r="EUA111" s="364"/>
      <c r="EUB111" s="364"/>
      <c r="EUC111" s="364"/>
      <c r="EUD111" s="364"/>
      <c r="EUE111" s="364"/>
      <c r="EUF111" s="364"/>
      <c r="EUG111" s="364"/>
      <c r="EUH111" s="364"/>
      <c r="EUI111" s="364"/>
      <c r="EUJ111" s="364"/>
      <c r="EUK111" s="364"/>
      <c r="EUL111" s="364"/>
      <c r="EUM111" s="364"/>
      <c r="EUN111" s="364"/>
      <c r="EUO111" s="364"/>
      <c r="EUP111" s="364"/>
      <c r="EUQ111" s="364"/>
      <c r="EUR111" s="364"/>
      <c r="EUS111" s="364"/>
      <c r="EUT111" s="364"/>
      <c r="EUU111" s="364"/>
      <c r="EUV111" s="364"/>
      <c r="EUW111" s="364"/>
      <c r="EUX111" s="364"/>
      <c r="EUY111" s="364"/>
      <c r="EUZ111" s="364"/>
      <c r="EVA111" s="364"/>
      <c r="EVB111" s="364"/>
      <c r="EVC111" s="364"/>
      <c r="EVD111" s="364"/>
      <c r="EVE111" s="364"/>
      <c r="EVF111" s="364"/>
      <c r="EVG111" s="364"/>
      <c r="EVH111" s="364"/>
      <c r="EVI111" s="364"/>
      <c r="EVJ111" s="364"/>
      <c r="EVK111" s="364"/>
      <c r="EVL111" s="364"/>
      <c r="EVM111" s="364"/>
      <c r="EVN111" s="364"/>
      <c r="EVO111" s="364"/>
      <c r="EVP111" s="364"/>
      <c r="EVQ111" s="364"/>
      <c r="EVR111" s="364"/>
      <c r="EVS111" s="364"/>
      <c r="EVT111" s="364"/>
      <c r="EVU111" s="364"/>
      <c r="EVV111" s="364"/>
      <c r="EVW111" s="364"/>
      <c r="EVX111" s="364"/>
      <c r="EVY111" s="364"/>
      <c r="EVZ111" s="364"/>
      <c r="EWA111" s="364"/>
      <c r="EWB111" s="364"/>
      <c r="EWC111" s="364"/>
      <c r="EWD111" s="364"/>
      <c r="EWE111" s="364"/>
      <c r="EWF111" s="364"/>
      <c r="EWG111" s="364"/>
      <c r="EWH111" s="364"/>
      <c r="EWI111" s="364"/>
      <c r="EWJ111" s="364"/>
      <c r="EWK111" s="364"/>
      <c r="EWL111" s="364"/>
      <c r="EWM111" s="364"/>
      <c r="EWN111" s="364"/>
      <c r="EWO111" s="364"/>
      <c r="EWP111" s="364"/>
      <c r="EWQ111" s="364"/>
      <c r="EWR111" s="364"/>
      <c r="EWS111" s="364"/>
      <c r="EWT111" s="364"/>
      <c r="EWU111" s="364"/>
      <c r="EWV111" s="364"/>
      <c r="EWW111" s="364"/>
      <c r="EWX111" s="364"/>
      <c r="EWY111" s="364"/>
      <c r="EWZ111" s="364"/>
      <c r="EXA111" s="364"/>
      <c r="EXB111" s="364"/>
      <c r="EXC111" s="364"/>
      <c r="EXD111" s="364"/>
      <c r="EXE111" s="364"/>
      <c r="EXF111" s="364"/>
      <c r="EXG111" s="364"/>
      <c r="EXH111" s="364"/>
      <c r="EXI111" s="364"/>
      <c r="EXJ111" s="364"/>
      <c r="EXK111" s="364"/>
      <c r="EXL111" s="364"/>
      <c r="EXM111" s="364"/>
      <c r="EXN111" s="364"/>
      <c r="EXO111" s="364"/>
      <c r="EXP111" s="364"/>
      <c r="EXQ111" s="364"/>
      <c r="EXR111" s="364"/>
      <c r="EXS111" s="364"/>
      <c r="EXT111" s="364"/>
      <c r="EXU111" s="364"/>
      <c r="EXV111" s="364"/>
      <c r="EXW111" s="364"/>
      <c r="EXX111" s="364"/>
      <c r="EXY111" s="364"/>
      <c r="EXZ111" s="364"/>
      <c r="EYA111" s="364"/>
      <c r="EYB111" s="364"/>
      <c r="EYC111" s="364"/>
      <c r="EYD111" s="364"/>
      <c r="EYE111" s="364"/>
      <c r="EYF111" s="364"/>
      <c r="EYG111" s="364"/>
      <c r="EYH111" s="364"/>
      <c r="EYI111" s="364"/>
      <c r="EYJ111" s="364"/>
      <c r="EYK111" s="364"/>
      <c r="EYL111" s="364"/>
      <c r="EYM111" s="364"/>
      <c r="EYN111" s="364"/>
      <c r="EYO111" s="364"/>
      <c r="EYP111" s="364"/>
      <c r="EYQ111" s="364"/>
      <c r="EYR111" s="364"/>
      <c r="EYS111" s="364"/>
      <c r="EYT111" s="364"/>
      <c r="EYU111" s="364"/>
      <c r="EYV111" s="364"/>
      <c r="EYW111" s="364"/>
      <c r="EYX111" s="364"/>
      <c r="EYY111" s="364"/>
      <c r="EYZ111" s="364"/>
      <c r="EZA111" s="364"/>
      <c r="EZB111" s="364"/>
      <c r="EZC111" s="364"/>
      <c r="EZD111" s="364"/>
      <c r="EZE111" s="364"/>
      <c r="EZF111" s="364"/>
      <c r="EZG111" s="364"/>
      <c r="EZH111" s="364"/>
      <c r="EZI111" s="364"/>
      <c r="EZJ111" s="364"/>
      <c r="EZK111" s="364"/>
      <c r="EZL111" s="364"/>
      <c r="EZM111" s="364"/>
      <c r="EZN111" s="364"/>
      <c r="EZO111" s="364"/>
      <c r="EZP111" s="364"/>
      <c r="EZQ111" s="364"/>
      <c r="EZR111" s="364"/>
      <c r="EZS111" s="364"/>
      <c r="EZT111" s="364"/>
      <c r="EZU111" s="364"/>
      <c r="EZV111" s="364"/>
      <c r="EZW111" s="364"/>
      <c r="EZX111" s="364"/>
      <c r="EZY111" s="364"/>
      <c r="EZZ111" s="364"/>
      <c r="FAA111" s="364"/>
      <c r="FAB111" s="364"/>
      <c r="FAC111" s="364"/>
      <c r="FAD111" s="364"/>
      <c r="FAE111" s="364"/>
      <c r="FAF111" s="364"/>
      <c r="FAG111" s="364"/>
      <c r="FAH111" s="364"/>
      <c r="FAI111" s="364"/>
      <c r="FAJ111" s="364"/>
      <c r="FAK111" s="364"/>
      <c r="FAL111" s="364"/>
      <c r="FAM111" s="364"/>
      <c r="FAN111" s="364"/>
      <c r="FAO111" s="364"/>
      <c r="FAP111" s="364"/>
      <c r="FAQ111" s="364"/>
      <c r="FAR111" s="364"/>
      <c r="FAS111" s="364"/>
      <c r="FAT111" s="364"/>
      <c r="FAU111" s="364"/>
      <c r="FAV111" s="364"/>
      <c r="FAW111" s="364"/>
      <c r="FAX111" s="364"/>
      <c r="FAY111" s="364"/>
      <c r="FAZ111" s="364"/>
      <c r="FBA111" s="364"/>
      <c r="FBB111" s="364"/>
      <c r="FBC111" s="364"/>
      <c r="FBD111" s="364"/>
      <c r="FBE111" s="364"/>
      <c r="FBF111" s="364"/>
      <c r="FBG111" s="364"/>
      <c r="FBH111" s="364"/>
      <c r="FBI111" s="364"/>
      <c r="FBJ111" s="364"/>
      <c r="FBK111" s="364"/>
      <c r="FBL111" s="364"/>
      <c r="FBM111" s="364"/>
      <c r="FBN111" s="364"/>
      <c r="FBO111" s="364"/>
      <c r="FBP111" s="364"/>
      <c r="FBQ111" s="364"/>
      <c r="FBR111" s="364"/>
      <c r="FBS111" s="364"/>
      <c r="FBT111" s="364"/>
      <c r="FBU111" s="364"/>
      <c r="FBV111" s="364"/>
      <c r="FBW111" s="364"/>
      <c r="FBX111" s="364"/>
      <c r="FBY111" s="364"/>
      <c r="FBZ111" s="364"/>
      <c r="FCA111" s="364"/>
      <c r="FCB111" s="364"/>
      <c r="FCC111" s="364"/>
      <c r="FCD111" s="364"/>
      <c r="FCE111" s="364"/>
      <c r="FCF111" s="364"/>
      <c r="FCG111" s="364"/>
      <c r="FCH111" s="364"/>
      <c r="FCI111" s="364"/>
      <c r="FCJ111" s="364"/>
      <c r="FCK111" s="364"/>
      <c r="FCL111" s="364"/>
      <c r="FCM111" s="364"/>
      <c r="FCN111" s="364"/>
      <c r="FCO111" s="364"/>
      <c r="FCP111" s="364"/>
      <c r="FCQ111" s="364"/>
      <c r="FCR111" s="364"/>
      <c r="FCS111" s="364"/>
      <c r="FCT111" s="364"/>
      <c r="FCU111" s="364"/>
      <c r="FCV111" s="364"/>
      <c r="FCW111" s="364"/>
      <c r="FCX111" s="364"/>
      <c r="FCY111" s="364"/>
      <c r="FCZ111" s="364"/>
      <c r="FDA111" s="364"/>
      <c r="FDB111" s="364"/>
      <c r="FDC111" s="364"/>
      <c r="FDD111" s="364"/>
      <c r="FDE111" s="364"/>
      <c r="FDF111" s="364"/>
      <c r="FDG111" s="364"/>
      <c r="FDH111" s="364"/>
      <c r="FDI111" s="364"/>
      <c r="FDJ111" s="364"/>
      <c r="FDK111" s="364"/>
      <c r="FDL111" s="364"/>
      <c r="FDM111" s="364"/>
      <c r="FDN111" s="364"/>
      <c r="FDO111" s="364"/>
      <c r="FDP111" s="364"/>
      <c r="FDQ111" s="364"/>
      <c r="FDR111" s="364"/>
      <c r="FDS111" s="364"/>
      <c r="FDT111" s="364"/>
      <c r="FDU111" s="364"/>
      <c r="FDV111" s="364"/>
      <c r="FDW111" s="364"/>
      <c r="FDX111" s="364"/>
      <c r="FDY111" s="364"/>
      <c r="FDZ111" s="364"/>
      <c r="FEA111" s="364"/>
      <c r="FEB111" s="364"/>
      <c r="FEC111" s="364"/>
      <c r="FED111" s="364"/>
      <c r="FEE111" s="364"/>
      <c r="FEF111" s="364"/>
      <c r="FEG111" s="364"/>
      <c r="FEH111" s="364"/>
      <c r="FEI111" s="364"/>
      <c r="FEJ111" s="364"/>
      <c r="FEK111" s="364"/>
      <c r="FEL111" s="364"/>
      <c r="FEM111" s="364"/>
      <c r="FEN111" s="364"/>
      <c r="FEO111" s="364"/>
      <c r="FEP111" s="364"/>
      <c r="FEQ111" s="364"/>
      <c r="FER111" s="364"/>
      <c r="FES111" s="364"/>
      <c r="FET111" s="364"/>
      <c r="FEU111" s="364"/>
      <c r="FEV111" s="364"/>
      <c r="FEW111" s="364"/>
      <c r="FEX111" s="364"/>
      <c r="FEY111" s="364"/>
      <c r="FEZ111" s="364"/>
      <c r="FFA111" s="364"/>
      <c r="FFB111" s="364"/>
      <c r="FFC111" s="364"/>
      <c r="FFD111" s="364"/>
      <c r="FFE111" s="364"/>
      <c r="FFF111" s="364"/>
      <c r="FFG111" s="364"/>
      <c r="FFH111" s="364"/>
      <c r="FFI111" s="364"/>
      <c r="FFJ111" s="364"/>
      <c r="FFK111" s="364"/>
      <c r="FFL111" s="364"/>
      <c r="FFM111" s="364"/>
      <c r="FFN111" s="364"/>
      <c r="FFO111" s="364"/>
      <c r="FFP111" s="364"/>
      <c r="FFQ111" s="364"/>
      <c r="FFR111" s="364"/>
      <c r="FFS111" s="364"/>
      <c r="FFT111" s="364"/>
      <c r="FFU111" s="364"/>
      <c r="FFV111" s="364"/>
      <c r="FFW111" s="364"/>
      <c r="FFX111" s="364"/>
      <c r="FFY111" s="364"/>
      <c r="FFZ111" s="364"/>
      <c r="FGA111" s="364"/>
      <c r="FGB111" s="364"/>
      <c r="FGC111" s="364"/>
      <c r="FGD111" s="364"/>
      <c r="FGE111" s="364"/>
      <c r="FGF111" s="364"/>
      <c r="FGG111" s="364"/>
      <c r="FGH111" s="364"/>
      <c r="FGI111" s="364"/>
      <c r="FGJ111" s="364"/>
      <c r="FGK111" s="364"/>
      <c r="FGL111" s="364"/>
      <c r="FGM111" s="364"/>
      <c r="FGN111" s="364"/>
      <c r="FGO111" s="364"/>
      <c r="FGP111" s="364"/>
      <c r="FGQ111" s="364"/>
      <c r="FGR111" s="364"/>
      <c r="FGS111" s="364"/>
      <c r="FGT111" s="364"/>
      <c r="FGU111" s="364"/>
      <c r="FGV111" s="364"/>
      <c r="FGW111" s="364"/>
      <c r="FGX111" s="364"/>
      <c r="FGY111" s="364"/>
      <c r="FGZ111" s="364"/>
      <c r="FHA111" s="364"/>
      <c r="FHB111" s="364"/>
      <c r="FHC111" s="364"/>
      <c r="FHD111" s="364"/>
      <c r="FHE111" s="364"/>
      <c r="FHF111" s="364"/>
      <c r="FHG111" s="364"/>
      <c r="FHH111" s="364"/>
      <c r="FHI111" s="364"/>
      <c r="FHJ111" s="364"/>
      <c r="FHK111" s="364"/>
      <c r="FHL111" s="364"/>
      <c r="FHM111" s="364"/>
      <c r="FHN111" s="364"/>
      <c r="FHO111" s="364"/>
      <c r="FHP111" s="364"/>
      <c r="FHQ111" s="364"/>
      <c r="FHR111" s="364"/>
      <c r="FHS111" s="364"/>
      <c r="FHT111" s="364"/>
      <c r="FHU111" s="364"/>
      <c r="FHV111" s="364"/>
      <c r="FHW111" s="364"/>
      <c r="FHX111" s="364"/>
      <c r="FHY111" s="364"/>
      <c r="FHZ111" s="364"/>
      <c r="FIA111" s="364"/>
      <c r="FIB111" s="364"/>
      <c r="FIC111" s="364"/>
      <c r="FID111" s="364"/>
      <c r="FIE111" s="364"/>
      <c r="FIF111" s="364"/>
      <c r="FIG111" s="364"/>
      <c r="FIH111" s="364"/>
      <c r="FII111" s="364"/>
      <c r="FIJ111" s="364"/>
      <c r="FIK111" s="364"/>
      <c r="FIL111" s="364"/>
      <c r="FIM111" s="364"/>
      <c r="FIN111" s="364"/>
      <c r="FIO111" s="364"/>
      <c r="FIP111" s="364"/>
      <c r="FIQ111" s="364"/>
      <c r="FIR111" s="364"/>
      <c r="FIS111" s="364"/>
      <c r="FIT111" s="364"/>
      <c r="FIU111" s="364"/>
      <c r="FIV111" s="364"/>
      <c r="FIW111" s="364"/>
      <c r="FIX111" s="364"/>
      <c r="FIY111" s="364"/>
      <c r="FIZ111" s="364"/>
      <c r="FJA111" s="364"/>
      <c r="FJB111" s="364"/>
      <c r="FJC111" s="364"/>
      <c r="FJD111" s="364"/>
      <c r="FJE111" s="364"/>
      <c r="FJF111" s="364"/>
      <c r="FJG111" s="364"/>
      <c r="FJH111" s="364"/>
      <c r="FJI111" s="364"/>
      <c r="FJJ111" s="364"/>
      <c r="FJK111" s="364"/>
      <c r="FJL111" s="364"/>
      <c r="FJM111" s="364"/>
      <c r="FJN111" s="364"/>
      <c r="FJO111" s="364"/>
      <c r="FJP111" s="364"/>
      <c r="FJQ111" s="364"/>
      <c r="FJR111" s="364"/>
      <c r="FJS111" s="364"/>
      <c r="FJT111" s="364"/>
      <c r="FJU111" s="364"/>
      <c r="FJV111" s="364"/>
      <c r="FJW111" s="364"/>
      <c r="FJX111" s="364"/>
      <c r="FJY111" s="364"/>
      <c r="FJZ111" s="364"/>
      <c r="FKA111" s="364"/>
      <c r="FKB111" s="364"/>
      <c r="FKC111" s="364"/>
      <c r="FKD111" s="364"/>
      <c r="FKE111" s="364"/>
      <c r="FKF111" s="364"/>
      <c r="FKG111" s="364"/>
      <c r="FKH111" s="364"/>
      <c r="FKI111" s="364"/>
      <c r="FKJ111" s="364"/>
      <c r="FKK111" s="364"/>
      <c r="FKL111" s="364"/>
      <c r="FKM111" s="364"/>
      <c r="FKN111" s="364"/>
      <c r="FKO111" s="364"/>
      <c r="FKP111" s="364"/>
      <c r="FKQ111" s="364"/>
      <c r="FKR111" s="364"/>
      <c r="FKS111" s="364"/>
      <c r="FKT111" s="364"/>
      <c r="FKU111" s="364"/>
      <c r="FKV111" s="364"/>
      <c r="FKW111" s="364"/>
      <c r="FKX111" s="364"/>
      <c r="FKY111" s="364"/>
      <c r="FKZ111" s="364"/>
      <c r="FLA111" s="364"/>
      <c r="FLB111" s="364"/>
      <c r="FLC111" s="364"/>
      <c r="FLD111" s="364"/>
      <c r="FLE111" s="364"/>
      <c r="FLF111" s="364"/>
      <c r="FLG111" s="364"/>
      <c r="FLH111" s="364"/>
      <c r="FLI111" s="364"/>
      <c r="FLJ111" s="364"/>
      <c r="FLK111" s="364"/>
      <c r="FLL111" s="364"/>
      <c r="FLM111" s="364"/>
      <c r="FLN111" s="364"/>
      <c r="FLO111" s="364"/>
      <c r="FLP111" s="364"/>
      <c r="FLQ111" s="364"/>
      <c r="FLR111" s="364"/>
      <c r="FLS111" s="364"/>
      <c r="FLT111" s="364"/>
      <c r="FLU111" s="364"/>
      <c r="FLV111" s="364"/>
      <c r="FLW111" s="364"/>
      <c r="FLX111" s="364"/>
      <c r="FLY111" s="364"/>
      <c r="FLZ111" s="364"/>
      <c r="FMA111" s="364"/>
      <c r="FMB111" s="364"/>
      <c r="FMC111" s="364"/>
      <c r="FMD111" s="364"/>
      <c r="FME111" s="364"/>
      <c r="FMF111" s="364"/>
      <c r="FMG111" s="364"/>
      <c r="FMH111" s="364"/>
      <c r="FMI111" s="364"/>
      <c r="FMJ111" s="364"/>
      <c r="FMK111" s="364"/>
      <c r="FML111" s="364"/>
      <c r="FMM111" s="364"/>
      <c r="FMN111" s="364"/>
      <c r="FMO111" s="364"/>
      <c r="FMP111" s="364"/>
      <c r="FMQ111" s="364"/>
      <c r="FMR111" s="364"/>
      <c r="FMS111" s="364"/>
      <c r="FMT111" s="364"/>
      <c r="FMU111" s="364"/>
      <c r="FMV111" s="364"/>
      <c r="FMW111" s="364"/>
      <c r="FMX111" s="364"/>
      <c r="FMY111" s="364"/>
      <c r="FMZ111" s="364"/>
      <c r="FNA111" s="364"/>
      <c r="FNB111" s="364"/>
      <c r="FNC111" s="364"/>
      <c r="FND111" s="364"/>
      <c r="FNE111" s="364"/>
      <c r="FNF111" s="364"/>
      <c r="FNG111" s="364"/>
      <c r="FNH111" s="364"/>
      <c r="FNI111" s="364"/>
      <c r="FNJ111" s="364"/>
      <c r="FNK111" s="364"/>
      <c r="FNL111" s="364"/>
      <c r="FNM111" s="364"/>
      <c r="FNN111" s="364"/>
      <c r="FNO111" s="364"/>
      <c r="FNP111" s="364"/>
      <c r="FNQ111" s="364"/>
      <c r="FNR111" s="364"/>
      <c r="FNS111" s="364"/>
      <c r="FNT111" s="364"/>
      <c r="FNU111" s="364"/>
      <c r="FNV111" s="364"/>
      <c r="FNW111" s="364"/>
      <c r="FNX111" s="364"/>
      <c r="FNY111" s="364"/>
      <c r="FNZ111" s="364"/>
      <c r="FOA111" s="364"/>
      <c r="FOB111" s="364"/>
      <c r="FOC111" s="364"/>
      <c r="FOD111" s="364"/>
      <c r="FOE111" s="364"/>
      <c r="FOF111" s="364"/>
      <c r="FOG111" s="364"/>
      <c r="FOH111" s="364"/>
      <c r="FOI111" s="364"/>
      <c r="FOJ111" s="364"/>
      <c r="FOK111" s="364"/>
      <c r="FOL111" s="364"/>
      <c r="FOM111" s="364"/>
      <c r="FON111" s="364"/>
      <c r="FOO111" s="364"/>
      <c r="FOP111" s="364"/>
      <c r="FOQ111" s="364"/>
      <c r="FOR111" s="364"/>
      <c r="FOS111" s="364"/>
      <c r="FOT111" s="364"/>
      <c r="FOU111" s="364"/>
      <c r="FOV111" s="364"/>
      <c r="FOW111" s="364"/>
      <c r="FOX111" s="364"/>
      <c r="FOY111" s="364"/>
      <c r="FOZ111" s="364"/>
      <c r="FPA111" s="364"/>
      <c r="FPB111" s="364"/>
      <c r="FPC111" s="364"/>
      <c r="FPD111" s="364"/>
      <c r="FPE111" s="364"/>
      <c r="FPF111" s="364"/>
      <c r="FPG111" s="364"/>
      <c r="FPH111" s="364"/>
      <c r="FPI111" s="364"/>
      <c r="FPJ111" s="364"/>
      <c r="FPK111" s="364"/>
      <c r="FPL111" s="364"/>
      <c r="FPM111" s="364"/>
      <c r="FPN111" s="364"/>
      <c r="FPO111" s="364"/>
      <c r="FPP111" s="364"/>
      <c r="FPQ111" s="364"/>
      <c r="FPR111" s="364"/>
      <c r="FPS111" s="364"/>
      <c r="FPT111" s="364"/>
      <c r="FPU111" s="364"/>
      <c r="FPV111" s="364"/>
      <c r="FPW111" s="364"/>
      <c r="FPX111" s="364"/>
      <c r="FPY111" s="364"/>
      <c r="FPZ111" s="364"/>
      <c r="FQA111" s="364"/>
      <c r="FQB111" s="364"/>
      <c r="FQC111" s="364"/>
      <c r="FQD111" s="364"/>
      <c r="FQE111" s="364"/>
      <c r="FQF111" s="364"/>
      <c r="FQG111" s="364"/>
      <c r="FQH111" s="364"/>
      <c r="FQI111" s="364"/>
      <c r="FQJ111" s="364"/>
      <c r="FQK111" s="364"/>
      <c r="FQL111" s="364"/>
      <c r="FQM111" s="364"/>
      <c r="FQN111" s="364"/>
      <c r="FQO111" s="364"/>
      <c r="FQP111" s="364"/>
      <c r="FQQ111" s="364"/>
      <c r="FQR111" s="364"/>
      <c r="FQS111" s="364"/>
      <c r="FQT111" s="364"/>
      <c r="FQU111" s="364"/>
      <c r="FQV111" s="364"/>
      <c r="FQW111" s="364"/>
      <c r="FQX111" s="364"/>
      <c r="FQY111" s="364"/>
      <c r="FQZ111" s="364"/>
      <c r="FRA111" s="364"/>
      <c r="FRB111" s="364"/>
      <c r="FRC111" s="364"/>
      <c r="FRD111" s="364"/>
      <c r="FRE111" s="364"/>
      <c r="FRF111" s="364"/>
      <c r="FRG111" s="364"/>
      <c r="FRH111" s="364"/>
      <c r="FRI111" s="364"/>
      <c r="FRJ111" s="364"/>
      <c r="FRK111" s="364"/>
      <c r="FRL111" s="364"/>
      <c r="FRM111" s="364"/>
      <c r="FRN111" s="364"/>
      <c r="FRO111" s="364"/>
      <c r="FRP111" s="364"/>
      <c r="FRQ111" s="364"/>
      <c r="FRR111" s="364"/>
      <c r="FRS111" s="364"/>
      <c r="FRT111" s="364"/>
      <c r="FRU111" s="364"/>
      <c r="FRV111" s="364"/>
      <c r="FRW111" s="364"/>
      <c r="FRX111" s="364"/>
      <c r="FRY111" s="364"/>
      <c r="FRZ111" s="364"/>
      <c r="FSA111" s="364"/>
      <c r="FSB111" s="364"/>
      <c r="FSC111" s="364"/>
      <c r="FSD111" s="364"/>
      <c r="FSE111" s="364"/>
      <c r="FSF111" s="364"/>
      <c r="FSG111" s="364"/>
      <c r="FSH111" s="364"/>
      <c r="FSI111" s="364"/>
      <c r="FSJ111" s="364"/>
      <c r="FSK111" s="364"/>
      <c r="FSL111" s="364"/>
      <c r="FSM111" s="364"/>
      <c r="FSN111" s="364"/>
      <c r="FSO111" s="364"/>
      <c r="FSP111" s="364"/>
      <c r="FSQ111" s="364"/>
      <c r="FSR111" s="364"/>
      <c r="FSS111" s="364"/>
      <c r="FST111" s="364"/>
      <c r="FSU111" s="364"/>
      <c r="FSV111" s="364"/>
      <c r="FSW111" s="364"/>
      <c r="FSX111" s="364"/>
      <c r="FSY111" s="364"/>
      <c r="FSZ111" s="364"/>
      <c r="FTA111" s="364"/>
      <c r="FTB111" s="364"/>
      <c r="FTC111" s="364"/>
      <c r="FTD111" s="364"/>
      <c r="FTE111" s="364"/>
      <c r="FTF111" s="364"/>
      <c r="FTG111" s="364"/>
      <c r="FTH111" s="364"/>
      <c r="FTI111" s="364"/>
      <c r="FTJ111" s="364"/>
      <c r="FTK111" s="364"/>
      <c r="FTL111" s="364"/>
      <c r="FTM111" s="364"/>
      <c r="FTN111" s="364"/>
      <c r="FTO111" s="364"/>
      <c r="FTP111" s="364"/>
      <c r="FTQ111" s="364"/>
      <c r="FTR111" s="364"/>
      <c r="FTS111" s="364"/>
      <c r="FTT111" s="364"/>
      <c r="FTU111" s="364"/>
      <c r="FTV111" s="364"/>
      <c r="FTW111" s="364"/>
      <c r="FTX111" s="364"/>
      <c r="FTY111" s="364"/>
      <c r="FTZ111" s="364"/>
      <c r="FUA111" s="364"/>
      <c r="FUB111" s="364"/>
      <c r="FUC111" s="364"/>
      <c r="FUD111" s="364"/>
      <c r="FUE111" s="364"/>
      <c r="FUF111" s="364"/>
      <c r="FUG111" s="364"/>
      <c r="FUH111" s="364"/>
      <c r="FUI111" s="364"/>
      <c r="FUJ111" s="364"/>
      <c r="FUK111" s="364"/>
      <c r="FUL111" s="364"/>
      <c r="FUM111" s="364"/>
      <c r="FUN111" s="364"/>
      <c r="FUO111" s="364"/>
      <c r="FUP111" s="364"/>
      <c r="FUQ111" s="364"/>
      <c r="FUR111" s="364"/>
      <c r="FUS111" s="364"/>
      <c r="FUT111" s="364"/>
      <c r="FUU111" s="364"/>
      <c r="FUV111" s="364"/>
      <c r="FUW111" s="364"/>
      <c r="FUX111" s="364"/>
      <c r="FUY111" s="364"/>
      <c r="FUZ111" s="364"/>
      <c r="FVA111" s="364"/>
      <c r="FVB111" s="364"/>
      <c r="FVC111" s="364"/>
      <c r="FVD111" s="364"/>
      <c r="FVE111" s="364"/>
      <c r="FVF111" s="364"/>
      <c r="FVG111" s="364"/>
      <c r="FVH111" s="364"/>
      <c r="FVI111" s="364"/>
      <c r="FVJ111" s="364"/>
      <c r="FVK111" s="364"/>
      <c r="FVL111" s="364"/>
      <c r="FVM111" s="364"/>
      <c r="FVN111" s="364"/>
      <c r="FVO111" s="364"/>
      <c r="FVP111" s="364"/>
      <c r="FVQ111" s="364"/>
      <c r="FVR111" s="364"/>
      <c r="FVS111" s="364"/>
      <c r="FVT111" s="364"/>
      <c r="FVU111" s="364"/>
      <c r="FVV111" s="364"/>
      <c r="FVW111" s="364"/>
      <c r="FVX111" s="364"/>
      <c r="FVY111" s="364"/>
      <c r="FVZ111" s="364"/>
      <c r="FWA111" s="364"/>
      <c r="FWB111" s="364"/>
      <c r="FWC111" s="364"/>
      <c r="FWD111" s="364"/>
      <c r="FWE111" s="364"/>
      <c r="FWF111" s="364"/>
      <c r="FWG111" s="364"/>
      <c r="FWH111" s="364"/>
      <c r="FWI111" s="364"/>
      <c r="FWJ111" s="364"/>
      <c r="FWK111" s="364"/>
      <c r="FWL111" s="364"/>
      <c r="FWM111" s="364"/>
      <c r="FWN111" s="364"/>
      <c r="FWO111" s="364"/>
      <c r="FWP111" s="364"/>
      <c r="FWQ111" s="364"/>
      <c r="FWR111" s="364"/>
      <c r="FWS111" s="364"/>
      <c r="FWT111" s="364"/>
      <c r="FWU111" s="364"/>
      <c r="FWV111" s="364"/>
      <c r="FWW111" s="364"/>
      <c r="FWX111" s="364"/>
      <c r="FWY111" s="364"/>
      <c r="FWZ111" s="364"/>
      <c r="FXA111" s="364"/>
      <c r="FXB111" s="364"/>
      <c r="FXC111" s="364"/>
      <c r="FXD111" s="364"/>
      <c r="FXE111" s="364"/>
      <c r="FXF111" s="364"/>
      <c r="FXG111" s="364"/>
      <c r="FXH111" s="364"/>
      <c r="FXI111" s="364"/>
      <c r="FXJ111" s="364"/>
      <c r="FXK111" s="364"/>
      <c r="FXL111" s="364"/>
      <c r="FXM111" s="364"/>
      <c r="FXN111" s="364"/>
      <c r="FXO111" s="364"/>
      <c r="FXP111" s="364"/>
      <c r="FXQ111" s="364"/>
      <c r="FXR111" s="364"/>
      <c r="FXS111" s="364"/>
      <c r="FXT111" s="364"/>
      <c r="FXU111" s="364"/>
      <c r="FXV111" s="364"/>
      <c r="FXW111" s="364"/>
      <c r="FXX111" s="364"/>
      <c r="FXY111" s="364"/>
      <c r="FXZ111" s="364"/>
      <c r="FYA111" s="364"/>
      <c r="FYB111" s="364"/>
      <c r="FYC111" s="364"/>
      <c r="FYD111" s="364"/>
      <c r="FYE111" s="364"/>
      <c r="FYF111" s="364"/>
      <c r="FYG111" s="364"/>
      <c r="FYH111" s="364"/>
      <c r="FYI111" s="364"/>
      <c r="FYJ111" s="364"/>
      <c r="FYK111" s="364"/>
      <c r="FYL111" s="364"/>
      <c r="FYM111" s="364"/>
      <c r="FYN111" s="364"/>
      <c r="FYO111" s="364"/>
      <c r="FYP111" s="364"/>
      <c r="FYQ111" s="364"/>
      <c r="FYR111" s="364"/>
      <c r="FYS111" s="364"/>
      <c r="FYT111" s="364"/>
      <c r="FYU111" s="364"/>
      <c r="FYV111" s="364"/>
      <c r="FYW111" s="364"/>
      <c r="FYX111" s="364"/>
      <c r="FYY111" s="364"/>
      <c r="FYZ111" s="364"/>
      <c r="FZA111" s="364"/>
      <c r="FZB111" s="364"/>
      <c r="FZC111" s="364"/>
      <c r="FZD111" s="364"/>
      <c r="FZE111" s="364"/>
      <c r="FZF111" s="364"/>
      <c r="FZG111" s="364"/>
      <c r="FZH111" s="364"/>
      <c r="FZI111" s="364"/>
      <c r="FZJ111" s="364"/>
      <c r="FZK111" s="364"/>
      <c r="FZL111" s="364"/>
      <c r="FZM111" s="364"/>
      <c r="FZN111" s="364"/>
      <c r="FZO111" s="364"/>
      <c r="FZP111" s="364"/>
      <c r="FZQ111" s="364"/>
      <c r="FZR111" s="364"/>
      <c r="FZS111" s="364"/>
      <c r="FZT111" s="364"/>
      <c r="FZU111" s="364"/>
      <c r="FZV111" s="364"/>
      <c r="FZW111" s="364"/>
      <c r="FZX111" s="364"/>
      <c r="FZY111" s="364"/>
      <c r="FZZ111" s="364"/>
      <c r="GAA111" s="364"/>
      <c r="GAB111" s="364"/>
      <c r="GAC111" s="364"/>
      <c r="GAD111" s="364"/>
      <c r="GAE111" s="364"/>
      <c r="GAF111" s="364"/>
      <c r="GAG111" s="364"/>
      <c r="GAH111" s="364"/>
      <c r="GAI111" s="364"/>
      <c r="GAJ111" s="364"/>
      <c r="GAK111" s="364"/>
      <c r="GAL111" s="364"/>
      <c r="GAM111" s="364"/>
      <c r="GAN111" s="364"/>
      <c r="GAO111" s="364"/>
      <c r="GAP111" s="364"/>
      <c r="GAQ111" s="364"/>
      <c r="GAR111" s="364"/>
      <c r="GAS111" s="364"/>
      <c r="GAT111" s="364"/>
      <c r="GAU111" s="364"/>
      <c r="GAV111" s="364"/>
      <c r="GAW111" s="364"/>
      <c r="GAX111" s="364"/>
      <c r="GAY111" s="364"/>
      <c r="GAZ111" s="364"/>
      <c r="GBA111" s="364"/>
      <c r="GBB111" s="364"/>
      <c r="GBC111" s="364"/>
      <c r="GBD111" s="364"/>
      <c r="GBE111" s="364"/>
      <c r="GBF111" s="364"/>
      <c r="GBG111" s="364"/>
      <c r="GBH111" s="364"/>
      <c r="GBI111" s="364"/>
      <c r="GBJ111" s="364"/>
      <c r="GBK111" s="364"/>
      <c r="GBL111" s="364"/>
      <c r="GBM111" s="364"/>
      <c r="GBN111" s="364"/>
      <c r="GBO111" s="364"/>
      <c r="GBP111" s="364"/>
      <c r="GBQ111" s="364"/>
      <c r="GBR111" s="364"/>
      <c r="GBS111" s="364"/>
      <c r="GBT111" s="364"/>
      <c r="GBU111" s="364"/>
      <c r="GBV111" s="364"/>
      <c r="GBW111" s="364"/>
      <c r="GBX111" s="364"/>
      <c r="GBY111" s="364"/>
      <c r="GBZ111" s="364"/>
      <c r="GCA111" s="364"/>
      <c r="GCB111" s="364"/>
      <c r="GCC111" s="364"/>
      <c r="GCD111" s="364"/>
      <c r="GCE111" s="364"/>
      <c r="GCF111" s="364"/>
      <c r="GCG111" s="364"/>
      <c r="GCH111" s="364"/>
      <c r="GCI111" s="364"/>
      <c r="GCJ111" s="364"/>
      <c r="GCK111" s="364"/>
      <c r="GCL111" s="364"/>
      <c r="GCM111" s="364"/>
      <c r="GCN111" s="364"/>
      <c r="GCO111" s="364"/>
      <c r="GCP111" s="364"/>
      <c r="GCQ111" s="364"/>
      <c r="GCR111" s="364"/>
      <c r="GCS111" s="364"/>
      <c r="GCT111" s="364"/>
      <c r="GCU111" s="364"/>
      <c r="GCV111" s="364"/>
      <c r="GCW111" s="364"/>
      <c r="GCX111" s="364"/>
      <c r="GCY111" s="364"/>
      <c r="GCZ111" s="364"/>
      <c r="GDA111" s="364"/>
      <c r="GDB111" s="364"/>
      <c r="GDC111" s="364"/>
      <c r="GDD111" s="364"/>
      <c r="GDE111" s="364"/>
      <c r="GDF111" s="364"/>
      <c r="GDG111" s="364"/>
      <c r="GDH111" s="364"/>
      <c r="GDI111" s="364"/>
      <c r="GDJ111" s="364"/>
      <c r="GDK111" s="364"/>
      <c r="GDL111" s="364"/>
      <c r="GDM111" s="364"/>
      <c r="GDN111" s="364"/>
      <c r="GDO111" s="364"/>
      <c r="GDP111" s="364"/>
      <c r="GDQ111" s="364"/>
      <c r="GDR111" s="364"/>
      <c r="GDS111" s="364"/>
      <c r="GDT111" s="364"/>
      <c r="GDU111" s="364"/>
      <c r="GDV111" s="364"/>
      <c r="GDW111" s="364"/>
      <c r="GDX111" s="364"/>
      <c r="GDY111" s="364"/>
      <c r="GDZ111" s="364"/>
      <c r="GEA111" s="364"/>
      <c r="GEB111" s="364"/>
      <c r="GEC111" s="364"/>
      <c r="GED111" s="364"/>
      <c r="GEE111" s="364"/>
      <c r="GEF111" s="364"/>
      <c r="GEG111" s="364"/>
      <c r="GEH111" s="364"/>
      <c r="GEI111" s="364"/>
      <c r="GEJ111" s="364"/>
      <c r="GEK111" s="364"/>
      <c r="GEL111" s="364"/>
      <c r="GEM111" s="364"/>
      <c r="GEN111" s="364"/>
      <c r="GEO111" s="364"/>
      <c r="GEP111" s="364"/>
      <c r="GEQ111" s="364"/>
      <c r="GER111" s="364"/>
      <c r="GES111" s="364"/>
      <c r="GET111" s="364"/>
      <c r="GEU111" s="364"/>
      <c r="GEV111" s="364"/>
      <c r="GEW111" s="364"/>
      <c r="GEX111" s="364"/>
      <c r="GEY111" s="364"/>
      <c r="GEZ111" s="364"/>
      <c r="GFA111" s="364"/>
      <c r="GFB111" s="364"/>
      <c r="GFC111" s="364"/>
      <c r="GFD111" s="364"/>
      <c r="GFE111" s="364"/>
      <c r="GFF111" s="364"/>
      <c r="GFG111" s="364"/>
      <c r="GFH111" s="364"/>
      <c r="GFI111" s="364"/>
      <c r="GFJ111" s="364"/>
      <c r="GFK111" s="364"/>
      <c r="GFL111" s="364"/>
      <c r="GFM111" s="364"/>
      <c r="GFN111" s="364"/>
      <c r="GFO111" s="364"/>
      <c r="GFP111" s="364"/>
      <c r="GFQ111" s="364"/>
      <c r="GFR111" s="364"/>
      <c r="GFS111" s="364"/>
      <c r="GFT111" s="364"/>
      <c r="GFU111" s="364"/>
      <c r="GFV111" s="364"/>
      <c r="GFW111" s="364"/>
      <c r="GFX111" s="364"/>
      <c r="GFY111" s="364"/>
      <c r="GFZ111" s="364"/>
      <c r="GGA111" s="364"/>
      <c r="GGB111" s="364"/>
      <c r="GGC111" s="364"/>
      <c r="GGD111" s="364"/>
      <c r="GGE111" s="364"/>
      <c r="GGF111" s="364"/>
      <c r="GGG111" s="364"/>
      <c r="GGH111" s="364"/>
      <c r="GGI111" s="364"/>
      <c r="GGJ111" s="364"/>
      <c r="GGK111" s="364"/>
      <c r="GGL111" s="364"/>
      <c r="GGM111" s="364"/>
      <c r="GGN111" s="364"/>
      <c r="GGO111" s="364"/>
      <c r="GGP111" s="364"/>
      <c r="GGQ111" s="364"/>
      <c r="GGR111" s="364"/>
      <c r="GGS111" s="364"/>
      <c r="GGT111" s="364"/>
      <c r="GGU111" s="364"/>
      <c r="GGV111" s="364"/>
      <c r="GGW111" s="364"/>
      <c r="GGX111" s="364"/>
      <c r="GGY111" s="364"/>
      <c r="GGZ111" s="364"/>
      <c r="GHA111" s="364"/>
      <c r="GHB111" s="364"/>
      <c r="GHC111" s="364"/>
      <c r="GHD111" s="364"/>
      <c r="GHE111" s="364"/>
      <c r="GHF111" s="364"/>
      <c r="GHG111" s="364"/>
      <c r="GHH111" s="364"/>
      <c r="GHI111" s="364"/>
      <c r="GHJ111" s="364"/>
      <c r="GHK111" s="364"/>
      <c r="GHL111" s="364"/>
      <c r="GHM111" s="364"/>
      <c r="GHN111" s="364"/>
      <c r="GHO111" s="364"/>
      <c r="GHP111" s="364"/>
      <c r="GHQ111" s="364"/>
      <c r="GHR111" s="364"/>
      <c r="GHS111" s="364"/>
      <c r="GHT111" s="364"/>
      <c r="GHU111" s="364"/>
      <c r="GHV111" s="364"/>
      <c r="GHW111" s="364"/>
      <c r="GHX111" s="364"/>
      <c r="GHY111" s="364"/>
      <c r="GHZ111" s="364"/>
      <c r="GIA111" s="364"/>
      <c r="GIB111" s="364"/>
      <c r="GIC111" s="364"/>
      <c r="GID111" s="364"/>
      <c r="GIE111" s="364"/>
      <c r="GIF111" s="364"/>
      <c r="GIG111" s="364"/>
      <c r="GIH111" s="364"/>
      <c r="GII111" s="364"/>
      <c r="GIJ111" s="364"/>
      <c r="GIK111" s="364"/>
      <c r="GIL111" s="364"/>
      <c r="GIM111" s="364"/>
      <c r="GIN111" s="364"/>
      <c r="GIO111" s="364"/>
      <c r="GIP111" s="364"/>
      <c r="GIQ111" s="364"/>
      <c r="GIR111" s="364"/>
      <c r="GIS111" s="364"/>
      <c r="GIT111" s="364"/>
      <c r="GIU111" s="364"/>
      <c r="GIV111" s="364"/>
      <c r="GIW111" s="364"/>
      <c r="GIX111" s="364"/>
      <c r="GIY111" s="364"/>
      <c r="GIZ111" s="364"/>
      <c r="GJA111" s="364"/>
      <c r="GJB111" s="364"/>
      <c r="GJC111" s="364"/>
      <c r="GJD111" s="364"/>
      <c r="GJE111" s="364"/>
      <c r="GJF111" s="364"/>
      <c r="GJG111" s="364"/>
      <c r="GJH111" s="364"/>
      <c r="GJI111" s="364"/>
      <c r="GJJ111" s="364"/>
      <c r="GJK111" s="364"/>
      <c r="GJL111" s="364"/>
      <c r="GJM111" s="364"/>
      <c r="GJN111" s="364"/>
      <c r="GJO111" s="364"/>
      <c r="GJP111" s="364"/>
      <c r="GJQ111" s="364"/>
      <c r="GJR111" s="364"/>
      <c r="GJS111" s="364"/>
      <c r="GJT111" s="364"/>
      <c r="GJU111" s="364"/>
      <c r="GJV111" s="364"/>
      <c r="GJW111" s="364"/>
      <c r="GJX111" s="364"/>
      <c r="GJY111" s="364"/>
      <c r="GJZ111" s="364"/>
      <c r="GKA111" s="364"/>
      <c r="GKB111" s="364"/>
      <c r="GKC111" s="364"/>
      <c r="GKD111" s="364"/>
      <c r="GKE111" s="364"/>
      <c r="GKF111" s="364"/>
      <c r="GKG111" s="364"/>
      <c r="GKH111" s="364"/>
      <c r="GKI111" s="364"/>
      <c r="GKJ111" s="364"/>
      <c r="GKK111" s="364"/>
      <c r="GKL111" s="364"/>
      <c r="GKM111" s="364"/>
      <c r="GKN111" s="364"/>
      <c r="GKO111" s="364"/>
      <c r="GKP111" s="364"/>
      <c r="GKQ111" s="364"/>
      <c r="GKR111" s="364"/>
      <c r="GKS111" s="364"/>
      <c r="GKT111" s="364"/>
      <c r="GKU111" s="364"/>
      <c r="GKV111" s="364"/>
      <c r="GKW111" s="364"/>
      <c r="GKX111" s="364"/>
      <c r="GKY111" s="364"/>
      <c r="GKZ111" s="364"/>
      <c r="GLA111" s="364"/>
      <c r="GLB111" s="364"/>
      <c r="GLC111" s="364"/>
      <c r="GLD111" s="364"/>
      <c r="GLE111" s="364"/>
      <c r="GLF111" s="364"/>
      <c r="GLG111" s="364"/>
      <c r="GLH111" s="364"/>
      <c r="GLI111" s="364"/>
      <c r="GLJ111" s="364"/>
      <c r="GLK111" s="364"/>
      <c r="GLL111" s="364"/>
      <c r="GLM111" s="364"/>
      <c r="GLN111" s="364"/>
      <c r="GLO111" s="364"/>
      <c r="GLP111" s="364"/>
      <c r="GLQ111" s="364"/>
      <c r="GLR111" s="364"/>
      <c r="GLS111" s="364"/>
      <c r="GLT111" s="364"/>
      <c r="GLU111" s="364"/>
      <c r="GLV111" s="364"/>
      <c r="GLW111" s="364"/>
      <c r="GLX111" s="364"/>
      <c r="GLY111" s="364"/>
      <c r="GLZ111" s="364"/>
      <c r="GMA111" s="364"/>
      <c r="GMB111" s="364"/>
      <c r="GMC111" s="364"/>
      <c r="GMD111" s="364"/>
      <c r="GME111" s="364"/>
      <c r="GMF111" s="364"/>
      <c r="GMG111" s="364"/>
      <c r="GMH111" s="364"/>
      <c r="GMI111" s="364"/>
      <c r="GMJ111" s="364"/>
      <c r="GMK111" s="364"/>
      <c r="GML111" s="364"/>
      <c r="GMM111" s="364"/>
      <c r="GMN111" s="364"/>
      <c r="GMO111" s="364"/>
      <c r="GMP111" s="364"/>
      <c r="GMQ111" s="364"/>
      <c r="GMR111" s="364"/>
      <c r="GMS111" s="364"/>
      <c r="GMT111" s="364"/>
      <c r="GMU111" s="364"/>
      <c r="GMV111" s="364"/>
      <c r="GMW111" s="364"/>
      <c r="GMX111" s="364"/>
      <c r="GMY111" s="364"/>
      <c r="GMZ111" s="364"/>
      <c r="GNA111" s="364"/>
      <c r="GNB111" s="364"/>
      <c r="GNC111" s="364"/>
      <c r="GND111" s="364"/>
      <c r="GNE111" s="364"/>
      <c r="GNF111" s="364"/>
      <c r="GNG111" s="364"/>
      <c r="GNH111" s="364"/>
      <c r="GNI111" s="364"/>
      <c r="GNJ111" s="364"/>
      <c r="GNK111" s="364"/>
      <c r="GNL111" s="364"/>
      <c r="GNM111" s="364"/>
      <c r="GNN111" s="364"/>
      <c r="GNO111" s="364"/>
      <c r="GNP111" s="364"/>
      <c r="GNQ111" s="364"/>
      <c r="GNR111" s="364"/>
      <c r="GNS111" s="364"/>
      <c r="GNT111" s="364"/>
      <c r="GNU111" s="364"/>
      <c r="GNV111" s="364"/>
      <c r="GNW111" s="364"/>
      <c r="GNX111" s="364"/>
      <c r="GNY111" s="364"/>
      <c r="GNZ111" s="364"/>
      <c r="GOA111" s="364"/>
      <c r="GOB111" s="364"/>
      <c r="GOC111" s="364"/>
      <c r="GOD111" s="364"/>
      <c r="GOE111" s="364"/>
      <c r="GOF111" s="364"/>
      <c r="GOG111" s="364"/>
      <c r="GOH111" s="364"/>
      <c r="GOI111" s="364"/>
      <c r="GOJ111" s="364"/>
      <c r="GOK111" s="364"/>
      <c r="GOL111" s="364"/>
      <c r="GOM111" s="364"/>
      <c r="GON111" s="364"/>
      <c r="GOO111" s="364"/>
      <c r="GOP111" s="364"/>
      <c r="GOQ111" s="364"/>
      <c r="GOR111" s="364"/>
      <c r="GOS111" s="364"/>
      <c r="GOT111" s="364"/>
      <c r="GOU111" s="364"/>
      <c r="GOV111" s="364"/>
      <c r="GOW111" s="364"/>
      <c r="GOX111" s="364"/>
      <c r="GOY111" s="364"/>
      <c r="GOZ111" s="364"/>
      <c r="GPA111" s="364"/>
      <c r="GPB111" s="364"/>
      <c r="GPC111" s="364"/>
      <c r="GPD111" s="364"/>
      <c r="GPE111" s="364"/>
      <c r="GPF111" s="364"/>
      <c r="GPG111" s="364"/>
      <c r="GPH111" s="364"/>
      <c r="GPI111" s="364"/>
      <c r="GPJ111" s="364"/>
      <c r="GPK111" s="364"/>
      <c r="GPL111" s="364"/>
      <c r="GPM111" s="364"/>
      <c r="GPN111" s="364"/>
      <c r="GPO111" s="364"/>
      <c r="GPP111" s="364"/>
      <c r="GPQ111" s="364"/>
      <c r="GPR111" s="364"/>
      <c r="GPS111" s="364"/>
      <c r="GPT111" s="364"/>
      <c r="GPU111" s="364"/>
      <c r="GPV111" s="364"/>
      <c r="GPW111" s="364"/>
      <c r="GPX111" s="364"/>
      <c r="GPY111" s="364"/>
      <c r="GPZ111" s="364"/>
      <c r="GQA111" s="364"/>
      <c r="GQB111" s="364"/>
      <c r="GQC111" s="364"/>
      <c r="GQD111" s="364"/>
      <c r="GQE111" s="364"/>
      <c r="GQF111" s="364"/>
      <c r="GQG111" s="364"/>
      <c r="GQH111" s="364"/>
      <c r="GQI111" s="364"/>
      <c r="GQJ111" s="364"/>
      <c r="GQK111" s="364"/>
      <c r="GQL111" s="364"/>
      <c r="GQM111" s="364"/>
      <c r="GQN111" s="364"/>
      <c r="GQO111" s="364"/>
      <c r="GQP111" s="364"/>
      <c r="GQQ111" s="364"/>
      <c r="GQR111" s="364"/>
      <c r="GQS111" s="364"/>
      <c r="GQT111" s="364"/>
      <c r="GQU111" s="364"/>
      <c r="GQV111" s="364"/>
      <c r="GQW111" s="364"/>
      <c r="GQX111" s="364"/>
      <c r="GQY111" s="364"/>
      <c r="GQZ111" s="364"/>
      <c r="GRA111" s="364"/>
      <c r="GRB111" s="364"/>
      <c r="GRC111" s="364"/>
      <c r="GRD111" s="364"/>
      <c r="GRE111" s="364"/>
      <c r="GRF111" s="364"/>
      <c r="GRG111" s="364"/>
      <c r="GRH111" s="364"/>
      <c r="GRI111" s="364"/>
      <c r="GRJ111" s="364"/>
      <c r="GRK111" s="364"/>
      <c r="GRL111" s="364"/>
      <c r="GRM111" s="364"/>
      <c r="GRN111" s="364"/>
      <c r="GRO111" s="364"/>
      <c r="GRP111" s="364"/>
      <c r="GRQ111" s="364"/>
      <c r="GRR111" s="364"/>
      <c r="GRS111" s="364"/>
      <c r="GRT111" s="364"/>
      <c r="GRU111" s="364"/>
      <c r="GRV111" s="364"/>
      <c r="GRW111" s="364"/>
      <c r="GRX111" s="364"/>
      <c r="GRY111" s="364"/>
      <c r="GRZ111" s="364"/>
      <c r="GSA111" s="364"/>
      <c r="GSB111" s="364"/>
      <c r="GSC111" s="364"/>
      <c r="GSD111" s="364"/>
      <c r="GSE111" s="364"/>
      <c r="GSF111" s="364"/>
      <c r="GSG111" s="364"/>
      <c r="GSH111" s="364"/>
      <c r="GSI111" s="364"/>
      <c r="GSJ111" s="364"/>
      <c r="GSK111" s="364"/>
      <c r="GSL111" s="364"/>
      <c r="GSM111" s="364"/>
      <c r="GSN111" s="364"/>
      <c r="GSO111" s="364"/>
      <c r="GSP111" s="364"/>
      <c r="GSQ111" s="364"/>
      <c r="GSR111" s="364"/>
      <c r="GSS111" s="364"/>
      <c r="GST111" s="364"/>
      <c r="GSU111" s="364"/>
      <c r="GSV111" s="364"/>
      <c r="GSW111" s="364"/>
      <c r="GSX111" s="364"/>
      <c r="GSY111" s="364"/>
      <c r="GSZ111" s="364"/>
      <c r="GTA111" s="364"/>
      <c r="GTB111" s="364"/>
      <c r="GTC111" s="364"/>
      <c r="GTD111" s="364"/>
      <c r="GTE111" s="364"/>
      <c r="GTF111" s="364"/>
      <c r="GTG111" s="364"/>
      <c r="GTH111" s="364"/>
      <c r="GTI111" s="364"/>
      <c r="GTJ111" s="364"/>
      <c r="GTK111" s="364"/>
      <c r="GTL111" s="364"/>
      <c r="GTM111" s="364"/>
      <c r="GTN111" s="364"/>
      <c r="GTO111" s="364"/>
      <c r="GTP111" s="364"/>
      <c r="GTQ111" s="364"/>
      <c r="GTR111" s="364"/>
      <c r="GTS111" s="364"/>
      <c r="GTT111" s="364"/>
      <c r="GTU111" s="364"/>
      <c r="GTV111" s="364"/>
      <c r="GTW111" s="364"/>
      <c r="GTX111" s="364"/>
      <c r="GTY111" s="364"/>
      <c r="GTZ111" s="364"/>
      <c r="GUA111" s="364"/>
      <c r="GUB111" s="364"/>
      <c r="GUC111" s="364"/>
      <c r="GUD111" s="364"/>
      <c r="GUE111" s="364"/>
      <c r="GUF111" s="364"/>
      <c r="GUG111" s="364"/>
      <c r="GUH111" s="364"/>
      <c r="GUI111" s="364"/>
      <c r="GUJ111" s="364"/>
      <c r="GUK111" s="364"/>
      <c r="GUL111" s="364"/>
      <c r="GUM111" s="364"/>
      <c r="GUN111" s="364"/>
      <c r="GUO111" s="364"/>
      <c r="GUP111" s="364"/>
      <c r="GUQ111" s="364"/>
      <c r="GUR111" s="364"/>
      <c r="GUS111" s="364"/>
      <c r="GUT111" s="364"/>
      <c r="GUU111" s="364"/>
      <c r="GUV111" s="364"/>
      <c r="GUW111" s="364"/>
      <c r="GUX111" s="364"/>
      <c r="GUY111" s="364"/>
      <c r="GUZ111" s="364"/>
      <c r="GVA111" s="364"/>
      <c r="GVB111" s="364"/>
      <c r="GVC111" s="364"/>
      <c r="GVD111" s="364"/>
      <c r="GVE111" s="364"/>
      <c r="GVF111" s="364"/>
      <c r="GVG111" s="364"/>
      <c r="GVH111" s="364"/>
      <c r="GVI111" s="364"/>
      <c r="GVJ111" s="364"/>
      <c r="GVK111" s="364"/>
      <c r="GVL111" s="364"/>
      <c r="GVM111" s="364"/>
      <c r="GVN111" s="364"/>
      <c r="GVO111" s="364"/>
      <c r="GVP111" s="364"/>
      <c r="GVQ111" s="364"/>
      <c r="GVR111" s="364"/>
      <c r="GVS111" s="364"/>
      <c r="GVT111" s="364"/>
      <c r="GVU111" s="364"/>
      <c r="GVV111" s="364"/>
      <c r="GVW111" s="364"/>
      <c r="GVX111" s="364"/>
      <c r="GVY111" s="364"/>
      <c r="GVZ111" s="364"/>
      <c r="GWA111" s="364"/>
      <c r="GWB111" s="364"/>
      <c r="GWC111" s="364"/>
      <c r="GWD111" s="364"/>
      <c r="GWE111" s="364"/>
      <c r="GWF111" s="364"/>
      <c r="GWG111" s="364"/>
      <c r="GWH111" s="364"/>
      <c r="GWI111" s="364"/>
      <c r="GWJ111" s="364"/>
      <c r="GWK111" s="364"/>
      <c r="GWL111" s="364"/>
      <c r="GWM111" s="364"/>
      <c r="GWN111" s="364"/>
      <c r="GWO111" s="364"/>
      <c r="GWP111" s="364"/>
      <c r="GWQ111" s="364"/>
      <c r="GWR111" s="364"/>
      <c r="GWS111" s="364"/>
      <c r="GWT111" s="364"/>
      <c r="GWU111" s="364"/>
      <c r="GWV111" s="364"/>
      <c r="GWW111" s="364"/>
      <c r="GWX111" s="364"/>
      <c r="GWY111" s="364"/>
      <c r="GWZ111" s="364"/>
      <c r="GXA111" s="364"/>
      <c r="GXB111" s="364"/>
      <c r="GXC111" s="364"/>
      <c r="GXD111" s="364"/>
      <c r="GXE111" s="364"/>
      <c r="GXF111" s="364"/>
      <c r="GXG111" s="364"/>
      <c r="GXH111" s="364"/>
      <c r="GXI111" s="364"/>
      <c r="GXJ111" s="364"/>
      <c r="GXK111" s="364"/>
      <c r="GXL111" s="364"/>
      <c r="GXM111" s="364"/>
      <c r="GXN111" s="364"/>
      <c r="GXO111" s="364"/>
      <c r="GXP111" s="364"/>
      <c r="GXQ111" s="364"/>
      <c r="GXR111" s="364"/>
      <c r="GXS111" s="364"/>
      <c r="GXT111" s="364"/>
      <c r="GXU111" s="364"/>
      <c r="GXV111" s="364"/>
      <c r="GXW111" s="364"/>
      <c r="GXX111" s="364"/>
      <c r="GXY111" s="364"/>
      <c r="GXZ111" s="364"/>
      <c r="GYA111" s="364"/>
      <c r="GYB111" s="364"/>
      <c r="GYC111" s="364"/>
      <c r="GYD111" s="364"/>
      <c r="GYE111" s="364"/>
      <c r="GYF111" s="364"/>
      <c r="GYG111" s="364"/>
      <c r="GYH111" s="364"/>
      <c r="GYI111" s="364"/>
      <c r="GYJ111" s="364"/>
      <c r="GYK111" s="364"/>
      <c r="GYL111" s="364"/>
      <c r="GYM111" s="364"/>
      <c r="GYN111" s="364"/>
      <c r="GYO111" s="364"/>
      <c r="GYP111" s="364"/>
      <c r="GYQ111" s="364"/>
      <c r="GYR111" s="364"/>
      <c r="GYS111" s="364"/>
      <c r="GYT111" s="364"/>
      <c r="GYU111" s="364"/>
      <c r="GYV111" s="364"/>
      <c r="GYW111" s="364"/>
      <c r="GYX111" s="364"/>
      <c r="GYY111" s="364"/>
      <c r="GYZ111" s="364"/>
      <c r="GZA111" s="364"/>
      <c r="GZB111" s="364"/>
      <c r="GZC111" s="364"/>
      <c r="GZD111" s="364"/>
      <c r="GZE111" s="364"/>
      <c r="GZF111" s="364"/>
      <c r="GZG111" s="364"/>
      <c r="GZH111" s="364"/>
      <c r="GZI111" s="364"/>
      <c r="GZJ111" s="364"/>
      <c r="GZK111" s="364"/>
      <c r="GZL111" s="364"/>
      <c r="GZM111" s="364"/>
      <c r="GZN111" s="364"/>
      <c r="GZO111" s="364"/>
      <c r="GZP111" s="364"/>
      <c r="GZQ111" s="364"/>
      <c r="GZR111" s="364"/>
      <c r="GZS111" s="364"/>
      <c r="GZT111" s="364"/>
      <c r="GZU111" s="364"/>
      <c r="GZV111" s="364"/>
      <c r="GZW111" s="364"/>
      <c r="GZX111" s="364"/>
      <c r="GZY111" s="364"/>
      <c r="GZZ111" s="364"/>
      <c r="HAA111" s="364"/>
      <c r="HAB111" s="364"/>
      <c r="HAC111" s="364"/>
      <c r="HAD111" s="364"/>
      <c r="HAE111" s="364"/>
      <c r="HAF111" s="364"/>
      <c r="HAG111" s="364"/>
      <c r="HAH111" s="364"/>
      <c r="HAI111" s="364"/>
      <c r="HAJ111" s="364"/>
      <c r="HAK111" s="364"/>
      <c r="HAL111" s="364"/>
      <c r="HAM111" s="364"/>
      <c r="HAN111" s="364"/>
      <c r="HAO111" s="364"/>
      <c r="HAP111" s="364"/>
      <c r="HAQ111" s="364"/>
      <c r="HAR111" s="364"/>
      <c r="HAS111" s="364"/>
      <c r="HAT111" s="364"/>
      <c r="HAU111" s="364"/>
      <c r="HAV111" s="364"/>
      <c r="HAW111" s="364"/>
      <c r="HAX111" s="364"/>
      <c r="HAY111" s="364"/>
      <c r="HAZ111" s="364"/>
      <c r="HBA111" s="364"/>
      <c r="HBB111" s="364"/>
      <c r="HBC111" s="364"/>
      <c r="HBD111" s="364"/>
      <c r="HBE111" s="364"/>
      <c r="HBF111" s="364"/>
      <c r="HBG111" s="364"/>
      <c r="HBH111" s="364"/>
      <c r="HBI111" s="364"/>
      <c r="HBJ111" s="364"/>
      <c r="HBK111" s="364"/>
      <c r="HBL111" s="364"/>
      <c r="HBM111" s="364"/>
      <c r="HBN111" s="364"/>
      <c r="HBO111" s="364"/>
      <c r="HBP111" s="364"/>
      <c r="HBQ111" s="364"/>
      <c r="HBR111" s="364"/>
      <c r="HBS111" s="364"/>
      <c r="HBT111" s="364"/>
      <c r="HBU111" s="364"/>
      <c r="HBV111" s="364"/>
      <c r="HBW111" s="364"/>
      <c r="HBX111" s="364"/>
      <c r="HBY111" s="364"/>
      <c r="HBZ111" s="364"/>
      <c r="HCA111" s="364"/>
      <c r="HCB111" s="364"/>
      <c r="HCC111" s="364"/>
      <c r="HCD111" s="364"/>
      <c r="HCE111" s="364"/>
      <c r="HCF111" s="364"/>
      <c r="HCG111" s="364"/>
      <c r="HCH111" s="364"/>
      <c r="HCI111" s="364"/>
      <c r="HCJ111" s="364"/>
      <c r="HCK111" s="364"/>
      <c r="HCL111" s="364"/>
      <c r="HCM111" s="364"/>
      <c r="HCN111" s="364"/>
      <c r="HCO111" s="364"/>
      <c r="HCP111" s="364"/>
      <c r="HCQ111" s="364"/>
      <c r="HCR111" s="364"/>
      <c r="HCS111" s="364"/>
      <c r="HCT111" s="364"/>
      <c r="HCU111" s="364"/>
      <c r="HCV111" s="364"/>
      <c r="HCW111" s="364"/>
      <c r="HCX111" s="364"/>
      <c r="HCY111" s="364"/>
      <c r="HCZ111" s="364"/>
      <c r="HDA111" s="364"/>
      <c r="HDB111" s="364"/>
      <c r="HDC111" s="364"/>
      <c r="HDD111" s="364"/>
      <c r="HDE111" s="364"/>
      <c r="HDF111" s="364"/>
      <c r="HDG111" s="364"/>
      <c r="HDH111" s="364"/>
      <c r="HDI111" s="364"/>
      <c r="HDJ111" s="364"/>
      <c r="HDK111" s="364"/>
      <c r="HDL111" s="364"/>
      <c r="HDM111" s="364"/>
      <c r="HDN111" s="364"/>
      <c r="HDO111" s="364"/>
      <c r="HDP111" s="364"/>
      <c r="HDQ111" s="364"/>
      <c r="HDR111" s="364"/>
      <c r="HDS111" s="364"/>
      <c r="HDT111" s="364"/>
      <c r="HDU111" s="364"/>
      <c r="HDV111" s="364"/>
      <c r="HDW111" s="364"/>
      <c r="HDX111" s="364"/>
      <c r="HDY111" s="364"/>
      <c r="HDZ111" s="364"/>
      <c r="HEA111" s="364"/>
      <c r="HEB111" s="364"/>
      <c r="HEC111" s="364"/>
      <c r="HED111" s="364"/>
      <c r="HEE111" s="364"/>
      <c r="HEF111" s="364"/>
      <c r="HEG111" s="364"/>
      <c r="HEH111" s="364"/>
      <c r="HEI111" s="364"/>
      <c r="HEJ111" s="364"/>
      <c r="HEK111" s="364"/>
      <c r="HEL111" s="364"/>
      <c r="HEM111" s="364"/>
      <c r="HEN111" s="364"/>
      <c r="HEO111" s="364"/>
      <c r="HEP111" s="364"/>
      <c r="HEQ111" s="364"/>
      <c r="HER111" s="364"/>
      <c r="HES111" s="364"/>
      <c r="HET111" s="364"/>
      <c r="HEU111" s="364"/>
      <c r="HEV111" s="364"/>
      <c r="HEW111" s="364"/>
      <c r="HEX111" s="364"/>
      <c r="HEY111" s="364"/>
      <c r="HEZ111" s="364"/>
      <c r="HFA111" s="364"/>
      <c r="HFB111" s="364"/>
      <c r="HFC111" s="364"/>
      <c r="HFD111" s="364"/>
      <c r="HFE111" s="364"/>
      <c r="HFF111" s="364"/>
      <c r="HFG111" s="364"/>
      <c r="HFH111" s="364"/>
      <c r="HFI111" s="364"/>
      <c r="HFJ111" s="364"/>
      <c r="HFK111" s="364"/>
      <c r="HFL111" s="364"/>
      <c r="HFM111" s="364"/>
      <c r="HFN111" s="364"/>
      <c r="HFO111" s="364"/>
      <c r="HFP111" s="364"/>
      <c r="HFQ111" s="364"/>
      <c r="HFR111" s="364"/>
      <c r="HFS111" s="364"/>
      <c r="HFT111" s="364"/>
      <c r="HFU111" s="364"/>
      <c r="HFV111" s="364"/>
      <c r="HFW111" s="364"/>
      <c r="HFX111" s="364"/>
      <c r="HFY111" s="364"/>
      <c r="HFZ111" s="364"/>
      <c r="HGA111" s="364"/>
      <c r="HGB111" s="364"/>
      <c r="HGC111" s="364"/>
      <c r="HGD111" s="364"/>
      <c r="HGE111" s="364"/>
      <c r="HGF111" s="364"/>
      <c r="HGG111" s="364"/>
      <c r="HGH111" s="364"/>
      <c r="HGI111" s="364"/>
      <c r="HGJ111" s="364"/>
      <c r="HGK111" s="364"/>
      <c r="HGL111" s="364"/>
      <c r="HGM111" s="364"/>
      <c r="HGN111" s="364"/>
      <c r="HGO111" s="364"/>
      <c r="HGP111" s="364"/>
      <c r="HGQ111" s="364"/>
      <c r="HGR111" s="364"/>
      <c r="HGS111" s="364"/>
      <c r="HGT111" s="364"/>
      <c r="HGU111" s="364"/>
      <c r="HGV111" s="364"/>
      <c r="HGW111" s="364"/>
      <c r="HGX111" s="364"/>
      <c r="HGY111" s="364"/>
      <c r="HGZ111" s="364"/>
      <c r="HHA111" s="364"/>
      <c r="HHB111" s="364"/>
      <c r="HHC111" s="364"/>
      <c r="HHD111" s="364"/>
      <c r="HHE111" s="364"/>
      <c r="HHF111" s="364"/>
      <c r="HHG111" s="364"/>
      <c r="HHH111" s="364"/>
      <c r="HHI111" s="364"/>
      <c r="HHJ111" s="364"/>
      <c r="HHK111" s="364"/>
      <c r="HHL111" s="364"/>
      <c r="HHM111" s="364"/>
      <c r="HHN111" s="364"/>
      <c r="HHO111" s="364"/>
      <c r="HHP111" s="364"/>
      <c r="HHQ111" s="364"/>
      <c r="HHR111" s="364"/>
      <c r="HHS111" s="364"/>
      <c r="HHT111" s="364"/>
      <c r="HHU111" s="364"/>
      <c r="HHV111" s="364"/>
      <c r="HHW111" s="364"/>
      <c r="HHX111" s="364"/>
      <c r="HHY111" s="364"/>
      <c r="HHZ111" s="364"/>
      <c r="HIA111" s="364"/>
      <c r="HIB111" s="364"/>
      <c r="HIC111" s="364"/>
      <c r="HID111" s="364"/>
      <c r="HIE111" s="364"/>
      <c r="HIF111" s="364"/>
      <c r="HIG111" s="364"/>
      <c r="HIH111" s="364"/>
      <c r="HII111" s="364"/>
      <c r="HIJ111" s="364"/>
      <c r="HIK111" s="364"/>
      <c r="HIL111" s="364"/>
      <c r="HIM111" s="364"/>
      <c r="HIN111" s="364"/>
      <c r="HIO111" s="364"/>
      <c r="HIP111" s="364"/>
      <c r="HIQ111" s="364"/>
      <c r="HIR111" s="364"/>
      <c r="HIS111" s="364"/>
      <c r="HIT111" s="364"/>
      <c r="HIU111" s="364"/>
      <c r="HIV111" s="364"/>
      <c r="HIW111" s="364"/>
      <c r="HIX111" s="364"/>
      <c r="HIY111" s="364"/>
      <c r="HIZ111" s="364"/>
      <c r="HJA111" s="364"/>
      <c r="HJB111" s="364"/>
      <c r="HJC111" s="364"/>
      <c r="HJD111" s="364"/>
      <c r="HJE111" s="364"/>
      <c r="HJF111" s="364"/>
      <c r="HJG111" s="364"/>
      <c r="HJH111" s="364"/>
      <c r="HJI111" s="364"/>
      <c r="HJJ111" s="364"/>
      <c r="HJK111" s="364"/>
      <c r="HJL111" s="364"/>
      <c r="HJM111" s="364"/>
      <c r="HJN111" s="364"/>
      <c r="HJO111" s="364"/>
      <c r="HJP111" s="364"/>
      <c r="HJQ111" s="364"/>
      <c r="HJR111" s="364"/>
      <c r="HJS111" s="364"/>
      <c r="HJT111" s="364"/>
      <c r="HJU111" s="364"/>
      <c r="HJV111" s="364"/>
      <c r="HJW111" s="364"/>
      <c r="HJX111" s="364"/>
      <c r="HJY111" s="364"/>
      <c r="HJZ111" s="364"/>
      <c r="HKA111" s="364"/>
      <c r="HKB111" s="364"/>
      <c r="HKC111" s="364"/>
      <c r="HKD111" s="364"/>
      <c r="HKE111" s="364"/>
      <c r="HKF111" s="364"/>
      <c r="HKG111" s="364"/>
      <c r="HKH111" s="364"/>
      <c r="HKI111" s="364"/>
      <c r="HKJ111" s="364"/>
      <c r="HKK111" s="364"/>
      <c r="HKL111" s="364"/>
      <c r="HKM111" s="364"/>
      <c r="HKN111" s="364"/>
      <c r="HKO111" s="364"/>
      <c r="HKP111" s="364"/>
      <c r="HKQ111" s="364"/>
      <c r="HKR111" s="364"/>
      <c r="HKS111" s="364"/>
      <c r="HKT111" s="364"/>
      <c r="HKU111" s="364"/>
      <c r="HKV111" s="364"/>
      <c r="HKW111" s="364"/>
      <c r="HKX111" s="364"/>
      <c r="HKY111" s="364"/>
      <c r="HKZ111" s="364"/>
      <c r="HLA111" s="364"/>
      <c r="HLB111" s="364"/>
      <c r="HLC111" s="364"/>
      <c r="HLD111" s="364"/>
      <c r="HLE111" s="364"/>
      <c r="HLF111" s="364"/>
      <c r="HLG111" s="364"/>
      <c r="HLH111" s="364"/>
      <c r="HLI111" s="364"/>
      <c r="HLJ111" s="364"/>
      <c r="HLK111" s="364"/>
      <c r="HLL111" s="364"/>
      <c r="HLM111" s="364"/>
      <c r="HLN111" s="364"/>
      <c r="HLO111" s="364"/>
      <c r="HLP111" s="364"/>
      <c r="HLQ111" s="364"/>
      <c r="HLR111" s="364"/>
      <c r="HLS111" s="364"/>
      <c r="HLT111" s="364"/>
      <c r="HLU111" s="364"/>
      <c r="HLV111" s="364"/>
      <c r="HLW111" s="364"/>
      <c r="HLX111" s="364"/>
      <c r="HLY111" s="364"/>
      <c r="HLZ111" s="364"/>
      <c r="HMA111" s="364"/>
      <c r="HMB111" s="364"/>
      <c r="HMC111" s="364"/>
      <c r="HMD111" s="364"/>
      <c r="HME111" s="364"/>
      <c r="HMF111" s="364"/>
      <c r="HMG111" s="364"/>
      <c r="HMH111" s="364"/>
      <c r="HMI111" s="364"/>
      <c r="HMJ111" s="364"/>
      <c r="HMK111" s="364"/>
      <c r="HML111" s="364"/>
      <c r="HMM111" s="364"/>
      <c r="HMN111" s="364"/>
      <c r="HMO111" s="364"/>
      <c r="HMP111" s="364"/>
      <c r="HMQ111" s="364"/>
      <c r="HMR111" s="364"/>
      <c r="HMS111" s="364"/>
      <c r="HMT111" s="364"/>
      <c r="HMU111" s="364"/>
      <c r="HMV111" s="364"/>
      <c r="HMW111" s="364"/>
      <c r="HMX111" s="364"/>
      <c r="HMY111" s="364"/>
      <c r="HMZ111" s="364"/>
      <c r="HNA111" s="364"/>
      <c r="HNB111" s="364"/>
      <c r="HNC111" s="364"/>
      <c r="HND111" s="364"/>
      <c r="HNE111" s="364"/>
      <c r="HNF111" s="364"/>
      <c r="HNG111" s="364"/>
      <c r="HNH111" s="364"/>
      <c r="HNI111" s="364"/>
      <c r="HNJ111" s="364"/>
      <c r="HNK111" s="364"/>
      <c r="HNL111" s="364"/>
      <c r="HNM111" s="364"/>
      <c r="HNN111" s="364"/>
      <c r="HNO111" s="364"/>
      <c r="HNP111" s="364"/>
      <c r="HNQ111" s="364"/>
      <c r="HNR111" s="364"/>
      <c r="HNS111" s="364"/>
      <c r="HNT111" s="364"/>
      <c r="HNU111" s="364"/>
      <c r="HNV111" s="364"/>
      <c r="HNW111" s="364"/>
      <c r="HNX111" s="364"/>
      <c r="HNY111" s="364"/>
      <c r="HNZ111" s="364"/>
      <c r="HOA111" s="364"/>
      <c r="HOB111" s="364"/>
      <c r="HOC111" s="364"/>
      <c r="HOD111" s="364"/>
      <c r="HOE111" s="364"/>
      <c r="HOF111" s="364"/>
      <c r="HOG111" s="364"/>
      <c r="HOH111" s="364"/>
      <c r="HOI111" s="364"/>
      <c r="HOJ111" s="364"/>
      <c r="HOK111" s="364"/>
      <c r="HOL111" s="364"/>
      <c r="HOM111" s="364"/>
      <c r="HON111" s="364"/>
      <c r="HOO111" s="364"/>
      <c r="HOP111" s="364"/>
      <c r="HOQ111" s="364"/>
      <c r="HOR111" s="364"/>
      <c r="HOS111" s="364"/>
      <c r="HOT111" s="364"/>
      <c r="HOU111" s="364"/>
      <c r="HOV111" s="364"/>
      <c r="HOW111" s="364"/>
      <c r="HOX111" s="364"/>
      <c r="HOY111" s="364"/>
      <c r="HOZ111" s="364"/>
      <c r="HPA111" s="364"/>
      <c r="HPB111" s="364"/>
      <c r="HPC111" s="364"/>
      <c r="HPD111" s="364"/>
      <c r="HPE111" s="364"/>
      <c r="HPF111" s="364"/>
      <c r="HPG111" s="364"/>
      <c r="HPH111" s="364"/>
      <c r="HPI111" s="364"/>
      <c r="HPJ111" s="364"/>
      <c r="HPK111" s="364"/>
      <c r="HPL111" s="364"/>
      <c r="HPM111" s="364"/>
      <c r="HPN111" s="364"/>
      <c r="HPO111" s="364"/>
      <c r="HPP111" s="364"/>
      <c r="HPQ111" s="364"/>
      <c r="HPR111" s="364"/>
      <c r="HPS111" s="364"/>
      <c r="HPT111" s="364"/>
      <c r="HPU111" s="364"/>
      <c r="HPV111" s="364"/>
      <c r="HPW111" s="364"/>
      <c r="HPX111" s="364"/>
      <c r="HPY111" s="364"/>
      <c r="HPZ111" s="364"/>
      <c r="HQA111" s="364"/>
      <c r="HQB111" s="364"/>
      <c r="HQC111" s="364"/>
      <c r="HQD111" s="364"/>
      <c r="HQE111" s="364"/>
      <c r="HQF111" s="364"/>
      <c r="HQG111" s="364"/>
      <c r="HQH111" s="364"/>
      <c r="HQI111" s="364"/>
      <c r="HQJ111" s="364"/>
      <c r="HQK111" s="364"/>
      <c r="HQL111" s="364"/>
      <c r="HQM111" s="364"/>
      <c r="HQN111" s="364"/>
      <c r="HQO111" s="364"/>
      <c r="HQP111" s="364"/>
      <c r="HQQ111" s="364"/>
      <c r="HQR111" s="364"/>
      <c r="HQS111" s="364"/>
      <c r="HQT111" s="364"/>
      <c r="HQU111" s="364"/>
      <c r="HQV111" s="364"/>
      <c r="HQW111" s="364"/>
      <c r="HQX111" s="364"/>
      <c r="HQY111" s="364"/>
      <c r="HQZ111" s="364"/>
      <c r="HRA111" s="364"/>
      <c r="HRB111" s="364"/>
      <c r="HRC111" s="364"/>
      <c r="HRD111" s="364"/>
      <c r="HRE111" s="364"/>
      <c r="HRF111" s="364"/>
      <c r="HRG111" s="364"/>
      <c r="HRH111" s="364"/>
      <c r="HRI111" s="364"/>
      <c r="HRJ111" s="364"/>
      <c r="HRK111" s="364"/>
      <c r="HRL111" s="364"/>
      <c r="HRM111" s="364"/>
      <c r="HRN111" s="364"/>
      <c r="HRO111" s="364"/>
      <c r="HRP111" s="364"/>
      <c r="HRQ111" s="364"/>
      <c r="HRR111" s="364"/>
      <c r="HRS111" s="364"/>
      <c r="HRT111" s="364"/>
      <c r="HRU111" s="364"/>
      <c r="HRV111" s="364"/>
      <c r="HRW111" s="364"/>
      <c r="HRX111" s="364"/>
      <c r="HRY111" s="364"/>
      <c r="HRZ111" s="364"/>
      <c r="HSA111" s="364"/>
      <c r="HSB111" s="364"/>
      <c r="HSC111" s="364"/>
      <c r="HSD111" s="364"/>
      <c r="HSE111" s="364"/>
      <c r="HSF111" s="364"/>
      <c r="HSG111" s="364"/>
      <c r="HSH111" s="364"/>
      <c r="HSI111" s="364"/>
      <c r="HSJ111" s="364"/>
      <c r="HSK111" s="364"/>
      <c r="HSL111" s="364"/>
      <c r="HSM111" s="364"/>
      <c r="HSN111" s="364"/>
      <c r="HSO111" s="364"/>
      <c r="HSP111" s="364"/>
      <c r="HSQ111" s="364"/>
      <c r="HSR111" s="364"/>
      <c r="HSS111" s="364"/>
      <c r="HST111" s="364"/>
      <c r="HSU111" s="364"/>
      <c r="HSV111" s="364"/>
      <c r="HSW111" s="364"/>
      <c r="HSX111" s="364"/>
      <c r="HSY111" s="364"/>
      <c r="HSZ111" s="364"/>
      <c r="HTA111" s="364"/>
      <c r="HTB111" s="364"/>
      <c r="HTC111" s="364"/>
      <c r="HTD111" s="364"/>
      <c r="HTE111" s="364"/>
      <c r="HTF111" s="364"/>
      <c r="HTG111" s="364"/>
      <c r="HTH111" s="364"/>
      <c r="HTI111" s="364"/>
      <c r="HTJ111" s="364"/>
      <c r="HTK111" s="364"/>
      <c r="HTL111" s="364"/>
      <c r="HTM111" s="364"/>
      <c r="HTN111" s="364"/>
      <c r="HTO111" s="364"/>
      <c r="HTP111" s="364"/>
      <c r="HTQ111" s="364"/>
      <c r="HTR111" s="364"/>
      <c r="HTS111" s="364"/>
      <c r="HTT111" s="364"/>
      <c r="HTU111" s="364"/>
      <c r="HTV111" s="364"/>
      <c r="HTW111" s="364"/>
      <c r="HTX111" s="364"/>
      <c r="HTY111" s="364"/>
      <c r="HTZ111" s="364"/>
      <c r="HUA111" s="364"/>
      <c r="HUB111" s="364"/>
      <c r="HUC111" s="364"/>
      <c r="HUD111" s="364"/>
      <c r="HUE111" s="364"/>
      <c r="HUF111" s="364"/>
      <c r="HUG111" s="364"/>
      <c r="HUH111" s="364"/>
      <c r="HUI111" s="364"/>
      <c r="HUJ111" s="364"/>
      <c r="HUK111" s="364"/>
      <c r="HUL111" s="364"/>
      <c r="HUM111" s="364"/>
      <c r="HUN111" s="364"/>
      <c r="HUO111" s="364"/>
      <c r="HUP111" s="364"/>
      <c r="HUQ111" s="364"/>
      <c r="HUR111" s="364"/>
      <c r="HUS111" s="364"/>
      <c r="HUT111" s="364"/>
      <c r="HUU111" s="364"/>
      <c r="HUV111" s="364"/>
      <c r="HUW111" s="364"/>
      <c r="HUX111" s="364"/>
      <c r="HUY111" s="364"/>
      <c r="HUZ111" s="364"/>
      <c r="HVA111" s="364"/>
      <c r="HVB111" s="364"/>
      <c r="HVC111" s="364"/>
      <c r="HVD111" s="364"/>
      <c r="HVE111" s="364"/>
      <c r="HVF111" s="364"/>
      <c r="HVG111" s="364"/>
      <c r="HVH111" s="364"/>
      <c r="HVI111" s="364"/>
      <c r="HVJ111" s="364"/>
      <c r="HVK111" s="364"/>
      <c r="HVL111" s="364"/>
      <c r="HVM111" s="364"/>
      <c r="HVN111" s="364"/>
      <c r="HVO111" s="364"/>
      <c r="HVP111" s="364"/>
      <c r="HVQ111" s="364"/>
      <c r="HVR111" s="364"/>
      <c r="HVS111" s="364"/>
      <c r="HVT111" s="364"/>
      <c r="HVU111" s="364"/>
      <c r="HVV111" s="364"/>
      <c r="HVW111" s="364"/>
      <c r="HVX111" s="364"/>
      <c r="HVY111" s="364"/>
      <c r="HVZ111" s="364"/>
      <c r="HWA111" s="364"/>
      <c r="HWB111" s="364"/>
      <c r="HWC111" s="364"/>
      <c r="HWD111" s="364"/>
      <c r="HWE111" s="364"/>
      <c r="HWF111" s="364"/>
      <c r="HWG111" s="364"/>
      <c r="HWH111" s="364"/>
      <c r="HWI111" s="364"/>
      <c r="HWJ111" s="364"/>
      <c r="HWK111" s="364"/>
      <c r="HWL111" s="364"/>
      <c r="HWM111" s="364"/>
      <c r="HWN111" s="364"/>
      <c r="HWO111" s="364"/>
      <c r="HWP111" s="364"/>
      <c r="HWQ111" s="364"/>
      <c r="HWR111" s="364"/>
      <c r="HWS111" s="364"/>
      <c r="HWT111" s="364"/>
      <c r="HWU111" s="364"/>
      <c r="HWV111" s="364"/>
      <c r="HWW111" s="364"/>
      <c r="HWX111" s="364"/>
      <c r="HWY111" s="364"/>
      <c r="HWZ111" s="364"/>
      <c r="HXA111" s="364"/>
      <c r="HXB111" s="364"/>
      <c r="HXC111" s="364"/>
      <c r="HXD111" s="364"/>
      <c r="HXE111" s="364"/>
      <c r="HXF111" s="364"/>
      <c r="HXG111" s="364"/>
      <c r="HXH111" s="364"/>
      <c r="HXI111" s="364"/>
      <c r="HXJ111" s="364"/>
      <c r="HXK111" s="364"/>
      <c r="HXL111" s="364"/>
      <c r="HXM111" s="364"/>
      <c r="HXN111" s="364"/>
      <c r="HXO111" s="364"/>
      <c r="HXP111" s="364"/>
      <c r="HXQ111" s="364"/>
      <c r="HXR111" s="364"/>
      <c r="HXS111" s="364"/>
      <c r="HXT111" s="364"/>
      <c r="HXU111" s="364"/>
      <c r="HXV111" s="364"/>
      <c r="HXW111" s="364"/>
      <c r="HXX111" s="364"/>
      <c r="HXY111" s="364"/>
      <c r="HXZ111" s="364"/>
      <c r="HYA111" s="364"/>
      <c r="HYB111" s="364"/>
      <c r="HYC111" s="364"/>
      <c r="HYD111" s="364"/>
      <c r="HYE111" s="364"/>
      <c r="HYF111" s="364"/>
      <c r="HYG111" s="364"/>
      <c r="HYH111" s="364"/>
      <c r="HYI111" s="364"/>
      <c r="HYJ111" s="364"/>
      <c r="HYK111" s="364"/>
      <c r="HYL111" s="364"/>
      <c r="HYM111" s="364"/>
      <c r="HYN111" s="364"/>
      <c r="HYO111" s="364"/>
      <c r="HYP111" s="364"/>
      <c r="HYQ111" s="364"/>
      <c r="HYR111" s="364"/>
      <c r="HYS111" s="364"/>
      <c r="HYT111" s="364"/>
      <c r="HYU111" s="364"/>
      <c r="HYV111" s="364"/>
      <c r="HYW111" s="364"/>
      <c r="HYX111" s="364"/>
      <c r="HYY111" s="364"/>
      <c r="HYZ111" s="364"/>
      <c r="HZA111" s="364"/>
      <c r="HZB111" s="364"/>
      <c r="HZC111" s="364"/>
      <c r="HZD111" s="364"/>
      <c r="HZE111" s="364"/>
      <c r="HZF111" s="364"/>
      <c r="HZG111" s="364"/>
      <c r="HZH111" s="364"/>
      <c r="HZI111" s="364"/>
      <c r="HZJ111" s="364"/>
      <c r="HZK111" s="364"/>
      <c r="HZL111" s="364"/>
      <c r="HZM111" s="364"/>
      <c r="HZN111" s="364"/>
      <c r="HZO111" s="364"/>
      <c r="HZP111" s="364"/>
      <c r="HZQ111" s="364"/>
      <c r="HZR111" s="364"/>
      <c r="HZS111" s="364"/>
      <c r="HZT111" s="364"/>
      <c r="HZU111" s="364"/>
      <c r="HZV111" s="364"/>
      <c r="HZW111" s="364"/>
      <c r="HZX111" s="364"/>
      <c r="HZY111" s="364"/>
      <c r="HZZ111" s="364"/>
      <c r="IAA111" s="364"/>
      <c r="IAB111" s="364"/>
      <c r="IAC111" s="364"/>
      <c r="IAD111" s="364"/>
      <c r="IAE111" s="364"/>
      <c r="IAF111" s="364"/>
      <c r="IAG111" s="364"/>
      <c r="IAH111" s="364"/>
      <c r="IAI111" s="364"/>
      <c r="IAJ111" s="364"/>
      <c r="IAK111" s="364"/>
      <c r="IAL111" s="364"/>
      <c r="IAM111" s="364"/>
      <c r="IAN111" s="364"/>
      <c r="IAO111" s="364"/>
      <c r="IAP111" s="364"/>
      <c r="IAQ111" s="364"/>
      <c r="IAR111" s="364"/>
      <c r="IAS111" s="364"/>
      <c r="IAT111" s="364"/>
      <c r="IAU111" s="364"/>
      <c r="IAV111" s="364"/>
      <c r="IAW111" s="364"/>
      <c r="IAX111" s="364"/>
      <c r="IAY111" s="364"/>
      <c r="IAZ111" s="364"/>
      <c r="IBA111" s="364"/>
      <c r="IBB111" s="364"/>
      <c r="IBC111" s="364"/>
      <c r="IBD111" s="364"/>
      <c r="IBE111" s="364"/>
      <c r="IBF111" s="364"/>
      <c r="IBG111" s="364"/>
      <c r="IBH111" s="364"/>
      <c r="IBI111" s="364"/>
      <c r="IBJ111" s="364"/>
      <c r="IBK111" s="364"/>
      <c r="IBL111" s="364"/>
      <c r="IBM111" s="364"/>
      <c r="IBN111" s="364"/>
      <c r="IBO111" s="364"/>
      <c r="IBP111" s="364"/>
      <c r="IBQ111" s="364"/>
      <c r="IBR111" s="364"/>
      <c r="IBS111" s="364"/>
      <c r="IBT111" s="364"/>
      <c r="IBU111" s="364"/>
      <c r="IBV111" s="364"/>
      <c r="IBW111" s="364"/>
      <c r="IBX111" s="364"/>
      <c r="IBY111" s="364"/>
      <c r="IBZ111" s="364"/>
      <c r="ICA111" s="364"/>
      <c r="ICB111" s="364"/>
      <c r="ICC111" s="364"/>
      <c r="ICD111" s="364"/>
      <c r="ICE111" s="364"/>
      <c r="ICF111" s="364"/>
      <c r="ICG111" s="364"/>
      <c r="ICH111" s="364"/>
      <c r="ICI111" s="364"/>
      <c r="ICJ111" s="364"/>
      <c r="ICK111" s="364"/>
      <c r="ICL111" s="364"/>
      <c r="ICM111" s="364"/>
      <c r="ICN111" s="364"/>
      <c r="ICO111" s="364"/>
      <c r="ICP111" s="364"/>
      <c r="ICQ111" s="364"/>
      <c r="ICR111" s="364"/>
      <c r="ICS111" s="364"/>
      <c r="ICT111" s="364"/>
      <c r="ICU111" s="364"/>
      <c r="ICV111" s="364"/>
      <c r="ICW111" s="364"/>
      <c r="ICX111" s="364"/>
      <c r="ICY111" s="364"/>
      <c r="ICZ111" s="364"/>
      <c r="IDA111" s="364"/>
      <c r="IDB111" s="364"/>
      <c r="IDC111" s="364"/>
      <c r="IDD111" s="364"/>
      <c r="IDE111" s="364"/>
      <c r="IDF111" s="364"/>
      <c r="IDG111" s="364"/>
      <c r="IDH111" s="364"/>
      <c r="IDI111" s="364"/>
      <c r="IDJ111" s="364"/>
      <c r="IDK111" s="364"/>
      <c r="IDL111" s="364"/>
      <c r="IDM111" s="364"/>
      <c r="IDN111" s="364"/>
      <c r="IDO111" s="364"/>
      <c r="IDP111" s="364"/>
      <c r="IDQ111" s="364"/>
      <c r="IDR111" s="364"/>
      <c r="IDS111" s="364"/>
      <c r="IDT111" s="364"/>
      <c r="IDU111" s="364"/>
      <c r="IDV111" s="364"/>
      <c r="IDW111" s="364"/>
      <c r="IDX111" s="364"/>
      <c r="IDY111" s="364"/>
      <c r="IDZ111" s="364"/>
      <c r="IEA111" s="364"/>
      <c r="IEB111" s="364"/>
      <c r="IEC111" s="364"/>
      <c r="IED111" s="364"/>
      <c r="IEE111" s="364"/>
      <c r="IEF111" s="364"/>
      <c r="IEG111" s="364"/>
      <c r="IEH111" s="364"/>
      <c r="IEI111" s="364"/>
      <c r="IEJ111" s="364"/>
      <c r="IEK111" s="364"/>
      <c r="IEL111" s="364"/>
      <c r="IEM111" s="364"/>
      <c r="IEN111" s="364"/>
      <c r="IEO111" s="364"/>
      <c r="IEP111" s="364"/>
      <c r="IEQ111" s="364"/>
      <c r="IER111" s="364"/>
      <c r="IES111" s="364"/>
      <c r="IET111" s="364"/>
      <c r="IEU111" s="364"/>
      <c r="IEV111" s="364"/>
      <c r="IEW111" s="364"/>
      <c r="IEX111" s="364"/>
      <c r="IEY111" s="364"/>
      <c r="IEZ111" s="364"/>
      <c r="IFA111" s="364"/>
      <c r="IFB111" s="364"/>
      <c r="IFC111" s="364"/>
      <c r="IFD111" s="364"/>
      <c r="IFE111" s="364"/>
      <c r="IFF111" s="364"/>
      <c r="IFG111" s="364"/>
      <c r="IFH111" s="364"/>
      <c r="IFI111" s="364"/>
      <c r="IFJ111" s="364"/>
      <c r="IFK111" s="364"/>
      <c r="IFL111" s="364"/>
      <c r="IFM111" s="364"/>
      <c r="IFN111" s="364"/>
      <c r="IFO111" s="364"/>
      <c r="IFP111" s="364"/>
      <c r="IFQ111" s="364"/>
      <c r="IFR111" s="364"/>
      <c r="IFS111" s="364"/>
      <c r="IFT111" s="364"/>
      <c r="IFU111" s="364"/>
      <c r="IFV111" s="364"/>
      <c r="IFW111" s="364"/>
      <c r="IFX111" s="364"/>
      <c r="IFY111" s="364"/>
      <c r="IFZ111" s="364"/>
      <c r="IGA111" s="364"/>
      <c r="IGB111" s="364"/>
      <c r="IGC111" s="364"/>
      <c r="IGD111" s="364"/>
      <c r="IGE111" s="364"/>
      <c r="IGF111" s="364"/>
      <c r="IGG111" s="364"/>
      <c r="IGH111" s="364"/>
      <c r="IGI111" s="364"/>
      <c r="IGJ111" s="364"/>
      <c r="IGK111" s="364"/>
      <c r="IGL111" s="364"/>
      <c r="IGM111" s="364"/>
      <c r="IGN111" s="364"/>
      <c r="IGO111" s="364"/>
      <c r="IGP111" s="364"/>
      <c r="IGQ111" s="364"/>
      <c r="IGR111" s="364"/>
      <c r="IGS111" s="364"/>
      <c r="IGT111" s="364"/>
      <c r="IGU111" s="364"/>
      <c r="IGV111" s="364"/>
      <c r="IGW111" s="364"/>
      <c r="IGX111" s="364"/>
      <c r="IGY111" s="364"/>
      <c r="IGZ111" s="364"/>
      <c r="IHA111" s="364"/>
      <c r="IHB111" s="364"/>
      <c r="IHC111" s="364"/>
      <c r="IHD111" s="364"/>
      <c r="IHE111" s="364"/>
      <c r="IHF111" s="364"/>
      <c r="IHG111" s="364"/>
      <c r="IHH111" s="364"/>
      <c r="IHI111" s="364"/>
      <c r="IHJ111" s="364"/>
      <c r="IHK111" s="364"/>
      <c r="IHL111" s="364"/>
      <c r="IHM111" s="364"/>
      <c r="IHN111" s="364"/>
      <c r="IHO111" s="364"/>
      <c r="IHP111" s="364"/>
      <c r="IHQ111" s="364"/>
      <c r="IHR111" s="364"/>
      <c r="IHS111" s="364"/>
      <c r="IHT111" s="364"/>
      <c r="IHU111" s="364"/>
      <c r="IHV111" s="364"/>
      <c r="IHW111" s="364"/>
      <c r="IHX111" s="364"/>
      <c r="IHY111" s="364"/>
      <c r="IHZ111" s="364"/>
      <c r="IIA111" s="364"/>
      <c r="IIB111" s="364"/>
      <c r="IIC111" s="364"/>
      <c r="IID111" s="364"/>
      <c r="IIE111" s="364"/>
      <c r="IIF111" s="364"/>
      <c r="IIG111" s="364"/>
      <c r="IIH111" s="364"/>
      <c r="III111" s="364"/>
      <c r="IIJ111" s="364"/>
      <c r="IIK111" s="364"/>
      <c r="IIL111" s="364"/>
      <c r="IIM111" s="364"/>
      <c r="IIN111" s="364"/>
      <c r="IIO111" s="364"/>
      <c r="IIP111" s="364"/>
      <c r="IIQ111" s="364"/>
      <c r="IIR111" s="364"/>
      <c r="IIS111" s="364"/>
      <c r="IIT111" s="364"/>
      <c r="IIU111" s="364"/>
      <c r="IIV111" s="364"/>
      <c r="IIW111" s="364"/>
      <c r="IIX111" s="364"/>
      <c r="IIY111" s="364"/>
      <c r="IIZ111" s="364"/>
      <c r="IJA111" s="364"/>
      <c r="IJB111" s="364"/>
      <c r="IJC111" s="364"/>
      <c r="IJD111" s="364"/>
      <c r="IJE111" s="364"/>
      <c r="IJF111" s="364"/>
      <c r="IJG111" s="364"/>
      <c r="IJH111" s="364"/>
      <c r="IJI111" s="364"/>
      <c r="IJJ111" s="364"/>
      <c r="IJK111" s="364"/>
      <c r="IJL111" s="364"/>
      <c r="IJM111" s="364"/>
      <c r="IJN111" s="364"/>
      <c r="IJO111" s="364"/>
      <c r="IJP111" s="364"/>
      <c r="IJQ111" s="364"/>
      <c r="IJR111" s="364"/>
      <c r="IJS111" s="364"/>
      <c r="IJT111" s="364"/>
      <c r="IJU111" s="364"/>
      <c r="IJV111" s="364"/>
      <c r="IJW111" s="364"/>
      <c r="IJX111" s="364"/>
      <c r="IJY111" s="364"/>
      <c r="IJZ111" s="364"/>
      <c r="IKA111" s="364"/>
      <c r="IKB111" s="364"/>
      <c r="IKC111" s="364"/>
      <c r="IKD111" s="364"/>
      <c r="IKE111" s="364"/>
      <c r="IKF111" s="364"/>
      <c r="IKG111" s="364"/>
      <c r="IKH111" s="364"/>
      <c r="IKI111" s="364"/>
      <c r="IKJ111" s="364"/>
      <c r="IKK111" s="364"/>
      <c r="IKL111" s="364"/>
      <c r="IKM111" s="364"/>
      <c r="IKN111" s="364"/>
      <c r="IKO111" s="364"/>
      <c r="IKP111" s="364"/>
      <c r="IKQ111" s="364"/>
      <c r="IKR111" s="364"/>
      <c r="IKS111" s="364"/>
      <c r="IKT111" s="364"/>
      <c r="IKU111" s="364"/>
      <c r="IKV111" s="364"/>
      <c r="IKW111" s="364"/>
      <c r="IKX111" s="364"/>
      <c r="IKY111" s="364"/>
      <c r="IKZ111" s="364"/>
      <c r="ILA111" s="364"/>
      <c r="ILB111" s="364"/>
      <c r="ILC111" s="364"/>
      <c r="ILD111" s="364"/>
      <c r="ILE111" s="364"/>
      <c r="ILF111" s="364"/>
      <c r="ILG111" s="364"/>
      <c r="ILH111" s="364"/>
      <c r="ILI111" s="364"/>
      <c r="ILJ111" s="364"/>
      <c r="ILK111" s="364"/>
      <c r="ILL111" s="364"/>
      <c r="ILM111" s="364"/>
      <c r="ILN111" s="364"/>
      <c r="ILO111" s="364"/>
      <c r="ILP111" s="364"/>
      <c r="ILQ111" s="364"/>
      <c r="ILR111" s="364"/>
      <c r="ILS111" s="364"/>
      <c r="ILT111" s="364"/>
      <c r="ILU111" s="364"/>
      <c r="ILV111" s="364"/>
      <c r="ILW111" s="364"/>
      <c r="ILX111" s="364"/>
      <c r="ILY111" s="364"/>
      <c r="ILZ111" s="364"/>
      <c r="IMA111" s="364"/>
      <c r="IMB111" s="364"/>
      <c r="IMC111" s="364"/>
      <c r="IMD111" s="364"/>
      <c r="IME111" s="364"/>
      <c r="IMF111" s="364"/>
      <c r="IMG111" s="364"/>
      <c r="IMH111" s="364"/>
      <c r="IMI111" s="364"/>
      <c r="IMJ111" s="364"/>
      <c r="IMK111" s="364"/>
      <c r="IML111" s="364"/>
      <c r="IMM111" s="364"/>
      <c r="IMN111" s="364"/>
      <c r="IMO111" s="364"/>
      <c r="IMP111" s="364"/>
      <c r="IMQ111" s="364"/>
      <c r="IMR111" s="364"/>
      <c r="IMS111" s="364"/>
      <c r="IMT111" s="364"/>
      <c r="IMU111" s="364"/>
      <c r="IMV111" s="364"/>
      <c r="IMW111" s="364"/>
      <c r="IMX111" s="364"/>
      <c r="IMY111" s="364"/>
      <c r="IMZ111" s="364"/>
      <c r="INA111" s="364"/>
      <c r="INB111" s="364"/>
      <c r="INC111" s="364"/>
      <c r="IND111" s="364"/>
      <c r="INE111" s="364"/>
      <c r="INF111" s="364"/>
      <c r="ING111" s="364"/>
      <c r="INH111" s="364"/>
      <c r="INI111" s="364"/>
      <c r="INJ111" s="364"/>
      <c r="INK111" s="364"/>
      <c r="INL111" s="364"/>
      <c r="INM111" s="364"/>
      <c r="INN111" s="364"/>
      <c r="INO111" s="364"/>
      <c r="INP111" s="364"/>
      <c r="INQ111" s="364"/>
      <c r="INR111" s="364"/>
      <c r="INS111" s="364"/>
      <c r="INT111" s="364"/>
      <c r="INU111" s="364"/>
      <c r="INV111" s="364"/>
      <c r="INW111" s="364"/>
      <c r="INX111" s="364"/>
      <c r="INY111" s="364"/>
      <c r="INZ111" s="364"/>
      <c r="IOA111" s="364"/>
      <c r="IOB111" s="364"/>
      <c r="IOC111" s="364"/>
      <c r="IOD111" s="364"/>
      <c r="IOE111" s="364"/>
      <c r="IOF111" s="364"/>
      <c r="IOG111" s="364"/>
      <c r="IOH111" s="364"/>
      <c r="IOI111" s="364"/>
      <c r="IOJ111" s="364"/>
      <c r="IOK111" s="364"/>
      <c r="IOL111" s="364"/>
      <c r="IOM111" s="364"/>
      <c r="ION111" s="364"/>
      <c r="IOO111" s="364"/>
      <c r="IOP111" s="364"/>
      <c r="IOQ111" s="364"/>
      <c r="IOR111" s="364"/>
      <c r="IOS111" s="364"/>
      <c r="IOT111" s="364"/>
      <c r="IOU111" s="364"/>
      <c r="IOV111" s="364"/>
      <c r="IOW111" s="364"/>
      <c r="IOX111" s="364"/>
      <c r="IOY111" s="364"/>
      <c r="IOZ111" s="364"/>
      <c r="IPA111" s="364"/>
      <c r="IPB111" s="364"/>
      <c r="IPC111" s="364"/>
      <c r="IPD111" s="364"/>
      <c r="IPE111" s="364"/>
      <c r="IPF111" s="364"/>
      <c r="IPG111" s="364"/>
      <c r="IPH111" s="364"/>
      <c r="IPI111" s="364"/>
      <c r="IPJ111" s="364"/>
      <c r="IPK111" s="364"/>
      <c r="IPL111" s="364"/>
      <c r="IPM111" s="364"/>
      <c r="IPN111" s="364"/>
      <c r="IPO111" s="364"/>
      <c r="IPP111" s="364"/>
      <c r="IPQ111" s="364"/>
      <c r="IPR111" s="364"/>
      <c r="IPS111" s="364"/>
      <c r="IPT111" s="364"/>
      <c r="IPU111" s="364"/>
      <c r="IPV111" s="364"/>
      <c r="IPW111" s="364"/>
      <c r="IPX111" s="364"/>
      <c r="IPY111" s="364"/>
      <c r="IPZ111" s="364"/>
      <c r="IQA111" s="364"/>
      <c r="IQB111" s="364"/>
      <c r="IQC111" s="364"/>
      <c r="IQD111" s="364"/>
      <c r="IQE111" s="364"/>
      <c r="IQF111" s="364"/>
      <c r="IQG111" s="364"/>
      <c r="IQH111" s="364"/>
      <c r="IQI111" s="364"/>
      <c r="IQJ111" s="364"/>
      <c r="IQK111" s="364"/>
      <c r="IQL111" s="364"/>
      <c r="IQM111" s="364"/>
      <c r="IQN111" s="364"/>
      <c r="IQO111" s="364"/>
      <c r="IQP111" s="364"/>
      <c r="IQQ111" s="364"/>
      <c r="IQR111" s="364"/>
      <c r="IQS111" s="364"/>
      <c r="IQT111" s="364"/>
      <c r="IQU111" s="364"/>
      <c r="IQV111" s="364"/>
      <c r="IQW111" s="364"/>
      <c r="IQX111" s="364"/>
      <c r="IQY111" s="364"/>
      <c r="IQZ111" s="364"/>
      <c r="IRA111" s="364"/>
      <c r="IRB111" s="364"/>
      <c r="IRC111" s="364"/>
      <c r="IRD111" s="364"/>
      <c r="IRE111" s="364"/>
      <c r="IRF111" s="364"/>
      <c r="IRG111" s="364"/>
      <c r="IRH111" s="364"/>
      <c r="IRI111" s="364"/>
      <c r="IRJ111" s="364"/>
      <c r="IRK111" s="364"/>
      <c r="IRL111" s="364"/>
      <c r="IRM111" s="364"/>
      <c r="IRN111" s="364"/>
      <c r="IRO111" s="364"/>
      <c r="IRP111" s="364"/>
      <c r="IRQ111" s="364"/>
      <c r="IRR111" s="364"/>
      <c r="IRS111" s="364"/>
      <c r="IRT111" s="364"/>
      <c r="IRU111" s="364"/>
      <c r="IRV111" s="364"/>
      <c r="IRW111" s="364"/>
      <c r="IRX111" s="364"/>
      <c r="IRY111" s="364"/>
      <c r="IRZ111" s="364"/>
      <c r="ISA111" s="364"/>
      <c r="ISB111" s="364"/>
      <c r="ISC111" s="364"/>
      <c r="ISD111" s="364"/>
      <c r="ISE111" s="364"/>
      <c r="ISF111" s="364"/>
      <c r="ISG111" s="364"/>
      <c r="ISH111" s="364"/>
      <c r="ISI111" s="364"/>
      <c r="ISJ111" s="364"/>
      <c r="ISK111" s="364"/>
      <c r="ISL111" s="364"/>
      <c r="ISM111" s="364"/>
      <c r="ISN111" s="364"/>
      <c r="ISO111" s="364"/>
      <c r="ISP111" s="364"/>
      <c r="ISQ111" s="364"/>
      <c r="ISR111" s="364"/>
      <c r="ISS111" s="364"/>
      <c r="IST111" s="364"/>
      <c r="ISU111" s="364"/>
      <c r="ISV111" s="364"/>
      <c r="ISW111" s="364"/>
      <c r="ISX111" s="364"/>
      <c r="ISY111" s="364"/>
      <c r="ISZ111" s="364"/>
      <c r="ITA111" s="364"/>
      <c r="ITB111" s="364"/>
      <c r="ITC111" s="364"/>
      <c r="ITD111" s="364"/>
      <c r="ITE111" s="364"/>
      <c r="ITF111" s="364"/>
      <c r="ITG111" s="364"/>
      <c r="ITH111" s="364"/>
      <c r="ITI111" s="364"/>
      <c r="ITJ111" s="364"/>
      <c r="ITK111" s="364"/>
      <c r="ITL111" s="364"/>
      <c r="ITM111" s="364"/>
      <c r="ITN111" s="364"/>
      <c r="ITO111" s="364"/>
      <c r="ITP111" s="364"/>
      <c r="ITQ111" s="364"/>
      <c r="ITR111" s="364"/>
      <c r="ITS111" s="364"/>
      <c r="ITT111" s="364"/>
      <c r="ITU111" s="364"/>
      <c r="ITV111" s="364"/>
      <c r="ITW111" s="364"/>
      <c r="ITX111" s="364"/>
      <c r="ITY111" s="364"/>
      <c r="ITZ111" s="364"/>
      <c r="IUA111" s="364"/>
      <c r="IUB111" s="364"/>
      <c r="IUC111" s="364"/>
      <c r="IUD111" s="364"/>
      <c r="IUE111" s="364"/>
      <c r="IUF111" s="364"/>
      <c r="IUG111" s="364"/>
      <c r="IUH111" s="364"/>
      <c r="IUI111" s="364"/>
      <c r="IUJ111" s="364"/>
      <c r="IUK111" s="364"/>
      <c r="IUL111" s="364"/>
      <c r="IUM111" s="364"/>
      <c r="IUN111" s="364"/>
      <c r="IUO111" s="364"/>
      <c r="IUP111" s="364"/>
      <c r="IUQ111" s="364"/>
      <c r="IUR111" s="364"/>
      <c r="IUS111" s="364"/>
      <c r="IUT111" s="364"/>
      <c r="IUU111" s="364"/>
      <c r="IUV111" s="364"/>
      <c r="IUW111" s="364"/>
      <c r="IUX111" s="364"/>
      <c r="IUY111" s="364"/>
      <c r="IUZ111" s="364"/>
      <c r="IVA111" s="364"/>
      <c r="IVB111" s="364"/>
      <c r="IVC111" s="364"/>
      <c r="IVD111" s="364"/>
      <c r="IVE111" s="364"/>
      <c r="IVF111" s="364"/>
      <c r="IVG111" s="364"/>
      <c r="IVH111" s="364"/>
      <c r="IVI111" s="364"/>
      <c r="IVJ111" s="364"/>
      <c r="IVK111" s="364"/>
      <c r="IVL111" s="364"/>
      <c r="IVM111" s="364"/>
      <c r="IVN111" s="364"/>
      <c r="IVO111" s="364"/>
      <c r="IVP111" s="364"/>
      <c r="IVQ111" s="364"/>
      <c r="IVR111" s="364"/>
      <c r="IVS111" s="364"/>
      <c r="IVT111" s="364"/>
      <c r="IVU111" s="364"/>
      <c r="IVV111" s="364"/>
      <c r="IVW111" s="364"/>
      <c r="IVX111" s="364"/>
      <c r="IVY111" s="364"/>
      <c r="IVZ111" s="364"/>
      <c r="IWA111" s="364"/>
      <c r="IWB111" s="364"/>
      <c r="IWC111" s="364"/>
      <c r="IWD111" s="364"/>
      <c r="IWE111" s="364"/>
      <c r="IWF111" s="364"/>
      <c r="IWG111" s="364"/>
      <c r="IWH111" s="364"/>
      <c r="IWI111" s="364"/>
      <c r="IWJ111" s="364"/>
      <c r="IWK111" s="364"/>
      <c r="IWL111" s="364"/>
      <c r="IWM111" s="364"/>
      <c r="IWN111" s="364"/>
      <c r="IWO111" s="364"/>
      <c r="IWP111" s="364"/>
      <c r="IWQ111" s="364"/>
      <c r="IWR111" s="364"/>
      <c r="IWS111" s="364"/>
      <c r="IWT111" s="364"/>
      <c r="IWU111" s="364"/>
      <c r="IWV111" s="364"/>
      <c r="IWW111" s="364"/>
      <c r="IWX111" s="364"/>
      <c r="IWY111" s="364"/>
      <c r="IWZ111" s="364"/>
      <c r="IXA111" s="364"/>
      <c r="IXB111" s="364"/>
      <c r="IXC111" s="364"/>
      <c r="IXD111" s="364"/>
      <c r="IXE111" s="364"/>
      <c r="IXF111" s="364"/>
      <c r="IXG111" s="364"/>
      <c r="IXH111" s="364"/>
      <c r="IXI111" s="364"/>
      <c r="IXJ111" s="364"/>
      <c r="IXK111" s="364"/>
      <c r="IXL111" s="364"/>
      <c r="IXM111" s="364"/>
      <c r="IXN111" s="364"/>
      <c r="IXO111" s="364"/>
      <c r="IXP111" s="364"/>
      <c r="IXQ111" s="364"/>
      <c r="IXR111" s="364"/>
      <c r="IXS111" s="364"/>
      <c r="IXT111" s="364"/>
      <c r="IXU111" s="364"/>
      <c r="IXV111" s="364"/>
      <c r="IXW111" s="364"/>
      <c r="IXX111" s="364"/>
      <c r="IXY111" s="364"/>
      <c r="IXZ111" s="364"/>
      <c r="IYA111" s="364"/>
      <c r="IYB111" s="364"/>
      <c r="IYC111" s="364"/>
      <c r="IYD111" s="364"/>
      <c r="IYE111" s="364"/>
      <c r="IYF111" s="364"/>
      <c r="IYG111" s="364"/>
      <c r="IYH111" s="364"/>
      <c r="IYI111" s="364"/>
      <c r="IYJ111" s="364"/>
      <c r="IYK111" s="364"/>
      <c r="IYL111" s="364"/>
      <c r="IYM111" s="364"/>
      <c r="IYN111" s="364"/>
      <c r="IYO111" s="364"/>
      <c r="IYP111" s="364"/>
      <c r="IYQ111" s="364"/>
      <c r="IYR111" s="364"/>
      <c r="IYS111" s="364"/>
      <c r="IYT111" s="364"/>
      <c r="IYU111" s="364"/>
      <c r="IYV111" s="364"/>
      <c r="IYW111" s="364"/>
      <c r="IYX111" s="364"/>
      <c r="IYY111" s="364"/>
      <c r="IYZ111" s="364"/>
      <c r="IZA111" s="364"/>
      <c r="IZB111" s="364"/>
      <c r="IZC111" s="364"/>
      <c r="IZD111" s="364"/>
      <c r="IZE111" s="364"/>
      <c r="IZF111" s="364"/>
      <c r="IZG111" s="364"/>
      <c r="IZH111" s="364"/>
      <c r="IZI111" s="364"/>
      <c r="IZJ111" s="364"/>
      <c r="IZK111" s="364"/>
      <c r="IZL111" s="364"/>
      <c r="IZM111" s="364"/>
      <c r="IZN111" s="364"/>
      <c r="IZO111" s="364"/>
      <c r="IZP111" s="364"/>
      <c r="IZQ111" s="364"/>
      <c r="IZR111" s="364"/>
      <c r="IZS111" s="364"/>
      <c r="IZT111" s="364"/>
      <c r="IZU111" s="364"/>
      <c r="IZV111" s="364"/>
      <c r="IZW111" s="364"/>
      <c r="IZX111" s="364"/>
      <c r="IZY111" s="364"/>
      <c r="IZZ111" s="364"/>
      <c r="JAA111" s="364"/>
      <c r="JAB111" s="364"/>
      <c r="JAC111" s="364"/>
      <c r="JAD111" s="364"/>
      <c r="JAE111" s="364"/>
      <c r="JAF111" s="364"/>
      <c r="JAG111" s="364"/>
      <c r="JAH111" s="364"/>
      <c r="JAI111" s="364"/>
      <c r="JAJ111" s="364"/>
      <c r="JAK111" s="364"/>
      <c r="JAL111" s="364"/>
      <c r="JAM111" s="364"/>
      <c r="JAN111" s="364"/>
      <c r="JAO111" s="364"/>
      <c r="JAP111" s="364"/>
      <c r="JAQ111" s="364"/>
      <c r="JAR111" s="364"/>
      <c r="JAS111" s="364"/>
      <c r="JAT111" s="364"/>
      <c r="JAU111" s="364"/>
      <c r="JAV111" s="364"/>
      <c r="JAW111" s="364"/>
      <c r="JAX111" s="364"/>
      <c r="JAY111" s="364"/>
      <c r="JAZ111" s="364"/>
      <c r="JBA111" s="364"/>
      <c r="JBB111" s="364"/>
      <c r="JBC111" s="364"/>
      <c r="JBD111" s="364"/>
      <c r="JBE111" s="364"/>
      <c r="JBF111" s="364"/>
      <c r="JBG111" s="364"/>
      <c r="JBH111" s="364"/>
      <c r="JBI111" s="364"/>
      <c r="JBJ111" s="364"/>
      <c r="JBK111" s="364"/>
      <c r="JBL111" s="364"/>
      <c r="JBM111" s="364"/>
      <c r="JBN111" s="364"/>
      <c r="JBO111" s="364"/>
      <c r="JBP111" s="364"/>
      <c r="JBQ111" s="364"/>
      <c r="JBR111" s="364"/>
      <c r="JBS111" s="364"/>
      <c r="JBT111" s="364"/>
      <c r="JBU111" s="364"/>
      <c r="JBV111" s="364"/>
      <c r="JBW111" s="364"/>
      <c r="JBX111" s="364"/>
      <c r="JBY111" s="364"/>
      <c r="JBZ111" s="364"/>
      <c r="JCA111" s="364"/>
      <c r="JCB111" s="364"/>
      <c r="JCC111" s="364"/>
      <c r="JCD111" s="364"/>
      <c r="JCE111" s="364"/>
      <c r="JCF111" s="364"/>
      <c r="JCG111" s="364"/>
      <c r="JCH111" s="364"/>
      <c r="JCI111" s="364"/>
      <c r="JCJ111" s="364"/>
      <c r="JCK111" s="364"/>
      <c r="JCL111" s="364"/>
      <c r="JCM111" s="364"/>
      <c r="JCN111" s="364"/>
      <c r="JCO111" s="364"/>
      <c r="JCP111" s="364"/>
      <c r="JCQ111" s="364"/>
      <c r="JCR111" s="364"/>
      <c r="JCS111" s="364"/>
      <c r="JCT111" s="364"/>
      <c r="JCU111" s="364"/>
      <c r="JCV111" s="364"/>
      <c r="JCW111" s="364"/>
      <c r="JCX111" s="364"/>
      <c r="JCY111" s="364"/>
      <c r="JCZ111" s="364"/>
      <c r="JDA111" s="364"/>
      <c r="JDB111" s="364"/>
      <c r="JDC111" s="364"/>
      <c r="JDD111" s="364"/>
      <c r="JDE111" s="364"/>
      <c r="JDF111" s="364"/>
      <c r="JDG111" s="364"/>
      <c r="JDH111" s="364"/>
      <c r="JDI111" s="364"/>
      <c r="JDJ111" s="364"/>
      <c r="JDK111" s="364"/>
      <c r="JDL111" s="364"/>
      <c r="JDM111" s="364"/>
      <c r="JDN111" s="364"/>
      <c r="JDO111" s="364"/>
      <c r="JDP111" s="364"/>
      <c r="JDQ111" s="364"/>
      <c r="JDR111" s="364"/>
      <c r="JDS111" s="364"/>
      <c r="JDT111" s="364"/>
      <c r="JDU111" s="364"/>
      <c r="JDV111" s="364"/>
      <c r="JDW111" s="364"/>
      <c r="JDX111" s="364"/>
      <c r="JDY111" s="364"/>
      <c r="JDZ111" s="364"/>
      <c r="JEA111" s="364"/>
      <c r="JEB111" s="364"/>
      <c r="JEC111" s="364"/>
      <c r="JED111" s="364"/>
      <c r="JEE111" s="364"/>
      <c r="JEF111" s="364"/>
      <c r="JEG111" s="364"/>
      <c r="JEH111" s="364"/>
      <c r="JEI111" s="364"/>
      <c r="JEJ111" s="364"/>
      <c r="JEK111" s="364"/>
      <c r="JEL111" s="364"/>
      <c r="JEM111" s="364"/>
      <c r="JEN111" s="364"/>
      <c r="JEO111" s="364"/>
      <c r="JEP111" s="364"/>
      <c r="JEQ111" s="364"/>
      <c r="JER111" s="364"/>
      <c r="JES111" s="364"/>
      <c r="JET111" s="364"/>
      <c r="JEU111" s="364"/>
      <c r="JEV111" s="364"/>
      <c r="JEW111" s="364"/>
      <c r="JEX111" s="364"/>
      <c r="JEY111" s="364"/>
      <c r="JEZ111" s="364"/>
      <c r="JFA111" s="364"/>
      <c r="JFB111" s="364"/>
      <c r="JFC111" s="364"/>
      <c r="JFD111" s="364"/>
      <c r="JFE111" s="364"/>
      <c r="JFF111" s="364"/>
      <c r="JFG111" s="364"/>
      <c r="JFH111" s="364"/>
      <c r="JFI111" s="364"/>
      <c r="JFJ111" s="364"/>
      <c r="JFK111" s="364"/>
      <c r="JFL111" s="364"/>
      <c r="JFM111" s="364"/>
      <c r="JFN111" s="364"/>
      <c r="JFO111" s="364"/>
      <c r="JFP111" s="364"/>
      <c r="JFQ111" s="364"/>
      <c r="JFR111" s="364"/>
      <c r="JFS111" s="364"/>
      <c r="JFT111" s="364"/>
      <c r="JFU111" s="364"/>
      <c r="JFV111" s="364"/>
      <c r="JFW111" s="364"/>
      <c r="JFX111" s="364"/>
      <c r="JFY111" s="364"/>
      <c r="JFZ111" s="364"/>
      <c r="JGA111" s="364"/>
      <c r="JGB111" s="364"/>
      <c r="JGC111" s="364"/>
      <c r="JGD111" s="364"/>
      <c r="JGE111" s="364"/>
      <c r="JGF111" s="364"/>
      <c r="JGG111" s="364"/>
      <c r="JGH111" s="364"/>
      <c r="JGI111" s="364"/>
      <c r="JGJ111" s="364"/>
      <c r="JGK111" s="364"/>
      <c r="JGL111" s="364"/>
      <c r="JGM111" s="364"/>
      <c r="JGN111" s="364"/>
      <c r="JGO111" s="364"/>
      <c r="JGP111" s="364"/>
      <c r="JGQ111" s="364"/>
      <c r="JGR111" s="364"/>
      <c r="JGS111" s="364"/>
      <c r="JGT111" s="364"/>
      <c r="JGU111" s="364"/>
      <c r="JGV111" s="364"/>
      <c r="JGW111" s="364"/>
      <c r="JGX111" s="364"/>
      <c r="JGY111" s="364"/>
      <c r="JGZ111" s="364"/>
      <c r="JHA111" s="364"/>
      <c r="JHB111" s="364"/>
      <c r="JHC111" s="364"/>
      <c r="JHD111" s="364"/>
      <c r="JHE111" s="364"/>
      <c r="JHF111" s="364"/>
      <c r="JHG111" s="364"/>
      <c r="JHH111" s="364"/>
      <c r="JHI111" s="364"/>
      <c r="JHJ111" s="364"/>
      <c r="JHK111" s="364"/>
      <c r="JHL111" s="364"/>
      <c r="JHM111" s="364"/>
      <c r="JHN111" s="364"/>
      <c r="JHO111" s="364"/>
      <c r="JHP111" s="364"/>
      <c r="JHQ111" s="364"/>
      <c r="JHR111" s="364"/>
      <c r="JHS111" s="364"/>
      <c r="JHT111" s="364"/>
      <c r="JHU111" s="364"/>
      <c r="JHV111" s="364"/>
      <c r="JHW111" s="364"/>
      <c r="JHX111" s="364"/>
      <c r="JHY111" s="364"/>
      <c r="JHZ111" s="364"/>
      <c r="JIA111" s="364"/>
      <c r="JIB111" s="364"/>
      <c r="JIC111" s="364"/>
      <c r="JID111" s="364"/>
      <c r="JIE111" s="364"/>
      <c r="JIF111" s="364"/>
      <c r="JIG111" s="364"/>
      <c r="JIH111" s="364"/>
      <c r="JII111" s="364"/>
      <c r="JIJ111" s="364"/>
      <c r="JIK111" s="364"/>
      <c r="JIL111" s="364"/>
      <c r="JIM111" s="364"/>
      <c r="JIN111" s="364"/>
      <c r="JIO111" s="364"/>
      <c r="JIP111" s="364"/>
      <c r="JIQ111" s="364"/>
      <c r="JIR111" s="364"/>
      <c r="JIS111" s="364"/>
      <c r="JIT111" s="364"/>
      <c r="JIU111" s="364"/>
      <c r="JIV111" s="364"/>
      <c r="JIW111" s="364"/>
      <c r="JIX111" s="364"/>
      <c r="JIY111" s="364"/>
      <c r="JIZ111" s="364"/>
      <c r="JJA111" s="364"/>
      <c r="JJB111" s="364"/>
      <c r="JJC111" s="364"/>
      <c r="JJD111" s="364"/>
      <c r="JJE111" s="364"/>
      <c r="JJF111" s="364"/>
      <c r="JJG111" s="364"/>
      <c r="JJH111" s="364"/>
      <c r="JJI111" s="364"/>
      <c r="JJJ111" s="364"/>
      <c r="JJK111" s="364"/>
      <c r="JJL111" s="364"/>
      <c r="JJM111" s="364"/>
      <c r="JJN111" s="364"/>
      <c r="JJO111" s="364"/>
      <c r="JJP111" s="364"/>
      <c r="JJQ111" s="364"/>
      <c r="JJR111" s="364"/>
      <c r="JJS111" s="364"/>
      <c r="JJT111" s="364"/>
      <c r="JJU111" s="364"/>
      <c r="JJV111" s="364"/>
      <c r="JJW111" s="364"/>
      <c r="JJX111" s="364"/>
      <c r="JJY111" s="364"/>
      <c r="JJZ111" s="364"/>
      <c r="JKA111" s="364"/>
      <c r="JKB111" s="364"/>
      <c r="JKC111" s="364"/>
      <c r="JKD111" s="364"/>
      <c r="JKE111" s="364"/>
      <c r="JKF111" s="364"/>
      <c r="JKG111" s="364"/>
      <c r="JKH111" s="364"/>
      <c r="JKI111" s="364"/>
      <c r="JKJ111" s="364"/>
      <c r="JKK111" s="364"/>
      <c r="JKL111" s="364"/>
      <c r="JKM111" s="364"/>
      <c r="JKN111" s="364"/>
      <c r="JKO111" s="364"/>
      <c r="JKP111" s="364"/>
      <c r="JKQ111" s="364"/>
      <c r="JKR111" s="364"/>
      <c r="JKS111" s="364"/>
      <c r="JKT111" s="364"/>
      <c r="JKU111" s="364"/>
      <c r="JKV111" s="364"/>
      <c r="JKW111" s="364"/>
      <c r="JKX111" s="364"/>
      <c r="JKY111" s="364"/>
      <c r="JKZ111" s="364"/>
      <c r="JLA111" s="364"/>
      <c r="JLB111" s="364"/>
      <c r="JLC111" s="364"/>
      <c r="JLD111" s="364"/>
      <c r="JLE111" s="364"/>
      <c r="JLF111" s="364"/>
      <c r="JLG111" s="364"/>
      <c r="JLH111" s="364"/>
      <c r="JLI111" s="364"/>
      <c r="JLJ111" s="364"/>
      <c r="JLK111" s="364"/>
      <c r="JLL111" s="364"/>
      <c r="JLM111" s="364"/>
      <c r="JLN111" s="364"/>
      <c r="JLO111" s="364"/>
      <c r="JLP111" s="364"/>
      <c r="JLQ111" s="364"/>
      <c r="JLR111" s="364"/>
      <c r="JLS111" s="364"/>
      <c r="JLT111" s="364"/>
      <c r="JLU111" s="364"/>
      <c r="JLV111" s="364"/>
      <c r="JLW111" s="364"/>
      <c r="JLX111" s="364"/>
      <c r="JLY111" s="364"/>
      <c r="JLZ111" s="364"/>
      <c r="JMA111" s="364"/>
      <c r="JMB111" s="364"/>
      <c r="JMC111" s="364"/>
      <c r="JMD111" s="364"/>
      <c r="JME111" s="364"/>
      <c r="JMF111" s="364"/>
      <c r="JMG111" s="364"/>
      <c r="JMH111" s="364"/>
      <c r="JMI111" s="364"/>
      <c r="JMJ111" s="364"/>
      <c r="JMK111" s="364"/>
      <c r="JML111" s="364"/>
      <c r="JMM111" s="364"/>
      <c r="JMN111" s="364"/>
      <c r="JMO111" s="364"/>
      <c r="JMP111" s="364"/>
      <c r="JMQ111" s="364"/>
      <c r="JMR111" s="364"/>
      <c r="JMS111" s="364"/>
      <c r="JMT111" s="364"/>
      <c r="JMU111" s="364"/>
      <c r="JMV111" s="364"/>
      <c r="JMW111" s="364"/>
      <c r="JMX111" s="364"/>
      <c r="JMY111" s="364"/>
      <c r="JMZ111" s="364"/>
      <c r="JNA111" s="364"/>
      <c r="JNB111" s="364"/>
      <c r="JNC111" s="364"/>
      <c r="JND111" s="364"/>
      <c r="JNE111" s="364"/>
      <c r="JNF111" s="364"/>
      <c r="JNG111" s="364"/>
      <c r="JNH111" s="364"/>
      <c r="JNI111" s="364"/>
      <c r="JNJ111" s="364"/>
      <c r="JNK111" s="364"/>
      <c r="JNL111" s="364"/>
      <c r="JNM111" s="364"/>
      <c r="JNN111" s="364"/>
      <c r="JNO111" s="364"/>
      <c r="JNP111" s="364"/>
      <c r="JNQ111" s="364"/>
      <c r="JNR111" s="364"/>
      <c r="JNS111" s="364"/>
      <c r="JNT111" s="364"/>
      <c r="JNU111" s="364"/>
      <c r="JNV111" s="364"/>
      <c r="JNW111" s="364"/>
      <c r="JNX111" s="364"/>
      <c r="JNY111" s="364"/>
      <c r="JNZ111" s="364"/>
      <c r="JOA111" s="364"/>
      <c r="JOB111" s="364"/>
      <c r="JOC111" s="364"/>
      <c r="JOD111" s="364"/>
      <c r="JOE111" s="364"/>
      <c r="JOF111" s="364"/>
      <c r="JOG111" s="364"/>
      <c r="JOH111" s="364"/>
      <c r="JOI111" s="364"/>
      <c r="JOJ111" s="364"/>
      <c r="JOK111" s="364"/>
      <c r="JOL111" s="364"/>
      <c r="JOM111" s="364"/>
      <c r="JON111" s="364"/>
      <c r="JOO111" s="364"/>
      <c r="JOP111" s="364"/>
      <c r="JOQ111" s="364"/>
      <c r="JOR111" s="364"/>
      <c r="JOS111" s="364"/>
      <c r="JOT111" s="364"/>
      <c r="JOU111" s="364"/>
      <c r="JOV111" s="364"/>
      <c r="JOW111" s="364"/>
      <c r="JOX111" s="364"/>
      <c r="JOY111" s="364"/>
      <c r="JOZ111" s="364"/>
      <c r="JPA111" s="364"/>
      <c r="JPB111" s="364"/>
      <c r="JPC111" s="364"/>
      <c r="JPD111" s="364"/>
      <c r="JPE111" s="364"/>
      <c r="JPF111" s="364"/>
      <c r="JPG111" s="364"/>
      <c r="JPH111" s="364"/>
      <c r="JPI111" s="364"/>
      <c r="JPJ111" s="364"/>
      <c r="JPK111" s="364"/>
      <c r="JPL111" s="364"/>
      <c r="JPM111" s="364"/>
      <c r="JPN111" s="364"/>
      <c r="JPO111" s="364"/>
      <c r="JPP111" s="364"/>
      <c r="JPQ111" s="364"/>
      <c r="JPR111" s="364"/>
      <c r="JPS111" s="364"/>
      <c r="JPT111" s="364"/>
      <c r="JPU111" s="364"/>
      <c r="JPV111" s="364"/>
      <c r="JPW111" s="364"/>
      <c r="JPX111" s="364"/>
      <c r="JPY111" s="364"/>
      <c r="JPZ111" s="364"/>
      <c r="JQA111" s="364"/>
      <c r="JQB111" s="364"/>
      <c r="JQC111" s="364"/>
      <c r="JQD111" s="364"/>
      <c r="JQE111" s="364"/>
      <c r="JQF111" s="364"/>
      <c r="JQG111" s="364"/>
      <c r="JQH111" s="364"/>
      <c r="JQI111" s="364"/>
      <c r="JQJ111" s="364"/>
      <c r="JQK111" s="364"/>
      <c r="JQL111" s="364"/>
      <c r="JQM111" s="364"/>
      <c r="JQN111" s="364"/>
      <c r="JQO111" s="364"/>
      <c r="JQP111" s="364"/>
      <c r="JQQ111" s="364"/>
      <c r="JQR111" s="364"/>
      <c r="JQS111" s="364"/>
      <c r="JQT111" s="364"/>
      <c r="JQU111" s="364"/>
      <c r="JQV111" s="364"/>
      <c r="JQW111" s="364"/>
      <c r="JQX111" s="364"/>
      <c r="JQY111" s="364"/>
      <c r="JQZ111" s="364"/>
      <c r="JRA111" s="364"/>
      <c r="JRB111" s="364"/>
      <c r="JRC111" s="364"/>
      <c r="JRD111" s="364"/>
      <c r="JRE111" s="364"/>
      <c r="JRF111" s="364"/>
      <c r="JRG111" s="364"/>
      <c r="JRH111" s="364"/>
      <c r="JRI111" s="364"/>
      <c r="JRJ111" s="364"/>
      <c r="JRK111" s="364"/>
      <c r="JRL111" s="364"/>
      <c r="JRM111" s="364"/>
      <c r="JRN111" s="364"/>
      <c r="JRO111" s="364"/>
      <c r="JRP111" s="364"/>
      <c r="JRQ111" s="364"/>
      <c r="JRR111" s="364"/>
      <c r="JRS111" s="364"/>
      <c r="JRT111" s="364"/>
      <c r="JRU111" s="364"/>
      <c r="JRV111" s="364"/>
      <c r="JRW111" s="364"/>
      <c r="JRX111" s="364"/>
      <c r="JRY111" s="364"/>
      <c r="JRZ111" s="364"/>
      <c r="JSA111" s="364"/>
      <c r="JSB111" s="364"/>
      <c r="JSC111" s="364"/>
      <c r="JSD111" s="364"/>
      <c r="JSE111" s="364"/>
      <c r="JSF111" s="364"/>
      <c r="JSG111" s="364"/>
      <c r="JSH111" s="364"/>
      <c r="JSI111" s="364"/>
      <c r="JSJ111" s="364"/>
      <c r="JSK111" s="364"/>
      <c r="JSL111" s="364"/>
      <c r="JSM111" s="364"/>
      <c r="JSN111" s="364"/>
      <c r="JSO111" s="364"/>
      <c r="JSP111" s="364"/>
      <c r="JSQ111" s="364"/>
      <c r="JSR111" s="364"/>
      <c r="JSS111" s="364"/>
      <c r="JST111" s="364"/>
      <c r="JSU111" s="364"/>
      <c r="JSV111" s="364"/>
      <c r="JSW111" s="364"/>
      <c r="JSX111" s="364"/>
      <c r="JSY111" s="364"/>
      <c r="JSZ111" s="364"/>
      <c r="JTA111" s="364"/>
      <c r="JTB111" s="364"/>
      <c r="JTC111" s="364"/>
      <c r="JTD111" s="364"/>
      <c r="JTE111" s="364"/>
      <c r="JTF111" s="364"/>
      <c r="JTG111" s="364"/>
      <c r="JTH111" s="364"/>
      <c r="JTI111" s="364"/>
      <c r="JTJ111" s="364"/>
      <c r="JTK111" s="364"/>
      <c r="JTL111" s="364"/>
      <c r="JTM111" s="364"/>
      <c r="JTN111" s="364"/>
      <c r="JTO111" s="364"/>
      <c r="JTP111" s="364"/>
      <c r="JTQ111" s="364"/>
      <c r="JTR111" s="364"/>
      <c r="JTS111" s="364"/>
      <c r="JTT111" s="364"/>
      <c r="JTU111" s="364"/>
      <c r="JTV111" s="364"/>
      <c r="JTW111" s="364"/>
      <c r="JTX111" s="364"/>
      <c r="JTY111" s="364"/>
      <c r="JTZ111" s="364"/>
      <c r="JUA111" s="364"/>
      <c r="JUB111" s="364"/>
      <c r="JUC111" s="364"/>
      <c r="JUD111" s="364"/>
      <c r="JUE111" s="364"/>
      <c r="JUF111" s="364"/>
      <c r="JUG111" s="364"/>
      <c r="JUH111" s="364"/>
      <c r="JUI111" s="364"/>
      <c r="JUJ111" s="364"/>
      <c r="JUK111" s="364"/>
      <c r="JUL111" s="364"/>
      <c r="JUM111" s="364"/>
      <c r="JUN111" s="364"/>
      <c r="JUO111" s="364"/>
      <c r="JUP111" s="364"/>
      <c r="JUQ111" s="364"/>
      <c r="JUR111" s="364"/>
      <c r="JUS111" s="364"/>
      <c r="JUT111" s="364"/>
      <c r="JUU111" s="364"/>
      <c r="JUV111" s="364"/>
      <c r="JUW111" s="364"/>
      <c r="JUX111" s="364"/>
      <c r="JUY111" s="364"/>
      <c r="JUZ111" s="364"/>
      <c r="JVA111" s="364"/>
      <c r="JVB111" s="364"/>
      <c r="JVC111" s="364"/>
      <c r="JVD111" s="364"/>
      <c r="JVE111" s="364"/>
      <c r="JVF111" s="364"/>
      <c r="JVG111" s="364"/>
      <c r="JVH111" s="364"/>
      <c r="JVI111" s="364"/>
      <c r="JVJ111" s="364"/>
      <c r="JVK111" s="364"/>
      <c r="JVL111" s="364"/>
      <c r="JVM111" s="364"/>
      <c r="JVN111" s="364"/>
      <c r="JVO111" s="364"/>
      <c r="JVP111" s="364"/>
      <c r="JVQ111" s="364"/>
      <c r="JVR111" s="364"/>
      <c r="JVS111" s="364"/>
      <c r="JVT111" s="364"/>
      <c r="JVU111" s="364"/>
      <c r="JVV111" s="364"/>
      <c r="JVW111" s="364"/>
      <c r="JVX111" s="364"/>
      <c r="JVY111" s="364"/>
      <c r="JVZ111" s="364"/>
      <c r="JWA111" s="364"/>
      <c r="JWB111" s="364"/>
      <c r="JWC111" s="364"/>
      <c r="JWD111" s="364"/>
      <c r="JWE111" s="364"/>
      <c r="JWF111" s="364"/>
      <c r="JWG111" s="364"/>
      <c r="JWH111" s="364"/>
      <c r="JWI111" s="364"/>
      <c r="JWJ111" s="364"/>
      <c r="JWK111" s="364"/>
      <c r="JWL111" s="364"/>
      <c r="JWM111" s="364"/>
      <c r="JWN111" s="364"/>
      <c r="JWO111" s="364"/>
      <c r="JWP111" s="364"/>
      <c r="JWQ111" s="364"/>
      <c r="JWR111" s="364"/>
      <c r="JWS111" s="364"/>
      <c r="JWT111" s="364"/>
      <c r="JWU111" s="364"/>
      <c r="JWV111" s="364"/>
      <c r="JWW111" s="364"/>
      <c r="JWX111" s="364"/>
      <c r="JWY111" s="364"/>
      <c r="JWZ111" s="364"/>
      <c r="JXA111" s="364"/>
      <c r="JXB111" s="364"/>
      <c r="JXC111" s="364"/>
      <c r="JXD111" s="364"/>
      <c r="JXE111" s="364"/>
      <c r="JXF111" s="364"/>
      <c r="JXG111" s="364"/>
      <c r="JXH111" s="364"/>
      <c r="JXI111" s="364"/>
      <c r="JXJ111" s="364"/>
      <c r="JXK111" s="364"/>
      <c r="JXL111" s="364"/>
      <c r="JXM111" s="364"/>
      <c r="JXN111" s="364"/>
      <c r="JXO111" s="364"/>
      <c r="JXP111" s="364"/>
      <c r="JXQ111" s="364"/>
      <c r="JXR111" s="364"/>
      <c r="JXS111" s="364"/>
      <c r="JXT111" s="364"/>
      <c r="JXU111" s="364"/>
      <c r="JXV111" s="364"/>
      <c r="JXW111" s="364"/>
      <c r="JXX111" s="364"/>
      <c r="JXY111" s="364"/>
      <c r="JXZ111" s="364"/>
      <c r="JYA111" s="364"/>
      <c r="JYB111" s="364"/>
      <c r="JYC111" s="364"/>
      <c r="JYD111" s="364"/>
      <c r="JYE111" s="364"/>
      <c r="JYF111" s="364"/>
      <c r="JYG111" s="364"/>
      <c r="JYH111" s="364"/>
      <c r="JYI111" s="364"/>
      <c r="JYJ111" s="364"/>
      <c r="JYK111" s="364"/>
      <c r="JYL111" s="364"/>
      <c r="JYM111" s="364"/>
      <c r="JYN111" s="364"/>
      <c r="JYO111" s="364"/>
      <c r="JYP111" s="364"/>
      <c r="JYQ111" s="364"/>
      <c r="JYR111" s="364"/>
      <c r="JYS111" s="364"/>
      <c r="JYT111" s="364"/>
      <c r="JYU111" s="364"/>
      <c r="JYV111" s="364"/>
      <c r="JYW111" s="364"/>
      <c r="JYX111" s="364"/>
      <c r="JYY111" s="364"/>
      <c r="JYZ111" s="364"/>
      <c r="JZA111" s="364"/>
      <c r="JZB111" s="364"/>
      <c r="JZC111" s="364"/>
      <c r="JZD111" s="364"/>
      <c r="JZE111" s="364"/>
      <c r="JZF111" s="364"/>
      <c r="JZG111" s="364"/>
      <c r="JZH111" s="364"/>
      <c r="JZI111" s="364"/>
      <c r="JZJ111" s="364"/>
      <c r="JZK111" s="364"/>
      <c r="JZL111" s="364"/>
      <c r="JZM111" s="364"/>
      <c r="JZN111" s="364"/>
      <c r="JZO111" s="364"/>
      <c r="JZP111" s="364"/>
      <c r="JZQ111" s="364"/>
      <c r="JZR111" s="364"/>
      <c r="JZS111" s="364"/>
      <c r="JZT111" s="364"/>
      <c r="JZU111" s="364"/>
      <c r="JZV111" s="364"/>
      <c r="JZW111" s="364"/>
      <c r="JZX111" s="364"/>
      <c r="JZY111" s="364"/>
      <c r="JZZ111" s="364"/>
      <c r="KAA111" s="364"/>
      <c r="KAB111" s="364"/>
      <c r="KAC111" s="364"/>
      <c r="KAD111" s="364"/>
      <c r="KAE111" s="364"/>
      <c r="KAF111" s="364"/>
      <c r="KAG111" s="364"/>
      <c r="KAH111" s="364"/>
      <c r="KAI111" s="364"/>
      <c r="KAJ111" s="364"/>
      <c r="KAK111" s="364"/>
      <c r="KAL111" s="364"/>
      <c r="KAM111" s="364"/>
      <c r="KAN111" s="364"/>
      <c r="KAO111" s="364"/>
      <c r="KAP111" s="364"/>
      <c r="KAQ111" s="364"/>
      <c r="KAR111" s="364"/>
      <c r="KAS111" s="364"/>
      <c r="KAT111" s="364"/>
      <c r="KAU111" s="364"/>
      <c r="KAV111" s="364"/>
      <c r="KAW111" s="364"/>
      <c r="KAX111" s="364"/>
      <c r="KAY111" s="364"/>
      <c r="KAZ111" s="364"/>
      <c r="KBA111" s="364"/>
      <c r="KBB111" s="364"/>
      <c r="KBC111" s="364"/>
      <c r="KBD111" s="364"/>
      <c r="KBE111" s="364"/>
      <c r="KBF111" s="364"/>
      <c r="KBG111" s="364"/>
      <c r="KBH111" s="364"/>
      <c r="KBI111" s="364"/>
      <c r="KBJ111" s="364"/>
      <c r="KBK111" s="364"/>
      <c r="KBL111" s="364"/>
      <c r="KBM111" s="364"/>
      <c r="KBN111" s="364"/>
      <c r="KBO111" s="364"/>
      <c r="KBP111" s="364"/>
      <c r="KBQ111" s="364"/>
      <c r="KBR111" s="364"/>
      <c r="KBS111" s="364"/>
      <c r="KBT111" s="364"/>
      <c r="KBU111" s="364"/>
      <c r="KBV111" s="364"/>
      <c r="KBW111" s="364"/>
      <c r="KBX111" s="364"/>
      <c r="KBY111" s="364"/>
      <c r="KBZ111" s="364"/>
      <c r="KCA111" s="364"/>
      <c r="KCB111" s="364"/>
      <c r="KCC111" s="364"/>
      <c r="KCD111" s="364"/>
      <c r="KCE111" s="364"/>
      <c r="KCF111" s="364"/>
      <c r="KCG111" s="364"/>
      <c r="KCH111" s="364"/>
      <c r="KCI111" s="364"/>
      <c r="KCJ111" s="364"/>
      <c r="KCK111" s="364"/>
      <c r="KCL111" s="364"/>
      <c r="KCM111" s="364"/>
      <c r="KCN111" s="364"/>
      <c r="KCO111" s="364"/>
      <c r="KCP111" s="364"/>
      <c r="KCQ111" s="364"/>
      <c r="KCR111" s="364"/>
      <c r="KCS111" s="364"/>
      <c r="KCT111" s="364"/>
      <c r="KCU111" s="364"/>
      <c r="KCV111" s="364"/>
      <c r="KCW111" s="364"/>
      <c r="KCX111" s="364"/>
      <c r="KCY111" s="364"/>
      <c r="KCZ111" s="364"/>
      <c r="KDA111" s="364"/>
      <c r="KDB111" s="364"/>
      <c r="KDC111" s="364"/>
      <c r="KDD111" s="364"/>
      <c r="KDE111" s="364"/>
      <c r="KDF111" s="364"/>
      <c r="KDG111" s="364"/>
      <c r="KDH111" s="364"/>
      <c r="KDI111" s="364"/>
      <c r="KDJ111" s="364"/>
      <c r="KDK111" s="364"/>
      <c r="KDL111" s="364"/>
      <c r="KDM111" s="364"/>
      <c r="KDN111" s="364"/>
      <c r="KDO111" s="364"/>
      <c r="KDP111" s="364"/>
      <c r="KDQ111" s="364"/>
      <c r="KDR111" s="364"/>
      <c r="KDS111" s="364"/>
      <c r="KDT111" s="364"/>
      <c r="KDU111" s="364"/>
      <c r="KDV111" s="364"/>
      <c r="KDW111" s="364"/>
      <c r="KDX111" s="364"/>
      <c r="KDY111" s="364"/>
      <c r="KDZ111" s="364"/>
      <c r="KEA111" s="364"/>
      <c r="KEB111" s="364"/>
      <c r="KEC111" s="364"/>
      <c r="KED111" s="364"/>
      <c r="KEE111" s="364"/>
      <c r="KEF111" s="364"/>
      <c r="KEG111" s="364"/>
      <c r="KEH111" s="364"/>
      <c r="KEI111" s="364"/>
      <c r="KEJ111" s="364"/>
      <c r="KEK111" s="364"/>
      <c r="KEL111" s="364"/>
      <c r="KEM111" s="364"/>
      <c r="KEN111" s="364"/>
      <c r="KEO111" s="364"/>
      <c r="KEP111" s="364"/>
      <c r="KEQ111" s="364"/>
      <c r="KER111" s="364"/>
      <c r="KES111" s="364"/>
      <c r="KET111" s="364"/>
      <c r="KEU111" s="364"/>
      <c r="KEV111" s="364"/>
      <c r="KEW111" s="364"/>
      <c r="KEX111" s="364"/>
      <c r="KEY111" s="364"/>
      <c r="KEZ111" s="364"/>
      <c r="KFA111" s="364"/>
      <c r="KFB111" s="364"/>
      <c r="KFC111" s="364"/>
      <c r="KFD111" s="364"/>
      <c r="KFE111" s="364"/>
      <c r="KFF111" s="364"/>
      <c r="KFG111" s="364"/>
      <c r="KFH111" s="364"/>
      <c r="KFI111" s="364"/>
      <c r="KFJ111" s="364"/>
      <c r="KFK111" s="364"/>
      <c r="KFL111" s="364"/>
      <c r="KFM111" s="364"/>
      <c r="KFN111" s="364"/>
      <c r="KFO111" s="364"/>
      <c r="KFP111" s="364"/>
      <c r="KFQ111" s="364"/>
      <c r="KFR111" s="364"/>
      <c r="KFS111" s="364"/>
      <c r="KFT111" s="364"/>
      <c r="KFU111" s="364"/>
      <c r="KFV111" s="364"/>
      <c r="KFW111" s="364"/>
      <c r="KFX111" s="364"/>
      <c r="KFY111" s="364"/>
      <c r="KFZ111" s="364"/>
      <c r="KGA111" s="364"/>
      <c r="KGB111" s="364"/>
      <c r="KGC111" s="364"/>
      <c r="KGD111" s="364"/>
      <c r="KGE111" s="364"/>
      <c r="KGF111" s="364"/>
      <c r="KGG111" s="364"/>
      <c r="KGH111" s="364"/>
      <c r="KGI111" s="364"/>
      <c r="KGJ111" s="364"/>
      <c r="KGK111" s="364"/>
      <c r="KGL111" s="364"/>
      <c r="KGM111" s="364"/>
      <c r="KGN111" s="364"/>
      <c r="KGO111" s="364"/>
      <c r="KGP111" s="364"/>
      <c r="KGQ111" s="364"/>
      <c r="KGR111" s="364"/>
      <c r="KGS111" s="364"/>
      <c r="KGT111" s="364"/>
      <c r="KGU111" s="364"/>
      <c r="KGV111" s="364"/>
      <c r="KGW111" s="364"/>
      <c r="KGX111" s="364"/>
      <c r="KGY111" s="364"/>
      <c r="KGZ111" s="364"/>
      <c r="KHA111" s="364"/>
      <c r="KHB111" s="364"/>
      <c r="KHC111" s="364"/>
      <c r="KHD111" s="364"/>
      <c r="KHE111" s="364"/>
      <c r="KHF111" s="364"/>
      <c r="KHG111" s="364"/>
      <c r="KHH111" s="364"/>
      <c r="KHI111" s="364"/>
      <c r="KHJ111" s="364"/>
      <c r="KHK111" s="364"/>
      <c r="KHL111" s="364"/>
      <c r="KHM111" s="364"/>
      <c r="KHN111" s="364"/>
      <c r="KHO111" s="364"/>
      <c r="KHP111" s="364"/>
      <c r="KHQ111" s="364"/>
      <c r="KHR111" s="364"/>
      <c r="KHS111" s="364"/>
      <c r="KHT111" s="364"/>
      <c r="KHU111" s="364"/>
      <c r="KHV111" s="364"/>
      <c r="KHW111" s="364"/>
      <c r="KHX111" s="364"/>
      <c r="KHY111" s="364"/>
      <c r="KHZ111" s="364"/>
      <c r="KIA111" s="364"/>
      <c r="KIB111" s="364"/>
      <c r="KIC111" s="364"/>
      <c r="KID111" s="364"/>
      <c r="KIE111" s="364"/>
      <c r="KIF111" s="364"/>
      <c r="KIG111" s="364"/>
      <c r="KIH111" s="364"/>
      <c r="KII111" s="364"/>
      <c r="KIJ111" s="364"/>
      <c r="KIK111" s="364"/>
      <c r="KIL111" s="364"/>
      <c r="KIM111" s="364"/>
      <c r="KIN111" s="364"/>
      <c r="KIO111" s="364"/>
      <c r="KIP111" s="364"/>
      <c r="KIQ111" s="364"/>
      <c r="KIR111" s="364"/>
      <c r="KIS111" s="364"/>
      <c r="KIT111" s="364"/>
      <c r="KIU111" s="364"/>
      <c r="KIV111" s="364"/>
      <c r="KIW111" s="364"/>
      <c r="KIX111" s="364"/>
      <c r="KIY111" s="364"/>
      <c r="KIZ111" s="364"/>
      <c r="KJA111" s="364"/>
      <c r="KJB111" s="364"/>
      <c r="KJC111" s="364"/>
      <c r="KJD111" s="364"/>
      <c r="KJE111" s="364"/>
      <c r="KJF111" s="364"/>
      <c r="KJG111" s="364"/>
      <c r="KJH111" s="364"/>
      <c r="KJI111" s="364"/>
      <c r="KJJ111" s="364"/>
      <c r="KJK111" s="364"/>
      <c r="KJL111" s="364"/>
      <c r="KJM111" s="364"/>
      <c r="KJN111" s="364"/>
      <c r="KJO111" s="364"/>
      <c r="KJP111" s="364"/>
      <c r="KJQ111" s="364"/>
      <c r="KJR111" s="364"/>
      <c r="KJS111" s="364"/>
      <c r="KJT111" s="364"/>
      <c r="KJU111" s="364"/>
      <c r="KJV111" s="364"/>
      <c r="KJW111" s="364"/>
      <c r="KJX111" s="364"/>
      <c r="KJY111" s="364"/>
      <c r="KJZ111" s="364"/>
      <c r="KKA111" s="364"/>
      <c r="KKB111" s="364"/>
      <c r="KKC111" s="364"/>
      <c r="KKD111" s="364"/>
      <c r="KKE111" s="364"/>
      <c r="KKF111" s="364"/>
      <c r="KKG111" s="364"/>
      <c r="KKH111" s="364"/>
      <c r="KKI111" s="364"/>
      <c r="KKJ111" s="364"/>
      <c r="KKK111" s="364"/>
      <c r="KKL111" s="364"/>
      <c r="KKM111" s="364"/>
      <c r="KKN111" s="364"/>
      <c r="KKO111" s="364"/>
      <c r="KKP111" s="364"/>
      <c r="KKQ111" s="364"/>
      <c r="KKR111" s="364"/>
      <c r="KKS111" s="364"/>
      <c r="KKT111" s="364"/>
      <c r="KKU111" s="364"/>
      <c r="KKV111" s="364"/>
      <c r="KKW111" s="364"/>
      <c r="KKX111" s="364"/>
      <c r="KKY111" s="364"/>
      <c r="KKZ111" s="364"/>
      <c r="KLA111" s="364"/>
      <c r="KLB111" s="364"/>
      <c r="KLC111" s="364"/>
      <c r="KLD111" s="364"/>
      <c r="KLE111" s="364"/>
      <c r="KLF111" s="364"/>
      <c r="KLG111" s="364"/>
      <c r="KLH111" s="364"/>
      <c r="KLI111" s="364"/>
      <c r="KLJ111" s="364"/>
      <c r="KLK111" s="364"/>
      <c r="KLL111" s="364"/>
      <c r="KLM111" s="364"/>
      <c r="KLN111" s="364"/>
      <c r="KLO111" s="364"/>
      <c r="KLP111" s="364"/>
      <c r="KLQ111" s="364"/>
      <c r="KLR111" s="364"/>
      <c r="KLS111" s="364"/>
      <c r="KLT111" s="364"/>
      <c r="KLU111" s="364"/>
      <c r="KLV111" s="364"/>
      <c r="KLW111" s="364"/>
      <c r="KLX111" s="364"/>
      <c r="KLY111" s="364"/>
      <c r="KLZ111" s="364"/>
      <c r="KMA111" s="364"/>
      <c r="KMB111" s="364"/>
      <c r="KMC111" s="364"/>
      <c r="KMD111" s="364"/>
      <c r="KME111" s="364"/>
      <c r="KMF111" s="364"/>
      <c r="KMG111" s="364"/>
      <c r="KMH111" s="364"/>
      <c r="KMI111" s="364"/>
      <c r="KMJ111" s="364"/>
      <c r="KMK111" s="364"/>
      <c r="KML111" s="364"/>
      <c r="KMM111" s="364"/>
      <c r="KMN111" s="364"/>
      <c r="KMO111" s="364"/>
      <c r="KMP111" s="364"/>
      <c r="KMQ111" s="364"/>
      <c r="KMR111" s="364"/>
      <c r="KMS111" s="364"/>
      <c r="KMT111" s="364"/>
      <c r="KMU111" s="364"/>
      <c r="KMV111" s="364"/>
      <c r="KMW111" s="364"/>
      <c r="KMX111" s="364"/>
      <c r="KMY111" s="364"/>
      <c r="KMZ111" s="364"/>
      <c r="KNA111" s="364"/>
      <c r="KNB111" s="364"/>
      <c r="KNC111" s="364"/>
      <c r="KND111" s="364"/>
      <c r="KNE111" s="364"/>
      <c r="KNF111" s="364"/>
      <c r="KNG111" s="364"/>
      <c r="KNH111" s="364"/>
      <c r="KNI111" s="364"/>
      <c r="KNJ111" s="364"/>
      <c r="KNK111" s="364"/>
      <c r="KNL111" s="364"/>
      <c r="KNM111" s="364"/>
      <c r="KNN111" s="364"/>
      <c r="KNO111" s="364"/>
      <c r="KNP111" s="364"/>
      <c r="KNQ111" s="364"/>
      <c r="KNR111" s="364"/>
      <c r="KNS111" s="364"/>
      <c r="KNT111" s="364"/>
      <c r="KNU111" s="364"/>
      <c r="KNV111" s="364"/>
      <c r="KNW111" s="364"/>
      <c r="KNX111" s="364"/>
      <c r="KNY111" s="364"/>
      <c r="KNZ111" s="364"/>
      <c r="KOA111" s="364"/>
      <c r="KOB111" s="364"/>
      <c r="KOC111" s="364"/>
      <c r="KOD111" s="364"/>
      <c r="KOE111" s="364"/>
      <c r="KOF111" s="364"/>
      <c r="KOG111" s="364"/>
      <c r="KOH111" s="364"/>
      <c r="KOI111" s="364"/>
      <c r="KOJ111" s="364"/>
      <c r="KOK111" s="364"/>
      <c r="KOL111" s="364"/>
      <c r="KOM111" s="364"/>
      <c r="KON111" s="364"/>
      <c r="KOO111" s="364"/>
      <c r="KOP111" s="364"/>
      <c r="KOQ111" s="364"/>
      <c r="KOR111" s="364"/>
      <c r="KOS111" s="364"/>
      <c r="KOT111" s="364"/>
      <c r="KOU111" s="364"/>
      <c r="KOV111" s="364"/>
      <c r="KOW111" s="364"/>
      <c r="KOX111" s="364"/>
      <c r="KOY111" s="364"/>
      <c r="KOZ111" s="364"/>
      <c r="KPA111" s="364"/>
      <c r="KPB111" s="364"/>
      <c r="KPC111" s="364"/>
      <c r="KPD111" s="364"/>
      <c r="KPE111" s="364"/>
      <c r="KPF111" s="364"/>
      <c r="KPG111" s="364"/>
      <c r="KPH111" s="364"/>
      <c r="KPI111" s="364"/>
      <c r="KPJ111" s="364"/>
      <c r="KPK111" s="364"/>
      <c r="KPL111" s="364"/>
      <c r="KPM111" s="364"/>
      <c r="KPN111" s="364"/>
      <c r="KPO111" s="364"/>
      <c r="KPP111" s="364"/>
      <c r="KPQ111" s="364"/>
      <c r="KPR111" s="364"/>
      <c r="KPS111" s="364"/>
      <c r="KPT111" s="364"/>
      <c r="KPU111" s="364"/>
      <c r="KPV111" s="364"/>
      <c r="KPW111" s="364"/>
      <c r="KPX111" s="364"/>
      <c r="KPY111" s="364"/>
      <c r="KPZ111" s="364"/>
      <c r="KQA111" s="364"/>
      <c r="KQB111" s="364"/>
      <c r="KQC111" s="364"/>
      <c r="KQD111" s="364"/>
      <c r="KQE111" s="364"/>
      <c r="KQF111" s="364"/>
      <c r="KQG111" s="364"/>
      <c r="KQH111" s="364"/>
      <c r="KQI111" s="364"/>
      <c r="KQJ111" s="364"/>
      <c r="KQK111" s="364"/>
      <c r="KQL111" s="364"/>
      <c r="KQM111" s="364"/>
      <c r="KQN111" s="364"/>
      <c r="KQO111" s="364"/>
      <c r="KQP111" s="364"/>
      <c r="KQQ111" s="364"/>
      <c r="KQR111" s="364"/>
      <c r="KQS111" s="364"/>
      <c r="KQT111" s="364"/>
      <c r="KQU111" s="364"/>
      <c r="KQV111" s="364"/>
      <c r="KQW111" s="364"/>
      <c r="KQX111" s="364"/>
      <c r="KQY111" s="364"/>
      <c r="KQZ111" s="364"/>
      <c r="KRA111" s="364"/>
      <c r="KRB111" s="364"/>
      <c r="KRC111" s="364"/>
      <c r="KRD111" s="364"/>
      <c r="KRE111" s="364"/>
      <c r="KRF111" s="364"/>
      <c r="KRG111" s="364"/>
      <c r="KRH111" s="364"/>
      <c r="KRI111" s="364"/>
      <c r="KRJ111" s="364"/>
      <c r="KRK111" s="364"/>
      <c r="KRL111" s="364"/>
      <c r="KRM111" s="364"/>
      <c r="KRN111" s="364"/>
      <c r="KRO111" s="364"/>
      <c r="KRP111" s="364"/>
      <c r="KRQ111" s="364"/>
      <c r="KRR111" s="364"/>
      <c r="KRS111" s="364"/>
      <c r="KRT111" s="364"/>
      <c r="KRU111" s="364"/>
      <c r="KRV111" s="364"/>
      <c r="KRW111" s="364"/>
      <c r="KRX111" s="364"/>
      <c r="KRY111" s="364"/>
      <c r="KRZ111" s="364"/>
      <c r="KSA111" s="364"/>
      <c r="KSB111" s="364"/>
      <c r="KSC111" s="364"/>
      <c r="KSD111" s="364"/>
      <c r="KSE111" s="364"/>
      <c r="KSF111" s="364"/>
      <c r="KSG111" s="364"/>
      <c r="KSH111" s="364"/>
      <c r="KSI111" s="364"/>
      <c r="KSJ111" s="364"/>
      <c r="KSK111" s="364"/>
      <c r="KSL111" s="364"/>
      <c r="KSM111" s="364"/>
      <c r="KSN111" s="364"/>
      <c r="KSO111" s="364"/>
      <c r="KSP111" s="364"/>
      <c r="KSQ111" s="364"/>
      <c r="KSR111" s="364"/>
      <c r="KSS111" s="364"/>
      <c r="KST111" s="364"/>
      <c r="KSU111" s="364"/>
      <c r="KSV111" s="364"/>
      <c r="KSW111" s="364"/>
      <c r="KSX111" s="364"/>
      <c r="KSY111" s="364"/>
      <c r="KSZ111" s="364"/>
      <c r="KTA111" s="364"/>
      <c r="KTB111" s="364"/>
      <c r="KTC111" s="364"/>
      <c r="KTD111" s="364"/>
      <c r="KTE111" s="364"/>
      <c r="KTF111" s="364"/>
      <c r="KTG111" s="364"/>
      <c r="KTH111" s="364"/>
      <c r="KTI111" s="364"/>
      <c r="KTJ111" s="364"/>
      <c r="KTK111" s="364"/>
      <c r="KTL111" s="364"/>
      <c r="KTM111" s="364"/>
      <c r="KTN111" s="364"/>
      <c r="KTO111" s="364"/>
      <c r="KTP111" s="364"/>
      <c r="KTQ111" s="364"/>
      <c r="KTR111" s="364"/>
      <c r="KTS111" s="364"/>
      <c r="KTT111" s="364"/>
      <c r="KTU111" s="364"/>
      <c r="KTV111" s="364"/>
      <c r="KTW111" s="364"/>
      <c r="KTX111" s="364"/>
      <c r="KTY111" s="364"/>
      <c r="KTZ111" s="364"/>
      <c r="KUA111" s="364"/>
      <c r="KUB111" s="364"/>
      <c r="KUC111" s="364"/>
      <c r="KUD111" s="364"/>
      <c r="KUE111" s="364"/>
      <c r="KUF111" s="364"/>
      <c r="KUG111" s="364"/>
      <c r="KUH111" s="364"/>
      <c r="KUI111" s="364"/>
      <c r="KUJ111" s="364"/>
      <c r="KUK111" s="364"/>
      <c r="KUL111" s="364"/>
      <c r="KUM111" s="364"/>
      <c r="KUN111" s="364"/>
      <c r="KUO111" s="364"/>
      <c r="KUP111" s="364"/>
      <c r="KUQ111" s="364"/>
      <c r="KUR111" s="364"/>
      <c r="KUS111" s="364"/>
      <c r="KUT111" s="364"/>
      <c r="KUU111" s="364"/>
      <c r="KUV111" s="364"/>
      <c r="KUW111" s="364"/>
      <c r="KUX111" s="364"/>
      <c r="KUY111" s="364"/>
      <c r="KUZ111" s="364"/>
      <c r="KVA111" s="364"/>
      <c r="KVB111" s="364"/>
      <c r="KVC111" s="364"/>
      <c r="KVD111" s="364"/>
      <c r="KVE111" s="364"/>
      <c r="KVF111" s="364"/>
      <c r="KVG111" s="364"/>
      <c r="KVH111" s="364"/>
      <c r="KVI111" s="364"/>
      <c r="KVJ111" s="364"/>
      <c r="KVK111" s="364"/>
      <c r="KVL111" s="364"/>
      <c r="KVM111" s="364"/>
      <c r="KVN111" s="364"/>
      <c r="KVO111" s="364"/>
      <c r="KVP111" s="364"/>
      <c r="KVQ111" s="364"/>
      <c r="KVR111" s="364"/>
      <c r="KVS111" s="364"/>
      <c r="KVT111" s="364"/>
      <c r="KVU111" s="364"/>
      <c r="KVV111" s="364"/>
      <c r="KVW111" s="364"/>
      <c r="KVX111" s="364"/>
      <c r="KVY111" s="364"/>
      <c r="KVZ111" s="364"/>
      <c r="KWA111" s="364"/>
      <c r="KWB111" s="364"/>
      <c r="KWC111" s="364"/>
      <c r="KWD111" s="364"/>
      <c r="KWE111" s="364"/>
      <c r="KWF111" s="364"/>
      <c r="KWG111" s="364"/>
      <c r="KWH111" s="364"/>
      <c r="KWI111" s="364"/>
      <c r="KWJ111" s="364"/>
      <c r="KWK111" s="364"/>
      <c r="KWL111" s="364"/>
      <c r="KWM111" s="364"/>
      <c r="KWN111" s="364"/>
      <c r="KWO111" s="364"/>
      <c r="KWP111" s="364"/>
      <c r="KWQ111" s="364"/>
      <c r="KWR111" s="364"/>
      <c r="KWS111" s="364"/>
      <c r="KWT111" s="364"/>
      <c r="KWU111" s="364"/>
      <c r="KWV111" s="364"/>
      <c r="KWW111" s="364"/>
      <c r="KWX111" s="364"/>
      <c r="KWY111" s="364"/>
      <c r="KWZ111" s="364"/>
      <c r="KXA111" s="364"/>
      <c r="KXB111" s="364"/>
      <c r="KXC111" s="364"/>
      <c r="KXD111" s="364"/>
      <c r="KXE111" s="364"/>
      <c r="KXF111" s="364"/>
      <c r="KXG111" s="364"/>
      <c r="KXH111" s="364"/>
      <c r="KXI111" s="364"/>
      <c r="KXJ111" s="364"/>
      <c r="KXK111" s="364"/>
      <c r="KXL111" s="364"/>
      <c r="KXM111" s="364"/>
      <c r="KXN111" s="364"/>
      <c r="KXO111" s="364"/>
      <c r="KXP111" s="364"/>
      <c r="KXQ111" s="364"/>
      <c r="KXR111" s="364"/>
      <c r="KXS111" s="364"/>
      <c r="KXT111" s="364"/>
      <c r="KXU111" s="364"/>
      <c r="KXV111" s="364"/>
      <c r="KXW111" s="364"/>
      <c r="KXX111" s="364"/>
      <c r="KXY111" s="364"/>
      <c r="KXZ111" s="364"/>
      <c r="KYA111" s="364"/>
      <c r="KYB111" s="364"/>
      <c r="KYC111" s="364"/>
      <c r="KYD111" s="364"/>
      <c r="KYE111" s="364"/>
      <c r="KYF111" s="364"/>
      <c r="KYG111" s="364"/>
      <c r="KYH111" s="364"/>
      <c r="KYI111" s="364"/>
      <c r="KYJ111" s="364"/>
      <c r="KYK111" s="364"/>
      <c r="KYL111" s="364"/>
      <c r="KYM111" s="364"/>
      <c r="KYN111" s="364"/>
      <c r="KYO111" s="364"/>
      <c r="KYP111" s="364"/>
      <c r="KYQ111" s="364"/>
      <c r="KYR111" s="364"/>
      <c r="KYS111" s="364"/>
      <c r="KYT111" s="364"/>
      <c r="KYU111" s="364"/>
      <c r="KYV111" s="364"/>
      <c r="KYW111" s="364"/>
      <c r="KYX111" s="364"/>
      <c r="KYY111" s="364"/>
      <c r="KYZ111" s="364"/>
      <c r="KZA111" s="364"/>
      <c r="KZB111" s="364"/>
      <c r="KZC111" s="364"/>
      <c r="KZD111" s="364"/>
      <c r="KZE111" s="364"/>
      <c r="KZF111" s="364"/>
      <c r="KZG111" s="364"/>
      <c r="KZH111" s="364"/>
      <c r="KZI111" s="364"/>
      <c r="KZJ111" s="364"/>
      <c r="KZK111" s="364"/>
      <c r="KZL111" s="364"/>
      <c r="KZM111" s="364"/>
      <c r="KZN111" s="364"/>
      <c r="KZO111" s="364"/>
      <c r="KZP111" s="364"/>
      <c r="KZQ111" s="364"/>
      <c r="KZR111" s="364"/>
      <c r="KZS111" s="364"/>
      <c r="KZT111" s="364"/>
      <c r="KZU111" s="364"/>
      <c r="KZV111" s="364"/>
      <c r="KZW111" s="364"/>
      <c r="KZX111" s="364"/>
      <c r="KZY111" s="364"/>
      <c r="KZZ111" s="364"/>
      <c r="LAA111" s="364"/>
      <c r="LAB111" s="364"/>
      <c r="LAC111" s="364"/>
      <c r="LAD111" s="364"/>
      <c r="LAE111" s="364"/>
      <c r="LAF111" s="364"/>
      <c r="LAG111" s="364"/>
      <c r="LAH111" s="364"/>
      <c r="LAI111" s="364"/>
      <c r="LAJ111" s="364"/>
      <c r="LAK111" s="364"/>
      <c r="LAL111" s="364"/>
      <c r="LAM111" s="364"/>
      <c r="LAN111" s="364"/>
      <c r="LAO111" s="364"/>
      <c r="LAP111" s="364"/>
      <c r="LAQ111" s="364"/>
      <c r="LAR111" s="364"/>
      <c r="LAS111" s="364"/>
      <c r="LAT111" s="364"/>
      <c r="LAU111" s="364"/>
      <c r="LAV111" s="364"/>
      <c r="LAW111" s="364"/>
      <c r="LAX111" s="364"/>
      <c r="LAY111" s="364"/>
      <c r="LAZ111" s="364"/>
      <c r="LBA111" s="364"/>
      <c r="LBB111" s="364"/>
      <c r="LBC111" s="364"/>
      <c r="LBD111" s="364"/>
      <c r="LBE111" s="364"/>
      <c r="LBF111" s="364"/>
      <c r="LBG111" s="364"/>
      <c r="LBH111" s="364"/>
      <c r="LBI111" s="364"/>
      <c r="LBJ111" s="364"/>
      <c r="LBK111" s="364"/>
      <c r="LBL111" s="364"/>
      <c r="LBM111" s="364"/>
      <c r="LBN111" s="364"/>
      <c r="LBO111" s="364"/>
      <c r="LBP111" s="364"/>
      <c r="LBQ111" s="364"/>
      <c r="LBR111" s="364"/>
      <c r="LBS111" s="364"/>
      <c r="LBT111" s="364"/>
      <c r="LBU111" s="364"/>
      <c r="LBV111" s="364"/>
      <c r="LBW111" s="364"/>
      <c r="LBX111" s="364"/>
      <c r="LBY111" s="364"/>
      <c r="LBZ111" s="364"/>
      <c r="LCA111" s="364"/>
      <c r="LCB111" s="364"/>
      <c r="LCC111" s="364"/>
      <c r="LCD111" s="364"/>
      <c r="LCE111" s="364"/>
      <c r="LCF111" s="364"/>
      <c r="LCG111" s="364"/>
      <c r="LCH111" s="364"/>
      <c r="LCI111" s="364"/>
      <c r="LCJ111" s="364"/>
      <c r="LCK111" s="364"/>
      <c r="LCL111" s="364"/>
      <c r="LCM111" s="364"/>
      <c r="LCN111" s="364"/>
      <c r="LCO111" s="364"/>
      <c r="LCP111" s="364"/>
      <c r="LCQ111" s="364"/>
      <c r="LCR111" s="364"/>
      <c r="LCS111" s="364"/>
      <c r="LCT111" s="364"/>
      <c r="LCU111" s="364"/>
      <c r="LCV111" s="364"/>
      <c r="LCW111" s="364"/>
      <c r="LCX111" s="364"/>
      <c r="LCY111" s="364"/>
      <c r="LCZ111" s="364"/>
      <c r="LDA111" s="364"/>
      <c r="LDB111" s="364"/>
      <c r="LDC111" s="364"/>
      <c r="LDD111" s="364"/>
      <c r="LDE111" s="364"/>
      <c r="LDF111" s="364"/>
      <c r="LDG111" s="364"/>
      <c r="LDH111" s="364"/>
      <c r="LDI111" s="364"/>
      <c r="LDJ111" s="364"/>
      <c r="LDK111" s="364"/>
      <c r="LDL111" s="364"/>
      <c r="LDM111" s="364"/>
      <c r="LDN111" s="364"/>
      <c r="LDO111" s="364"/>
      <c r="LDP111" s="364"/>
      <c r="LDQ111" s="364"/>
      <c r="LDR111" s="364"/>
      <c r="LDS111" s="364"/>
      <c r="LDT111" s="364"/>
      <c r="LDU111" s="364"/>
      <c r="LDV111" s="364"/>
      <c r="LDW111" s="364"/>
      <c r="LDX111" s="364"/>
      <c r="LDY111" s="364"/>
      <c r="LDZ111" s="364"/>
      <c r="LEA111" s="364"/>
      <c r="LEB111" s="364"/>
      <c r="LEC111" s="364"/>
      <c r="LED111" s="364"/>
      <c r="LEE111" s="364"/>
      <c r="LEF111" s="364"/>
      <c r="LEG111" s="364"/>
      <c r="LEH111" s="364"/>
      <c r="LEI111" s="364"/>
      <c r="LEJ111" s="364"/>
      <c r="LEK111" s="364"/>
      <c r="LEL111" s="364"/>
      <c r="LEM111" s="364"/>
      <c r="LEN111" s="364"/>
      <c r="LEO111" s="364"/>
      <c r="LEP111" s="364"/>
      <c r="LEQ111" s="364"/>
      <c r="LER111" s="364"/>
      <c r="LES111" s="364"/>
      <c r="LET111" s="364"/>
      <c r="LEU111" s="364"/>
      <c r="LEV111" s="364"/>
      <c r="LEW111" s="364"/>
      <c r="LEX111" s="364"/>
      <c r="LEY111" s="364"/>
      <c r="LEZ111" s="364"/>
      <c r="LFA111" s="364"/>
      <c r="LFB111" s="364"/>
      <c r="LFC111" s="364"/>
      <c r="LFD111" s="364"/>
      <c r="LFE111" s="364"/>
      <c r="LFF111" s="364"/>
      <c r="LFG111" s="364"/>
      <c r="LFH111" s="364"/>
      <c r="LFI111" s="364"/>
      <c r="LFJ111" s="364"/>
      <c r="LFK111" s="364"/>
      <c r="LFL111" s="364"/>
      <c r="LFM111" s="364"/>
      <c r="LFN111" s="364"/>
      <c r="LFO111" s="364"/>
      <c r="LFP111" s="364"/>
      <c r="LFQ111" s="364"/>
      <c r="LFR111" s="364"/>
      <c r="LFS111" s="364"/>
      <c r="LFT111" s="364"/>
      <c r="LFU111" s="364"/>
      <c r="LFV111" s="364"/>
      <c r="LFW111" s="364"/>
      <c r="LFX111" s="364"/>
      <c r="LFY111" s="364"/>
      <c r="LFZ111" s="364"/>
      <c r="LGA111" s="364"/>
      <c r="LGB111" s="364"/>
      <c r="LGC111" s="364"/>
      <c r="LGD111" s="364"/>
      <c r="LGE111" s="364"/>
      <c r="LGF111" s="364"/>
      <c r="LGG111" s="364"/>
      <c r="LGH111" s="364"/>
      <c r="LGI111" s="364"/>
      <c r="LGJ111" s="364"/>
      <c r="LGK111" s="364"/>
      <c r="LGL111" s="364"/>
      <c r="LGM111" s="364"/>
      <c r="LGN111" s="364"/>
      <c r="LGO111" s="364"/>
      <c r="LGP111" s="364"/>
      <c r="LGQ111" s="364"/>
      <c r="LGR111" s="364"/>
      <c r="LGS111" s="364"/>
      <c r="LGT111" s="364"/>
      <c r="LGU111" s="364"/>
      <c r="LGV111" s="364"/>
      <c r="LGW111" s="364"/>
      <c r="LGX111" s="364"/>
      <c r="LGY111" s="364"/>
      <c r="LGZ111" s="364"/>
      <c r="LHA111" s="364"/>
      <c r="LHB111" s="364"/>
      <c r="LHC111" s="364"/>
      <c r="LHD111" s="364"/>
      <c r="LHE111" s="364"/>
      <c r="LHF111" s="364"/>
      <c r="LHG111" s="364"/>
      <c r="LHH111" s="364"/>
      <c r="LHI111" s="364"/>
      <c r="LHJ111" s="364"/>
      <c r="LHK111" s="364"/>
      <c r="LHL111" s="364"/>
      <c r="LHM111" s="364"/>
      <c r="LHN111" s="364"/>
      <c r="LHO111" s="364"/>
      <c r="LHP111" s="364"/>
      <c r="LHQ111" s="364"/>
      <c r="LHR111" s="364"/>
      <c r="LHS111" s="364"/>
      <c r="LHT111" s="364"/>
      <c r="LHU111" s="364"/>
      <c r="LHV111" s="364"/>
      <c r="LHW111" s="364"/>
      <c r="LHX111" s="364"/>
      <c r="LHY111" s="364"/>
      <c r="LHZ111" s="364"/>
      <c r="LIA111" s="364"/>
      <c r="LIB111" s="364"/>
      <c r="LIC111" s="364"/>
      <c r="LID111" s="364"/>
      <c r="LIE111" s="364"/>
      <c r="LIF111" s="364"/>
      <c r="LIG111" s="364"/>
      <c r="LIH111" s="364"/>
      <c r="LII111" s="364"/>
      <c r="LIJ111" s="364"/>
      <c r="LIK111" s="364"/>
      <c r="LIL111" s="364"/>
      <c r="LIM111" s="364"/>
      <c r="LIN111" s="364"/>
      <c r="LIO111" s="364"/>
      <c r="LIP111" s="364"/>
      <c r="LIQ111" s="364"/>
      <c r="LIR111" s="364"/>
      <c r="LIS111" s="364"/>
      <c r="LIT111" s="364"/>
      <c r="LIU111" s="364"/>
      <c r="LIV111" s="364"/>
      <c r="LIW111" s="364"/>
      <c r="LIX111" s="364"/>
      <c r="LIY111" s="364"/>
      <c r="LIZ111" s="364"/>
      <c r="LJA111" s="364"/>
      <c r="LJB111" s="364"/>
      <c r="LJC111" s="364"/>
      <c r="LJD111" s="364"/>
      <c r="LJE111" s="364"/>
      <c r="LJF111" s="364"/>
      <c r="LJG111" s="364"/>
      <c r="LJH111" s="364"/>
      <c r="LJI111" s="364"/>
      <c r="LJJ111" s="364"/>
      <c r="LJK111" s="364"/>
      <c r="LJL111" s="364"/>
      <c r="LJM111" s="364"/>
      <c r="LJN111" s="364"/>
      <c r="LJO111" s="364"/>
      <c r="LJP111" s="364"/>
      <c r="LJQ111" s="364"/>
      <c r="LJR111" s="364"/>
      <c r="LJS111" s="364"/>
      <c r="LJT111" s="364"/>
      <c r="LJU111" s="364"/>
      <c r="LJV111" s="364"/>
      <c r="LJW111" s="364"/>
      <c r="LJX111" s="364"/>
      <c r="LJY111" s="364"/>
      <c r="LJZ111" s="364"/>
      <c r="LKA111" s="364"/>
      <c r="LKB111" s="364"/>
      <c r="LKC111" s="364"/>
      <c r="LKD111" s="364"/>
      <c r="LKE111" s="364"/>
      <c r="LKF111" s="364"/>
      <c r="LKG111" s="364"/>
      <c r="LKH111" s="364"/>
      <c r="LKI111" s="364"/>
      <c r="LKJ111" s="364"/>
      <c r="LKK111" s="364"/>
      <c r="LKL111" s="364"/>
      <c r="LKM111" s="364"/>
      <c r="LKN111" s="364"/>
      <c r="LKO111" s="364"/>
      <c r="LKP111" s="364"/>
      <c r="LKQ111" s="364"/>
      <c r="LKR111" s="364"/>
      <c r="LKS111" s="364"/>
      <c r="LKT111" s="364"/>
      <c r="LKU111" s="364"/>
      <c r="LKV111" s="364"/>
      <c r="LKW111" s="364"/>
      <c r="LKX111" s="364"/>
      <c r="LKY111" s="364"/>
      <c r="LKZ111" s="364"/>
      <c r="LLA111" s="364"/>
      <c r="LLB111" s="364"/>
      <c r="LLC111" s="364"/>
      <c r="LLD111" s="364"/>
      <c r="LLE111" s="364"/>
      <c r="LLF111" s="364"/>
      <c r="LLG111" s="364"/>
      <c r="LLH111" s="364"/>
      <c r="LLI111" s="364"/>
      <c r="LLJ111" s="364"/>
      <c r="LLK111" s="364"/>
      <c r="LLL111" s="364"/>
      <c r="LLM111" s="364"/>
      <c r="LLN111" s="364"/>
      <c r="LLO111" s="364"/>
      <c r="LLP111" s="364"/>
      <c r="LLQ111" s="364"/>
      <c r="LLR111" s="364"/>
      <c r="LLS111" s="364"/>
      <c r="LLT111" s="364"/>
      <c r="LLU111" s="364"/>
      <c r="LLV111" s="364"/>
      <c r="LLW111" s="364"/>
      <c r="LLX111" s="364"/>
      <c r="LLY111" s="364"/>
      <c r="LLZ111" s="364"/>
      <c r="LMA111" s="364"/>
      <c r="LMB111" s="364"/>
      <c r="LMC111" s="364"/>
      <c r="LMD111" s="364"/>
      <c r="LME111" s="364"/>
      <c r="LMF111" s="364"/>
      <c r="LMG111" s="364"/>
      <c r="LMH111" s="364"/>
      <c r="LMI111" s="364"/>
      <c r="LMJ111" s="364"/>
      <c r="LMK111" s="364"/>
      <c r="LML111" s="364"/>
      <c r="LMM111" s="364"/>
      <c r="LMN111" s="364"/>
      <c r="LMO111" s="364"/>
      <c r="LMP111" s="364"/>
      <c r="LMQ111" s="364"/>
      <c r="LMR111" s="364"/>
      <c r="LMS111" s="364"/>
      <c r="LMT111" s="364"/>
      <c r="LMU111" s="364"/>
      <c r="LMV111" s="364"/>
      <c r="LMW111" s="364"/>
      <c r="LMX111" s="364"/>
      <c r="LMY111" s="364"/>
      <c r="LMZ111" s="364"/>
      <c r="LNA111" s="364"/>
      <c r="LNB111" s="364"/>
      <c r="LNC111" s="364"/>
      <c r="LND111" s="364"/>
      <c r="LNE111" s="364"/>
      <c r="LNF111" s="364"/>
      <c r="LNG111" s="364"/>
      <c r="LNH111" s="364"/>
      <c r="LNI111" s="364"/>
      <c r="LNJ111" s="364"/>
      <c r="LNK111" s="364"/>
      <c r="LNL111" s="364"/>
      <c r="LNM111" s="364"/>
      <c r="LNN111" s="364"/>
      <c r="LNO111" s="364"/>
      <c r="LNP111" s="364"/>
      <c r="LNQ111" s="364"/>
      <c r="LNR111" s="364"/>
      <c r="LNS111" s="364"/>
      <c r="LNT111" s="364"/>
      <c r="LNU111" s="364"/>
      <c r="LNV111" s="364"/>
      <c r="LNW111" s="364"/>
      <c r="LNX111" s="364"/>
      <c r="LNY111" s="364"/>
      <c r="LNZ111" s="364"/>
      <c r="LOA111" s="364"/>
      <c r="LOB111" s="364"/>
      <c r="LOC111" s="364"/>
      <c r="LOD111" s="364"/>
      <c r="LOE111" s="364"/>
      <c r="LOF111" s="364"/>
      <c r="LOG111" s="364"/>
      <c r="LOH111" s="364"/>
      <c r="LOI111" s="364"/>
      <c r="LOJ111" s="364"/>
      <c r="LOK111" s="364"/>
      <c r="LOL111" s="364"/>
      <c r="LOM111" s="364"/>
      <c r="LON111" s="364"/>
      <c r="LOO111" s="364"/>
      <c r="LOP111" s="364"/>
      <c r="LOQ111" s="364"/>
      <c r="LOR111" s="364"/>
      <c r="LOS111" s="364"/>
      <c r="LOT111" s="364"/>
      <c r="LOU111" s="364"/>
      <c r="LOV111" s="364"/>
      <c r="LOW111" s="364"/>
      <c r="LOX111" s="364"/>
      <c r="LOY111" s="364"/>
      <c r="LOZ111" s="364"/>
      <c r="LPA111" s="364"/>
      <c r="LPB111" s="364"/>
      <c r="LPC111" s="364"/>
      <c r="LPD111" s="364"/>
      <c r="LPE111" s="364"/>
      <c r="LPF111" s="364"/>
      <c r="LPG111" s="364"/>
      <c r="LPH111" s="364"/>
      <c r="LPI111" s="364"/>
      <c r="LPJ111" s="364"/>
      <c r="LPK111" s="364"/>
      <c r="LPL111" s="364"/>
      <c r="LPM111" s="364"/>
      <c r="LPN111" s="364"/>
      <c r="LPO111" s="364"/>
      <c r="LPP111" s="364"/>
      <c r="LPQ111" s="364"/>
      <c r="LPR111" s="364"/>
      <c r="LPS111" s="364"/>
      <c r="LPT111" s="364"/>
      <c r="LPU111" s="364"/>
      <c r="LPV111" s="364"/>
      <c r="LPW111" s="364"/>
      <c r="LPX111" s="364"/>
      <c r="LPY111" s="364"/>
      <c r="LPZ111" s="364"/>
      <c r="LQA111" s="364"/>
      <c r="LQB111" s="364"/>
      <c r="LQC111" s="364"/>
      <c r="LQD111" s="364"/>
      <c r="LQE111" s="364"/>
      <c r="LQF111" s="364"/>
      <c r="LQG111" s="364"/>
      <c r="LQH111" s="364"/>
      <c r="LQI111" s="364"/>
      <c r="LQJ111" s="364"/>
      <c r="LQK111" s="364"/>
      <c r="LQL111" s="364"/>
      <c r="LQM111" s="364"/>
      <c r="LQN111" s="364"/>
      <c r="LQO111" s="364"/>
      <c r="LQP111" s="364"/>
      <c r="LQQ111" s="364"/>
      <c r="LQR111" s="364"/>
      <c r="LQS111" s="364"/>
      <c r="LQT111" s="364"/>
      <c r="LQU111" s="364"/>
      <c r="LQV111" s="364"/>
      <c r="LQW111" s="364"/>
      <c r="LQX111" s="364"/>
      <c r="LQY111" s="364"/>
      <c r="LQZ111" s="364"/>
      <c r="LRA111" s="364"/>
      <c r="LRB111" s="364"/>
      <c r="LRC111" s="364"/>
      <c r="LRD111" s="364"/>
      <c r="LRE111" s="364"/>
      <c r="LRF111" s="364"/>
      <c r="LRG111" s="364"/>
      <c r="LRH111" s="364"/>
      <c r="LRI111" s="364"/>
      <c r="LRJ111" s="364"/>
      <c r="LRK111" s="364"/>
      <c r="LRL111" s="364"/>
      <c r="LRM111" s="364"/>
      <c r="LRN111" s="364"/>
      <c r="LRO111" s="364"/>
      <c r="LRP111" s="364"/>
      <c r="LRQ111" s="364"/>
      <c r="LRR111" s="364"/>
      <c r="LRS111" s="364"/>
      <c r="LRT111" s="364"/>
      <c r="LRU111" s="364"/>
      <c r="LRV111" s="364"/>
      <c r="LRW111" s="364"/>
      <c r="LRX111" s="364"/>
      <c r="LRY111" s="364"/>
      <c r="LRZ111" s="364"/>
      <c r="LSA111" s="364"/>
      <c r="LSB111" s="364"/>
      <c r="LSC111" s="364"/>
      <c r="LSD111" s="364"/>
      <c r="LSE111" s="364"/>
      <c r="LSF111" s="364"/>
      <c r="LSG111" s="364"/>
      <c r="LSH111" s="364"/>
      <c r="LSI111" s="364"/>
      <c r="LSJ111" s="364"/>
      <c r="LSK111" s="364"/>
      <c r="LSL111" s="364"/>
      <c r="LSM111" s="364"/>
      <c r="LSN111" s="364"/>
      <c r="LSO111" s="364"/>
      <c r="LSP111" s="364"/>
      <c r="LSQ111" s="364"/>
      <c r="LSR111" s="364"/>
      <c r="LSS111" s="364"/>
      <c r="LST111" s="364"/>
      <c r="LSU111" s="364"/>
      <c r="LSV111" s="364"/>
      <c r="LSW111" s="364"/>
      <c r="LSX111" s="364"/>
      <c r="LSY111" s="364"/>
      <c r="LSZ111" s="364"/>
      <c r="LTA111" s="364"/>
      <c r="LTB111" s="364"/>
      <c r="LTC111" s="364"/>
      <c r="LTD111" s="364"/>
      <c r="LTE111" s="364"/>
      <c r="LTF111" s="364"/>
      <c r="LTG111" s="364"/>
      <c r="LTH111" s="364"/>
      <c r="LTI111" s="364"/>
      <c r="LTJ111" s="364"/>
      <c r="LTK111" s="364"/>
      <c r="LTL111" s="364"/>
      <c r="LTM111" s="364"/>
      <c r="LTN111" s="364"/>
      <c r="LTO111" s="364"/>
      <c r="LTP111" s="364"/>
      <c r="LTQ111" s="364"/>
      <c r="LTR111" s="364"/>
      <c r="LTS111" s="364"/>
      <c r="LTT111" s="364"/>
      <c r="LTU111" s="364"/>
      <c r="LTV111" s="364"/>
      <c r="LTW111" s="364"/>
      <c r="LTX111" s="364"/>
      <c r="LTY111" s="364"/>
      <c r="LTZ111" s="364"/>
      <c r="LUA111" s="364"/>
      <c r="LUB111" s="364"/>
      <c r="LUC111" s="364"/>
      <c r="LUD111" s="364"/>
      <c r="LUE111" s="364"/>
      <c r="LUF111" s="364"/>
      <c r="LUG111" s="364"/>
      <c r="LUH111" s="364"/>
      <c r="LUI111" s="364"/>
      <c r="LUJ111" s="364"/>
      <c r="LUK111" s="364"/>
      <c r="LUL111" s="364"/>
      <c r="LUM111" s="364"/>
      <c r="LUN111" s="364"/>
      <c r="LUO111" s="364"/>
      <c r="LUP111" s="364"/>
      <c r="LUQ111" s="364"/>
      <c r="LUR111" s="364"/>
      <c r="LUS111" s="364"/>
      <c r="LUT111" s="364"/>
      <c r="LUU111" s="364"/>
      <c r="LUV111" s="364"/>
      <c r="LUW111" s="364"/>
      <c r="LUX111" s="364"/>
      <c r="LUY111" s="364"/>
      <c r="LUZ111" s="364"/>
      <c r="LVA111" s="364"/>
      <c r="LVB111" s="364"/>
      <c r="LVC111" s="364"/>
      <c r="LVD111" s="364"/>
      <c r="LVE111" s="364"/>
      <c r="LVF111" s="364"/>
      <c r="LVG111" s="364"/>
      <c r="LVH111" s="364"/>
      <c r="LVI111" s="364"/>
      <c r="LVJ111" s="364"/>
      <c r="LVK111" s="364"/>
      <c r="LVL111" s="364"/>
      <c r="LVM111" s="364"/>
      <c r="LVN111" s="364"/>
      <c r="LVO111" s="364"/>
      <c r="LVP111" s="364"/>
      <c r="LVQ111" s="364"/>
      <c r="LVR111" s="364"/>
      <c r="LVS111" s="364"/>
      <c r="LVT111" s="364"/>
      <c r="LVU111" s="364"/>
      <c r="LVV111" s="364"/>
      <c r="LVW111" s="364"/>
      <c r="LVX111" s="364"/>
      <c r="LVY111" s="364"/>
      <c r="LVZ111" s="364"/>
      <c r="LWA111" s="364"/>
      <c r="LWB111" s="364"/>
      <c r="LWC111" s="364"/>
      <c r="LWD111" s="364"/>
      <c r="LWE111" s="364"/>
      <c r="LWF111" s="364"/>
      <c r="LWG111" s="364"/>
      <c r="LWH111" s="364"/>
      <c r="LWI111" s="364"/>
      <c r="LWJ111" s="364"/>
      <c r="LWK111" s="364"/>
      <c r="LWL111" s="364"/>
      <c r="LWM111" s="364"/>
      <c r="LWN111" s="364"/>
      <c r="LWO111" s="364"/>
      <c r="LWP111" s="364"/>
      <c r="LWQ111" s="364"/>
      <c r="LWR111" s="364"/>
      <c r="LWS111" s="364"/>
      <c r="LWT111" s="364"/>
      <c r="LWU111" s="364"/>
      <c r="LWV111" s="364"/>
      <c r="LWW111" s="364"/>
      <c r="LWX111" s="364"/>
      <c r="LWY111" s="364"/>
      <c r="LWZ111" s="364"/>
      <c r="LXA111" s="364"/>
      <c r="LXB111" s="364"/>
      <c r="LXC111" s="364"/>
      <c r="LXD111" s="364"/>
      <c r="LXE111" s="364"/>
      <c r="LXF111" s="364"/>
      <c r="LXG111" s="364"/>
      <c r="LXH111" s="364"/>
      <c r="LXI111" s="364"/>
      <c r="LXJ111" s="364"/>
      <c r="LXK111" s="364"/>
      <c r="LXL111" s="364"/>
      <c r="LXM111" s="364"/>
      <c r="LXN111" s="364"/>
      <c r="LXO111" s="364"/>
      <c r="LXP111" s="364"/>
      <c r="LXQ111" s="364"/>
      <c r="LXR111" s="364"/>
      <c r="LXS111" s="364"/>
      <c r="LXT111" s="364"/>
      <c r="LXU111" s="364"/>
      <c r="LXV111" s="364"/>
      <c r="LXW111" s="364"/>
      <c r="LXX111" s="364"/>
      <c r="LXY111" s="364"/>
      <c r="LXZ111" s="364"/>
      <c r="LYA111" s="364"/>
      <c r="LYB111" s="364"/>
      <c r="LYC111" s="364"/>
      <c r="LYD111" s="364"/>
      <c r="LYE111" s="364"/>
      <c r="LYF111" s="364"/>
      <c r="LYG111" s="364"/>
      <c r="LYH111" s="364"/>
      <c r="LYI111" s="364"/>
      <c r="LYJ111" s="364"/>
      <c r="LYK111" s="364"/>
      <c r="LYL111" s="364"/>
      <c r="LYM111" s="364"/>
      <c r="LYN111" s="364"/>
      <c r="LYO111" s="364"/>
      <c r="LYP111" s="364"/>
      <c r="LYQ111" s="364"/>
      <c r="LYR111" s="364"/>
      <c r="LYS111" s="364"/>
      <c r="LYT111" s="364"/>
      <c r="LYU111" s="364"/>
      <c r="LYV111" s="364"/>
      <c r="LYW111" s="364"/>
      <c r="LYX111" s="364"/>
      <c r="LYY111" s="364"/>
      <c r="LYZ111" s="364"/>
      <c r="LZA111" s="364"/>
      <c r="LZB111" s="364"/>
      <c r="LZC111" s="364"/>
      <c r="LZD111" s="364"/>
      <c r="LZE111" s="364"/>
      <c r="LZF111" s="364"/>
      <c r="LZG111" s="364"/>
      <c r="LZH111" s="364"/>
      <c r="LZI111" s="364"/>
      <c r="LZJ111" s="364"/>
      <c r="LZK111" s="364"/>
      <c r="LZL111" s="364"/>
      <c r="LZM111" s="364"/>
      <c r="LZN111" s="364"/>
      <c r="LZO111" s="364"/>
      <c r="LZP111" s="364"/>
      <c r="LZQ111" s="364"/>
      <c r="LZR111" s="364"/>
      <c r="LZS111" s="364"/>
      <c r="LZT111" s="364"/>
      <c r="LZU111" s="364"/>
      <c r="LZV111" s="364"/>
      <c r="LZW111" s="364"/>
      <c r="LZX111" s="364"/>
      <c r="LZY111" s="364"/>
      <c r="LZZ111" s="364"/>
      <c r="MAA111" s="364"/>
      <c r="MAB111" s="364"/>
      <c r="MAC111" s="364"/>
      <c r="MAD111" s="364"/>
      <c r="MAE111" s="364"/>
      <c r="MAF111" s="364"/>
      <c r="MAG111" s="364"/>
      <c r="MAH111" s="364"/>
      <c r="MAI111" s="364"/>
      <c r="MAJ111" s="364"/>
      <c r="MAK111" s="364"/>
      <c r="MAL111" s="364"/>
      <c r="MAM111" s="364"/>
      <c r="MAN111" s="364"/>
      <c r="MAO111" s="364"/>
      <c r="MAP111" s="364"/>
      <c r="MAQ111" s="364"/>
      <c r="MAR111" s="364"/>
      <c r="MAS111" s="364"/>
      <c r="MAT111" s="364"/>
      <c r="MAU111" s="364"/>
      <c r="MAV111" s="364"/>
      <c r="MAW111" s="364"/>
      <c r="MAX111" s="364"/>
      <c r="MAY111" s="364"/>
      <c r="MAZ111" s="364"/>
      <c r="MBA111" s="364"/>
      <c r="MBB111" s="364"/>
      <c r="MBC111" s="364"/>
      <c r="MBD111" s="364"/>
      <c r="MBE111" s="364"/>
      <c r="MBF111" s="364"/>
      <c r="MBG111" s="364"/>
      <c r="MBH111" s="364"/>
      <c r="MBI111" s="364"/>
      <c r="MBJ111" s="364"/>
      <c r="MBK111" s="364"/>
      <c r="MBL111" s="364"/>
      <c r="MBM111" s="364"/>
      <c r="MBN111" s="364"/>
      <c r="MBO111" s="364"/>
      <c r="MBP111" s="364"/>
      <c r="MBQ111" s="364"/>
      <c r="MBR111" s="364"/>
      <c r="MBS111" s="364"/>
      <c r="MBT111" s="364"/>
      <c r="MBU111" s="364"/>
      <c r="MBV111" s="364"/>
      <c r="MBW111" s="364"/>
      <c r="MBX111" s="364"/>
      <c r="MBY111" s="364"/>
      <c r="MBZ111" s="364"/>
      <c r="MCA111" s="364"/>
      <c r="MCB111" s="364"/>
      <c r="MCC111" s="364"/>
      <c r="MCD111" s="364"/>
      <c r="MCE111" s="364"/>
      <c r="MCF111" s="364"/>
      <c r="MCG111" s="364"/>
      <c r="MCH111" s="364"/>
      <c r="MCI111" s="364"/>
      <c r="MCJ111" s="364"/>
      <c r="MCK111" s="364"/>
      <c r="MCL111" s="364"/>
      <c r="MCM111" s="364"/>
      <c r="MCN111" s="364"/>
      <c r="MCO111" s="364"/>
      <c r="MCP111" s="364"/>
      <c r="MCQ111" s="364"/>
      <c r="MCR111" s="364"/>
      <c r="MCS111" s="364"/>
      <c r="MCT111" s="364"/>
      <c r="MCU111" s="364"/>
      <c r="MCV111" s="364"/>
      <c r="MCW111" s="364"/>
      <c r="MCX111" s="364"/>
      <c r="MCY111" s="364"/>
      <c r="MCZ111" s="364"/>
      <c r="MDA111" s="364"/>
      <c r="MDB111" s="364"/>
      <c r="MDC111" s="364"/>
      <c r="MDD111" s="364"/>
      <c r="MDE111" s="364"/>
      <c r="MDF111" s="364"/>
      <c r="MDG111" s="364"/>
      <c r="MDH111" s="364"/>
      <c r="MDI111" s="364"/>
      <c r="MDJ111" s="364"/>
      <c r="MDK111" s="364"/>
      <c r="MDL111" s="364"/>
      <c r="MDM111" s="364"/>
      <c r="MDN111" s="364"/>
      <c r="MDO111" s="364"/>
      <c r="MDP111" s="364"/>
      <c r="MDQ111" s="364"/>
      <c r="MDR111" s="364"/>
      <c r="MDS111" s="364"/>
      <c r="MDT111" s="364"/>
      <c r="MDU111" s="364"/>
      <c r="MDV111" s="364"/>
      <c r="MDW111" s="364"/>
      <c r="MDX111" s="364"/>
      <c r="MDY111" s="364"/>
      <c r="MDZ111" s="364"/>
      <c r="MEA111" s="364"/>
      <c r="MEB111" s="364"/>
      <c r="MEC111" s="364"/>
      <c r="MED111" s="364"/>
      <c r="MEE111" s="364"/>
      <c r="MEF111" s="364"/>
      <c r="MEG111" s="364"/>
      <c r="MEH111" s="364"/>
      <c r="MEI111" s="364"/>
      <c r="MEJ111" s="364"/>
      <c r="MEK111" s="364"/>
      <c r="MEL111" s="364"/>
      <c r="MEM111" s="364"/>
      <c r="MEN111" s="364"/>
      <c r="MEO111" s="364"/>
      <c r="MEP111" s="364"/>
      <c r="MEQ111" s="364"/>
      <c r="MER111" s="364"/>
      <c r="MES111" s="364"/>
      <c r="MET111" s="364"/>
      <c r="MEU111" s="364"/>
      <c r="MEV111" s="364"/>
      <c r="MEW111" s="364"/>
      <c r="MEX111" s="364"/>
      <c r="MEY111" s="364"/>
      <c r="MEZ111" s="364"/>
      <c r="MFA111" s="364"/>
      <c r="MFB111" s="364"/>
      <c r="MFC111" s="364"/>
      <c r="MFD111" s="364"/>
      <c r="MFE111" s="364"/>
      <c r="MFF111" s="364"/>
      <c r="MFG111" s="364"/>
      <c r="MFH111" s="364"/>
      <c r="MFI111" s="364"/>
      <c r="MFJ111" s="364"/>
      <c r="MFK111" s="364"/>
      <c r="MFL111" s="364"/>
      <c r="MFM111" s="364"/>
      <c r="MFN111" s="364"/>
      <c r="MFO111" s="364"/>
      <c r="MFP111" s="364"/>
      <c r="MFQ111" s="364"/>
      <c r="MFR111" s="364"/>
      <c r="MFS111" s="364"/>
      <c r="MFT111" s="364"/>
      <c r="MFU111" s="364"/>
      <c r="MFV111" s="364"/>
      <c r="MFW111" s="364"/>
      <c r="MFX111" s="364"/>
      <c r="MFY111" s="364"/>
      <c r="MFZ111" s="364"/>
      <c r="MGA111" s="364"/>
      <c r="MGB111" s="364"/>
      <c r="MGC111" s="364"/>
      <c r="MGD111" s="364"/>
      <c r="MGE111" s="364"/>
      <c r="MGF111" s="364"/>
      <c r="MGG111" s="364"/>
      <c r="MGH111" s="364"/>
      <c r="MGI111" s="364"/>
      <c r="MGJ111" s="364"/>
      <c r="MGK111" s="364"/>
      <c r="MGL111" s="364"/>
      <c r="MGM111" s="364"/>
      <c r="MGN111" s="364"/>
      <c r="MGO111" s="364"/>
      <c r="MGP111" s="364"/>
      <c r="MGQ111" s="364"/>
      <c r="MGR111" s="364"/>
      <c r="MGS111" s="364"/>
      <c r="MGT111" s="364"/>
      <c r="MGU111" s="364"/>
      <c r="MGV111" s="364"/>
      <c r="MGW111" s="364"/>
      <c r="MGX111" s="364"/>
      <c r="MGY111" s="364"/>
      <c r="MGZ111" s="364"/>
      <c r="MHA111" s="364"/>
      <c r="MHB111" s="364"/>
      <c r="MHC111" s="364"/>
      <c r="MHD111" s="364"/>
      <c r="MHE111" s="364"/>
      <c r="MHF111" s="364"/>
      <c r="MHG111" s="364"/>
      <c r="MHH111" s="364"/>
      <c r="MHI111" s="364"/>
      <c r="MHJ111" s="364"/>
      <c r="MHK111" s="364"/>
      <c r="MHL111" s="364"/>
      <c r="MHM111" s="364"/>
      <c r="MHN111" s="364"/>
      <c r="MHO111" s="364"/>
      <c r="MHP111" s="364"/>
      <c r="MHQ111" s="364"/>
      <c r="MHR111" s="364"/>
      <c r="MHS111" s="364"/>
      <c r="MHT111" s="364"/>
      <c r="MHU111" s="364"/>
      <c r="MHV111" s="364"/>
      <c r="MHW111" s="364"/>
      <c r="MHX111" s="364"/>
      <c r="MHY111" s="364"/>
      <c r="MHZ111" s="364"/>
      <c r="MIA111" s="364"/>
      <c r="MIB111" s="364"/>
      <c r="MIC111" s="364"/>
      <c r="MID111" s="364"/>
      <c r="MIE111" s="364"/>
      <c r="MIF111" s="364"/>
      <c r="MIG111" s="364"/>
      <c r="MIH111" s="364"/>
      <c r="MII111" s="364"/>
      <c r="MIJ111" s="364"/>
      <c r="MIK111" s="364"/>
      <c r="MIL111" s="364"/>
      <c r="MIM111" s="364"/>
      <c r="MIN111" s="364"/>
      <c r="MIO111" s="364"/>
      <c r="MIP111" s="364"/>
      <c r="MIQ111" s="364"/>
      <c r="MIR111" s="364"/>
      <c r="MIS111" s="364"/>
      <c r="MIT111" s="364"/>
      <c r="MIU111" s="364"/>
      <c r="MIV111" s="364"/>
      <c r="MIW111" s="364"/>
      <c r="MIX111" s="364"/>
      <c r="MIY111" s="364"/>
      <c r="MIZ111" s="364"/>
      <c r="MJA111" s="364"/>
      <c r="MJB111" s="364"/>
      <c r="MJC111" s="364"/>
      <c r="MJD111" s="364"/>
      <c r="MJE111" s="364"/>
      <c r="MJF111" s="364"/>
      <c r="MJG111" s="364"/>
      <c r="MJH111" s="364"/>
      <c r="MJI111" s="364"/>
      <c r="MJJ111" s="364"/>
      <c r="MJK111" s="364"/>
      <c r="MJL111" s="364"/>
      <c r="MJM111" s="364"/>
      <c r="MJN111" s="364"/>
      <c r="MJO111" s="364"/>
      <c r="MJP111" s="364"/>
      <c r="MJQ111" s="364"/>
      <c r="MJR111" s="364"/>
      <c r="MJS111" s="364"/>
      <c r="MJT111" s="364"/>
      <c r="MJU111" s="364"/>
      <c r="MJV111" s="364"/>
      <c r="MJW111" s="364"/>
      <c r="MJX111" s="364"/>
      <c r="MJY111" s="364"/>
      <c r="MJZ111" s="364"/>
      <c r="MKA111" s="364"/>
      <c r="MKB111" s="364"/>
      <c r="MKC111" s="364"/>
      <c r="MKD111" s="364"/>
      <c r="MKE111" s="364"/>
      <c r="MKF111" s="364"/>
      <c r="MKG111" s="364"/>
      <c r="MKH111" s="364"/>
      <c r="MKI111" s="364"/>
      <c r="MKJ111" s="364"/>
      <c r="MKK111" s="364"/>
      <c r="MKL111" s="364"/>
      <c r="MKM111" s="364"/>
      <c r="MKN111" s="364"/>
      <c r="MKO111" s="364"/>
      <c r="MKP111" s="364"/>
      <c r="MKQ111" s="364"/>
      <c r="MKR111" s="364"/>
      <c r="MKS111" s="364"/>
      <c r="MKT111" s="364"/>
      <c r="MKU111" s="364"/>
      <c r="MKV111" s="364"/>
      <c r="MKW111" s="364"/>
      <c r="MKX111" s="364"/>
      <c r="MKY111" s="364"/>
      <c r="MKZ111" s="364"/>
      <c r="MLA111" s="364"/>
      <c r="MLB111" s="364"/>
      <c r="MLC111" s="364"/>
      <c r="MLD111" s="364"/>
      <c r="MLE111" s="364"/>
      <c r="MLF111" s="364"/>
      <c r="MLG111" s="364"/>
      <c r="MLH111" s="364"/>
      <c r="MLI111" s="364"/>
      <c r="MLJ111" s="364"/>
      <c r="MLK111" s="364"/>
      <c r="MLL111" s="364"/>
      <c r="MLM111" s="364"/>
      <c r="MLN111" s="364"/>
      <c r="MLO111" s="364"/>
      <c r="MLP111" s="364"/>
      <c r="MLQ111" s="364"/>
      <c r="MLR111" s="364"/>
      <c r="MLS111" s="364"/>
      <c r="MLT111" s="364"/>
      <c r="MLU111" s="364"/>
      <c r="MLV111" s="364"/>
      <c r="MLW111" s="364"/>
      <c r="MLX111" s="364"/>
      <c r="MLY111" s="364"/>
      <c r="MLZ111" s="364"/>
      <c r="MMA111" s="364"/>
      <c r="MMB111" s="364"/>
      <c r="MMC111" s="364"/>
      <c r="MMD111" s="364"/>
      <c r="MME111" s="364"/>
      <c r="MMF111" s="364"/>
      <c r="MMG111" s="364"/>
      <c r="MMH111" s="364"/>
      <c r="MMI111" s="364"/>
      <c r="MMJ111" s="364"/>
      <c r="MMK111" s="364"/>
      <c r="MML111" s="364"/>
      <c r="MMM111" s="364"/>
      <c r="MMN111" s="364"/>
      <c r="MMO111" s="364"/>
      <c r="MMP111" s="364"/>
      <c r="MMQ111" s="364"/>
      <c r="MMR111" s="364"/>
      <c r="MMS111" s="364"/>
      <c r="MMT111" s="364"/>
      <c r="MMU111" s="364"/>
      <c r="MMV111" s="364"/>
      <c r="MMW111" s="364"/>
      <c r="MMX111" s="364"/>
      <c r="MMY111" s="364"/>
      <c r="MMZ111" s="364"/>
      <c r="MNA111" s="364"/>
      <c r="MNB111" s="364"/>
      <c r="MNC111" s="364"/>
      <c r="MND111" s="364"/>
      <c r="MNE111" s="364"/>
      <c r="MNF111" s="364"/>
      <c r="MNG111" s="364"/>
      <c r="MNH111" s="364"/>
      <c r="MNI111" s="364"/>
      <c r="MNJ111" s="364"/>
      <c r="MNK111" s="364"/>
      <c r="MNL111" s="364"/>
      <c r="MNM111" s="364"/>
      <c r="MNN111" s="364"/>
      <c r="MNO111" s="364"/>
      <c r="MNP111" s="364"/>
      <c r="MNQ111" s="364"/>
      <c r="MNR111" s="364"/>
      <c r="MNS111" s="364"/>
      <c r="MNT111" s="364"/>
      <c r="MNU111" s="364"/>
      <c r="MNV111" s="364"/>
      <c r="MNW111" s="364"/>
      <c r="MNX111" s="364"/>
      <c r="MNY111" s="364"/>
      <c r="MNZ111" s="364"/>
      <c r="MOA111" s="364"/>
      <c r="MOB111" s="364"/>
      <c r="MOC111" s="364"/>
      <c r="MOD111" s="364"/>
      <c r="MOE111" s="364"/>
      <c r="MOF111" s="364"/>
      <c r="MOG111" s="364"/>
      <c r="MOH111" s="364"/>
      <c r="MOI111" s="364"/>
      <c r="MOJ111" s="364"/>
      <c r="MOK111" s="364"/>
      <c r="MOL111" s="364"/>
      <c r="MOM111" s="364"/>
      <c r="MON111" s="364"/>
      <c r="MOO111" s="364"/>
      <c r="MOP111" s="364"/>
      <c r="MOQ111" s="364"/>
      <c r="MOR111" s="364"/>
      <c r="MOS111" s="364"/>
      <c r="MOT111" s="364"/>
      <c r="MOU111" s="364"/>
      <c r="MOV111" s="364"/>
      <c r="MOW111" s="364"/>
      <c r="MOX111" s="364"/>
      <c r="MOY111" s="364"/>
      <c r="MOZ111" s="364"/>
      <c r="MPA111" s="364"/>
      <c r="MPB111" s="364"/>
      <c r="MPC111" s="364"/>
      <c r="MPD111" s="364"/>
      <c r="MPE111" s="364"/>
      <c r="MPF111" s="364"/>
      <c r="MPG111" s="364"/>
      <c r="MPH111" s="364"/>
      <c r="MPI111" s="364"/>
      <c r="MPJ111" s="364"/>
      <c r="MPK111" s="364"/>
      <c r="MPL111" s="364"/>
      <c r="MPM111" s="364"/>
      <c r="MPN111" s="364"/>
      <c r="MPO111" s="364"/>
      <c r="MPP111" s="364"/>
      <c r="MPQ111" s="364"/>
      <c r="MPR111" s="364"/>
      <c r="MPS111" s="364"/>
      <c r="MPT111" s="364"/>
      <c r="MPU111" s="364"/>
      <c r="MPV111" s="364"/>
      <c r="MPW111" s="364"/>
      <c r="MPX111" s="364"/>
      <c r="MPY111" s="364"/>
      <c r="MPZ111" s="364"/>
      <c r="MQA111" s="364"/>
      <c r="MQB111" s="364"/>
      <c r="MQC111" s="364"/>
      <c r="MQD111" s="364"/>
      <c r="MQE111" s="364"/>
      <c r="MQF111" s="364"/>
      <c r="MQG111" s="364"/>
      <c r="MQH111" s="364"/>
      <c r="MQI111" s="364"/>
      <c r="MQJ111" s="364"/>
      <c r="MQK111" s="364"/>
      <c r="MQL111" s="364"/>
      <c r="MQM111" s="364"/>
      <c r="MQN111" s="364"/>
      <c r="MQO111" s="364"/>
      <c r="MQP111" s="364"/>
      <c r="MQQ111" s="364"/>
      <c r="MQR111" s="364"/>
      <c r="MQS111" s="364"/>
      <c r="MQT111" s="364"/>
      <c r="MQU111" s="364"/>
      <c r="MQV111" s="364"/>
      <c r="MQW111" s="364"/>
      <c r="MQX111" s="364"/>
      <c r="MQY111" s="364"/>
      <c r="MQZ111" s="364"/>
      <c r="MRA111" s="364"/>
      <c r="MRB111" s="364"/>
      <c r="MRC111" s="364"/>
      <c r="MRD111" s="364"/>
      <c r="MRE111" s="364"/>
      <c r="MRF111" s="364"/>
      <c r="MRG111" s="364"/>
      <c r="MRH111" s="364"/>
      <c r="MRI111" s="364"/>
      <c r="MRJ111" s="364"/>
      <c r="MRK111" s="364"/>
      <c r="MRL111" s="364"/>
      <c r="MRM111" s="364"/>
      <c r="MRN111" s="364"/>
      <c r="MRO111" s="364"/>
      <c r="MRP111" s="364"/>
      <c r="MRQ111" s="364"/>
      <c r="MRR111" s="364"/>
      <c r="MRS111" s="364"/>
      <c r="MRT111" s="364"/>
      <c r="MRU111" s="364"/>
      <c r="MRV111" s="364"/>
      <c r="MRW111" s="364"/>
      <c r="MRX111" s="364"/>
      <c r="MRY111" s="364"/>
      <c r="MRZ111" s="364"/>
      <c r="MSA111" s="364"/>
      <c r="MSB111" s="364"/>
      <c r="MSC111" s="364"/>
      <c r="MSD111" s="364"/>
      <c r="MSE111" s="364"/>
      <c r="MSF111" s="364"/>
      <c r="MSG111" s="364"/>
      <c r="MSH111" s="364"/>
      <c r="MSI111" s="364"/>
      <c r="MSJ111" s="364"/>
      <c r="MSK111" s="364"/>
      <c r="MSL111" s="364"/>
      <c r="MSM111" s="364"/>
      <c r="MSN111" s="364"/>
      <c r="MSO111" s="364"/>
      <c r="MSP111" s="364"/>
      <c r="MSQ111" s="364"/>
      <c r="MSR111" s="364"/>
      <c r="MSS111" s="364"/>
      <c r="MST111" s="364"/>
      <c r="MSU111" s="364"/>
      <c r="MSV111" s="364"/>
      <c r="MSW111" s="364"/>
      <c r="MSX111" s="364"/>
      <c r="MSY111" s="364"/>
      <c r="MSZ111" s="364"/>
      <c r="MTA111" s="364"/>
      <c r="MTB111" s="364"/>
      <c r="MTC111" s="364"/>
      <c r="MTD111" s="364"/>
      <c r="MTE111" s="364"/>
      <c r="MTF111" s="364"/>
      <c r="MTG111" s="364"/>
      <c r="MTH111" s="364"/>
      <c r="MTI111" s="364"/>
      <c r="MTJ111" s="364"/>
      <c r="MTK111" s="364"/>
      <c r="MTL111" s="364"/>
      <c r="MTM111" s="364"/>
      <c r="MTN111" s="364"/>
      <c r="MTO111" s="364"/>
      <c r="MTP111" s="364"/>
      <c r="MTQ111" s="364"/>
      <c r="MTR111" s="364"/>
      <c r="MTS111" s="364"/>
      <c r="MTT111" s="364"/>
      <c r="MTU111" s="364"/>
      <c r="MTV111" s="364"/>
      <c r="MTW111" s="364"/>
      <c r="MTX111" s="364"/>
      <c r="MTY111" s="364"/>
      <c r="MTZ111" s="364"/>
      <c r="MUA111" s="364"/>
      <c r="MUB111" s="364"/>
      <c r="MUC111" s="364"/>
      <c r="MUD111" s="364"/>
      <c r="MUE111" s="364"/>
      <c r="MUF111" s="364"/>
      <c r="MUG111" s="364"/>
      <c r="MUH111" s="364"/>
      <c r="MUI111" s="364"/>
      <c r="MUJ111" s="364"/>
      <c r="MUK111" s="364"/>
      <c r="MUL111" s="364"/>
      <c r="MUM111" s="364"/>
      <c r="MUN111" s="364"/>
      <c r="MUO111" s="364"/>
      <c r="MUP111" s="364"/>
      <c r="MUQ111" s="364"/>
      <c r="MUR111" s="364"/>
      <c r="MUS111" s="364"/>
      <c r="MUT111" s="364"/>
      <c r="MUU111" s="364"/>
      <c r="MUV111" s="364"/>
      <c r="MUW111" s="364"/>
      <c r="MUX111" s="364"/>
      <c r="MUY111" s="364"/>
      <c r="MUZ111" s="364"/>
      <c r="MVA111" s="364"/>
      <c r="MVB111" s="364"/>
      <c r="MVC111" s="364"/>
      <c r="MVD111" s="364"/>
      <c r="MVE111" s="364"/>
      <c r="MVF111" s="364"/>
      <c r="MVG111" s="364"/>
      <c r="MVH111" s="364"/>
      <c r="MVI111" s="364"/>
      <c r="MVJ111" s="364"/>
      <c r="MVK111" s="364"/>
      <c r="MVL111" s="364"/>
      <c r="MVM111" s="364"/>
      <c r="MVN111" s="364"/>
      <c r="MVO111" s="364"/>
      <c r="MVP111" s="364"/>
      <c r="MVQ111" s="364"/>
      <c r="MVR111" s="364"/>
      <c r="MVS111" s="364"/>
      <c r="MVT111" s="364"/>
      <c r="MVU111" s="364"/>
      <c r="MVV111" s="364"/>
      <c r="MVW111" s="364"/>
      <c r="MVX111" s="364"/>
      <c r="MVY111" s="364"/>
      <c r="MVZ111" s="364"/>
      <c r="MWA111" s="364"/>
      <c r="MWB111" s="364"/>
      <c r="MWC111" s="364"/>
      <c r="MWD111" s="364"/>
      <c r="MWE111" s="364"/>
      <c r="MWF111" s="364"/>
      <c r="MWG111" s="364"/>
      <c r="MWH111" s="364"/>
      <c r="MWI111" s="364"/>
      <c r="MWJ111" s="364"/>
      <c r="MWK111" s="364"/>
      <c r="MWL111" s="364"/>
      <c r="MWM111" s="364"/>
      <c r="MWN111" s="364"/>
      <c r="MWO111" s="364"/>
      <c r="MWP111" s="364"/>
      <c r="MWQ111" s="364"/>
      <c r="MWR111" s="364"/>
      <c r="MWS111" s="364"/>
      <c r="MWT111" s="364"/>
      <c r="MWU111" s="364"/>
      <c r="MWV111" s="364"/>
      <c r="MWW111" s="364"/>
      <c r="MWX111" s="364"/>
      <c r="MWY111" s="364"/>
      <c r="MWZ111" s="364"/>
      <c r="MXA111" s="364"/>
      <c r="MXB111" s="364"/>
      <c r="MXC111" s="364"/>
      <c r="MXD111" s="364"/>
      <c r="MXE111" s="364"/>
      <c r="MXF111" s="364"/>
      <c r="MXG111" s="364"/>
      <c r="MXH111" s="364"/>
      <c r="MXI111" s="364"/>
      <c r="MXJ111" s="364"/>
      <c r="MXK111" s="364"/>
      <c r="MXL111" s="364"/>
      <c r="MXM111" s="364"/>
      <c r="MXN111" s="364"/>
      <c r="MXO111" s="364"/>
      <c r="MXP111" s="364"/>
      <c r="MXQ111" s="364"/>
      <c r="MXR111" s="364"/>
      <c r="MXS111" s="364"/>
      <c r="MXT111" s="364"/>
      <c r="MXU111" s="364"/>
      <c r="MXV111" s="364"/>
      <c r="MXW111" s="364"/>
      <c r="MXX111" s="364"/>
      <c r="MXY111" s="364"/>
      <c r="MXZ111" s="364"/>
      <c r="MYA111" s="364"/>
      <c r="MYB111" s="364"/>
      <c r="MYC111" s="364"/>
      <c r="MYD111" s="364"/>
      <c r="MYE111" s="364"/>
      <c r="MYF111" s="364"/>
      <c r="MYG111" s="364"/>
      <c r="MYH111" s="364"/>
      <c r="MYI111" s="364"/>
      <c r="MYJ111" s="364"/>
      <c r="MYK111" s="364"/>
      <c r="MYL111" s="364"/>
      <c r="MYM111" s="364"/>
      <c r="MYN111" s="364"/>
      <c r="MYO111" s="364"/>
      <c r="MYP111" s="364"/>
      <c r="MYQ111" s="364"/>
      <c r="MYR111" s="364"/>
      <c r="MYS111" s="364"/>
      <c r="MYT111" s="364"/>
      <c r="MYU111" s="364"/>
      <c r="MYV111" s="364"/>
      <c r="MYW111" s="364"/>
      <c r="MYX111" s="364"/>
      <c r="MYY111" s="364"/>
      <c r="MYZ111" s="364"/>
      <c r="MZA111" s="364"/>
      <c r="MZB111" s="364"/>
      <c r="MZC111" s="364"/>
      <c r="MZD111" s="364"/>
      <c r="MZE111" s="364"/>
      <c r="MZF111" s="364"/>
      <c r="MZG111" s="364"/>
      <c r="MZH111" s="364"/>
      <c r="MZI111" s="364"/>
      <c r="MZJ111" s="364"/>
      <c r="MZK111" s="364"/>
      <c r="MZL111" s="364"/>
      <c r="MZM111" s="364"/>
      <c r="MZN111" s="364"/>
      <c r="MZO111" s="364"/>
      <c r="MZP111" s="364"/>
      <c r="MZQ111" s="364"/>
      <c r="MZR111" s="364"/>
      <c r="MZS111" s="364"/>
      <c r="MZT111" s="364"/>
      <c r="MZU111" s="364"/>
      <c r="MZV111" s="364"/>
      <c r="MZW111" s="364"/>
      <c r="MZX111" s="364"/>
      <c r="MZY111" s="364"/>
      <c r="MZZ111" s="364"/>
      <c r="NAA111" s="364"/>
      <c r="NAB111" s="364"/>
      <c r="NAC111" s="364"/>
      <c r="NAD111" s="364"/>
      <c r="NAE111" s="364"/>
      <c r="NAF111" s="364"/>
      <c r="NAG111" s="364"/>
      <c r="NAH111" s="364"/>
      <c r="NAI111" s="364"/>
      <c r="NAJ111" s="364"/>
      <c r="NAK111" s="364"/>
      <c r="NAL111" s="364"/>
      <c r="NAM111" s="364"/>
      <c r="NAN111" s="364"/>
      <c r="NAO111" s="364"/>
      <c r="NAP111" s="364"/>
      <c r="NAQ111" s="364"/>
      <c r="NAR111" s="364"/>
      <c r="NAS111" s="364"/>
      <c r="NAT111" s="364"/>
      <c r="NAU111" s="364"/>
      <c r="NAV111" s="364"/>
      <c r="NAW111" s="364"/>
      <c r="NAX111" s="364"/>
      <c r="NAY111" s="364"/>
      <c r="NAZ111" s="364"/>
      <c r="NBA111" s="364"/>
      <c r="NBB111" s="364"/>
      <c r="NBC111" s="364"/>
      <c r="NBD111" s="364"/>
      <c r="NBE111" s="364"/>
      <c r="NBF111" s="364"/>
      <c r="NBG111" s="364"/>
      <c r="NBH111" s="364"/>
      <c r="NBI111" s="364"/>
      <c r="NBJ111" s="364"/>
      <c r="NBK111" s="364"/>
      <c r="NBL111" s="364"/>
      <c r="NBM111" s="364"/>
      <c r="NBN111" s="364"/>
      <c r="NBO111" s="364"/>
      <c r="NBP111" s="364"/>
      <c r="NBQ111" s="364"/>
      <c r="NBR111" s="364"/>
      <c r="NBS111" s="364"/>
      <c r="NBT111" s="364"/>
      <c r="NBU111" s="364"/>
      <c r="NBV111" s="364"/>
      <c r="NBW111" s="364"/>
      <c r="NBX111" s="364"/>
      <c r="NBY111" s="364"/>
      <c r="NBZ111" s="364"/>
      <c r="NCA111" s="364"/>
      <c r="NCB111" s="364"/>
      <c r="NCC111" s="364"/>
      <c r="NCD111" s="364"/>
      <c r="NCE111" s="364"/>
      <c r="NCF111" s="364"/>
      <c r="NCG111" s="364"/>
      <c r="NCH111" s="364"/>
      <c r="NCI111" s="364"/>
      <c r="NCJ111" s="364"/>
      <c r="NCK111" s="364"/>
      <c r="NCL111" s="364"/>
      <c r="NCM111" s="364"/>
      <c r="NCN111" s="364"/>
      <c r="NCO111" s="364"/>
      <c r="NCP111" s="364"/>
      <c r="NCQ111" s="364"/>
      <c r="NCR111" s="364"/>
      <c r="NCS111" s="364"/>
      <c r="NCT111" s="364"/>
      <c r="NCU111" s="364"/>
      <c r="NCV111" s="364"/>
      <c r="NCW111" s="364"/>
      <c r="NCX111" s="364"/>
      <c r="NCY111" s="364"/>
      <c r="NCZ111" s="364"/>
      <c r="NDA111" s="364"/>
      <c r="NDB111" s="364"/>
      <c r="NDC111" s="364"/>
      <c r="NDD111" s="364"/>
      <c r="NDE111" s="364"/>
      <c r="NDF111" s="364"/>
      <c r="NDG111" s="364"/>
      <c r="NDH111" s="364"/>
      <c r="NDI111" s="364"/>
      <c r="NDJ111" s="364"/>
      <c r="NDK111" s="364"/>
      <c r="NDL111" s="364"/>
      <c r="NDM111" s="364"/>
      <c r="NDN111" s="364"/>
      <c r="NDO111" s="364"/>
      <c r="NDP111" s="364"/>
      <c r="NDQ111" s="364"/>
      <c r="NDR111" s="364"/>
      <c r="NDS111" s="364"/>
      <c r="NDT111" s="364"/>
      <c r="NDU111" s="364"/>
      <c r="NDV111" s="364"/>
      <c r="NDW111" s="364"/>
      <c r="NDX111" s="364"/>
      <c r="NDY111" s="364"/>
      <c r="NDZ111" s="364"/>
      <c r="NEA111" s="364"/>
      <c r="NEB111" s="364"/>
      <c r="NEC111" s="364"/>
      <c r="NED111" s="364"/>
      <c r="NEE111" s="364"/>
      <c r="NEF111" s="364"/>
      <c r="NEG111" s="364"/>
      <c r="NEH111" s="364"/>
      <c r="NEI111" s="364"/>
      <c r="NEJ111" s="364"/>
      <c r="NEK111" s="364"/>
      <c r="NEL111" s="364"/>
      <c r="NEM111" s="364"/>
      <c r="NEN111" s="364"/>
      <c r="NEO111" s="364"/>
      <c r="NEP111" s="364"/>
      <c r="NEQ111" s="364"/>
      <c r="NER111" s="364"/>
      <c r="NES111" s="364"/>
      <c r="NET111" s="364"/>
      <c r="NEU111" s="364"/>
      <c r="NEV111" s="364"/>
      <c r="NEW111" s="364"/>
      <c r="NEX111" s="364"/>
      <c r="NEY111" s="364"/>
      <c r="NEZ111" s="364"/>
      <c r="NFA111" s="364"/>
      <c r="NFB111" s="364"/>
      <c r="NFC111" s="364"/>
      <c r="NFD111" s="364"/>
      <c r="NFE111" s="364"/>
      <c r="NFF111" s="364"/>
      <c r="NFG111" s="364"/>
      <c r="NFH111" s="364"/>
      <c r="NFI111" s="364"/>
      <c r="NFJ111" s="364"/>
      <c r="NFK111" s="364"/>
      <c r="NFL111" s="364"/>
      <c r="NFM111" s="364"/>
      <c r="NFN111" s="364"/>
      <c r="NFO111" s="364"/>
      <c r="NFP111" s="364"/>
      <c r="NFQ111" s="364"/>
      <c r="NFR111" s="364"/>
      <c r="NFS111" s="364"/>
      <c r="NFT111" s="364"/>
      <c r="NFU111" s="364"/>
      <c r="NFV111" s="364"/>
      <c r="NFW111" s="364"/>
      <c r="NFX111" s="364"/>
      <c r="NFY111" s="364"/>
      <c r="NFZ111" s="364"/>
      <c r="NGA111" s="364"/>
      <c r="NGB111" s="364"/>
      <c r="NGC111" s="364"/>
      <c r="NGD111" s="364"/>
      <c r="NGE111" s="364"/>
      <c r="NGF111" s="364"/>
      <c r="NGG111" s="364"/>
      <c r="NGH111" s="364"/>
      <c r="NGI111" s="364"/>
      <c r="NGJ111" s="364"/>
      <c r="NGK111" s="364"/>
      <c r="NGL111" s="364"/>
      <c r="NGM111" s="364"/>
      <c r="NGN111" s="364"/>
      <c r="NGO111" s="364"/>
      <c r="NGP111" s="364"/>
      <c r="NGQ111" s="364"/>
      <c r="NGR111" s="364"/>
      <c r="NGS111" s="364"/>
      <c r="NGT111" s="364"/>
      <c r="NGU111" s="364"/>
      <c r="NGV111" s="364"/>
      <c r="NGW111" s="364"/>
      <c r="NGX111" s="364"/>
      <c r="NGY111" s="364"/>
      <c r="NGZ111" s="364"/>
      <c r="NHA111" s="364"/>
      <c r="NHB111" s="364"/>
      <c r="NHC111" s="364"/>
      <c r="NHD111" s="364"/>
      <c r="NHE111" s="364"/>
      <c r="NHF111" s="364"/>
      <c r="NHG111" s="364"/>
      <c r="NHH111" s="364"/>
      <c r="NHI111" s="364"/>
      <c r="NHJ111" s="364"/>
      <c r="NHK111" s="364"/>
      <c r="NHL111" s="364"/>
      <c r="NHM111" s="364"/>
      <c r="NHN111" s="364"/>
      <c r="NHO111" s="364"/>
      <c r="NHP111" s="364"/>
      <c r="NHQ111" s="364"/>
      <c r="NHR111" s="364"/>
      <c r="NHS111" s="364"/>
      <c r="NHT111" s="364"/>
      <c r="NHU111" s="364"/>
      <c r="NHV111" s="364"/>
      <c r="NHW111" s="364"/>
      <c r="NHX111" s="364"/>
      <c r="NHY111" s="364"/>
      <c r="NHZ111" s="364"/>
      <c r="NIA111" s="364"/>
      <c r="NIB111" s="364"/>
      <c r="NIC111" s="364"/>
      <c r="NID111" s="364"/>
      <c r="NIE111" s="364"/>
      <c r="NIF111" s="364"/>
      <c r="NIG111" s="364"/>
      <c r="NIH111" s="364"/>
      <c r="NII111" s="364"/>
      <c r="NIJ111" s="364"/>
      <c r="NIK111" s="364"/>
      <c r="NIL111" s="364"/>
      <c r="NIM111" s="364"/>
      <c r="NIN111" s="364"/>
      <c r="NIO111" s="364"/>
      <c r="NIP111" s="364"/>
      <c r="NIQ111" s="364"/>
      <c r="NIR111" s="364"/>
      <c r="NIS111" s="364"/>
      <c r="NIT111" s="364"/>
      <c r="NIU111" s="364"/>
      <c r="NIV111" s="364"/>
      <c r="NIW111" s="364"/>
      <c r="NIX111" s="364"/>
      <c r="NIY111" s="364"/>
      <c r="NIZ111" s="364"/>
      <c r="NJA111" s="364"/>
      <c r="NJB111" s="364"/>
      <c r="NJC111" s="364"/>
      <c r="NJD111" s="364"/>
      <c r="NJE111" s="364"/>
      <c r="NJF111" s="364"/>
      <c r="NJG111" s="364"/>
      <c r="NJH111" s="364"/>
      <c r="NJI111" s="364"/>
      <c r="NJJ111" s="364"/>
      <c r="NJK111" s="364"/>
      <c r="NJL111" s="364"/>
      <c r="NJM111" s="364"/>
      <c r="NJN111" s="364"/>
      <c r="NJO111" s="364"/>
      <c r="NJP111" s="364"/>
      <c r="NJQ111" s="364"/>
      <c r="NJR111" s="364"/>
      <c r="NJS111" s="364"/>
      <c r="NJT111" s="364"/>
      <c r="NJU111" s="364"/>
      <c r="NJV111" s="364"/>
      <c r="NJW111" s="364"/>
      <c r="NJX111" s="364"/>
      <c r="NJY111" s="364"/>
      <c r="NJZ111" s="364"/>
      <c r="NKA111" s="364"/>
      <c r="NKB111" s="364"/>
      <c r="NKC111" s="364"/>
      <c r="NKD111" s="364"/>
      <c r="NKE111" s="364"/>
      <c r="NKF111" s="364"/>
      <c r="NKG111" s="364"/>
      <c r="NKH111" s="364"/>
      <c r="NKI111" s="364"/>
      <c r="NKJ111" s="364"/>
      <c r="NKK111" s="364"/>
      <c r="NKL111" s="364"/>
      <c r="NKM111" s="364"/>
      <c r="NKN111" s="364"/>
      <c r="NKO111" s="364"/>
      <c r="NKP111" s="364"/>
      <c r="NKQ111" s="364"/>
      <c r="NKR111" s="364"/>
      <c r="NKS111" s="364"/>
      <c r="NKT111" s="364"/>
      <c r="NKU111" s="364"/>
      <c r="NKV111" s="364"/>
      <c r="NKW111" s="364"/>
      <c r="NKX111" s="364"/>
      <c r="NKY111" s="364"/>
      <c r="NKZ111" s="364"/>
      <c r="NLA111" s="364"/>
      <c r="NLB111" s="364"/>
      <c r="NLC111" s="364"/>
      <c r="NLD111" s="364"/>
      <c r="NLE111" s="364"/>
      <c r="NLF111" s="364"/>
      <c r="NLG111" s="364"/>
      <c r="NLH111" s="364"/>
      <c r="NLI111" s="364"/>
      <c r="NLJ111" s="364"/>
      <c r="NLK111" s="364"/>
      <c r="NLL111" s="364"/>
      <c r="NLM111" s="364"/>
      <c r="NLN111" s="364"/>
      <c r="NLO111" s="364"/>
      <c r="NLP111" s="364"/>
      <c r="NLQ111" s="364"/>
      <c r="NLR111" s="364"/>
      <c r="NLS111" s="364"/>
      <c r="NLT111" s="364"/>
      <c r="NLU111" s="364"/>
      <c r="NLV111" s="364"/>
      <c r="NLW111" s="364"/>
      <c r="NLX111" s="364"/>
      <c r="NLY111" s="364"/>
      <c r="NLZ111" s="364"/>
      <c r="NMA111" s="364"/>
      <c r="NMB111" s="364"/>
      <c r="NMC111" s="364"/>
      <c r="NMD111" s="364"/>
      <c r="NME111" s="364"/>
      <c r="NMF111" s="364"/>
      <c r="NMG111" s="364"/>
      <c r="NMH111" s="364"/>
      <c r="NMI111" s="364"/>
      <c r="NMJ111" s="364"/>
      <c r="NMK111" s="364"/>
      <c r="NML111" s="364"/>
      <c r="NMM111" s="364"/>
      <c r="NMN111" s="364"/>
      <c r="NMO111" s="364"/>
      <c r="NMP111" s="364"/>
      <c r="NMQ111" s="364"/>
      <c r="NMR111" s="364"/>
      <c r="NMS111" s="364"/>
      <c r="NMT111" s="364"/>
      <c r="NMU111" s="364"/>
      <c r="NMV111" s="364"/>
      <c r="NMW111" s="364"/>
      <c r="NMX111" s="364"/>
      <c r="NMY111" s="364"/>
      <c r="NMZ111" s="364"/>
      <c r="NNA111" s="364"/>
      <c r="NNB111" s="364"/>
      <c r="NNC111" s="364"/>
      <c r="NND111" s="364"/>
      <c r="NNE111" s="364"/>
      <c r="NNF111" s="364"/>
      <c r="NNG111" s="364"/>
      <c r="NNH111" s="364"/>
      <c r="NNI111" s="364"/>
      <c r="NNJ111" s="364"/>
      <c r="NNK111" s="364"/>
      <c r="NNL111" s="364"/>
      <c r="NNM111" s="364"/>
      <c r="NNN111" s="364"/>
      <c r="NNO111" s="364"/>
      <c r="NNP111" s="364"/>
      <c r="NNQ111" s="364"/>
      <c r="NNR111" s="364"/>
      <c r="NNS111" s="364"/>
      <c r="NNT111" s="364"/>
      <c r="NNU111" s="364"/>
      <c r="NNV111" s="364"/>
      <c r="NNW111" s="364"/>
      <c r="NNX111" s="364"/>
      <c r="NNY111" s="364"/>
      <c r="NNZ111" s="364"/>
      <c r="NOA111" s="364"/>
      <c r="NOB111" s="364"/>
      <c r="NOC111" s="364"/>
      <c r="NOD111" s="364"/>
      <c r="NOE111" s="364"/>
      <c r="NOF111" s="364"/>
      <c r="NOG111" s="364"/>
      <c r="NOH111" s="364"/>
      <c r="NOI111" s="364"/>
      <c r="NOJ111" s="364"/>
      <c r="NOK111" s="364"/>
      <c r="NOL111" s="364"/>
      <c r="NOM111" s="364"/>
      <c r="NON111" s="364"/>
      <c r="NOO111" s="364"/>
      <c r="NOP111" s="364"/>
      <c r="NOQ111" s="364"/>
      <c r="NOR111" s="364"/>
      <c r="NOS111" s="364"/>
      <c r="NOT111" s="364"/>
      <c r="NOU111" s="364"/>
      <c r="NOV111" s="364"/>
      <c r="NOW111" s="364"/>
      <c r="NOX111" s="364"/>
      <c r="NOY111" s="364"/>
      <c r="NOZ111" s="364"/>
      <c r="NPA111" s="364"/>
      <c r="NPB111" s="364"/>
      <c r="NPC111" s="364"/>
      <c r="NPD111" s="364"/>
      <c r="NPE111" s="364"/>
      <c r="NPF111" s="364"/>
      <c r="NPG111" s="364"/>
      <c r="NPH111" s="364"/>
      <c r="NPI111" s="364"/>
      <c r="NPJ111" s="364"/>
      <c r="NPK111" s="364"/>
      <c r="NPL111" s="364"/>
      <c r="NPM111" s="364"/>
      <c r="NPN111" s="364"/>
      <c r="NPO111" s="364"/>
      <c r="NPP111" s="364"/>
      <c r="NPQ111" s="364"/>
      <c r="NPR111" s="364"/>
      <c r="NPS111" s="364"/>
      <c r="NPT111" s="364"/>
      <c r="NPU111" s="364"/>
      <c r="NPV111" s="364"/>
      <c r="NPW111" s="364"/>
      <c r="NPX111" s="364"/>
      <c r="NPY111" s="364"/>
      <c r="NPZ111" s="364"/>
      <c r="NQA111" s="364"/>
      <c r="NQB111" s="364"/>
      <c r="NQC111" s="364"/>
      <c r="NQD111" s="364"/>
      <c r="NQE111" s="364"/>
      <c r="NQF111" s="364"/>
      <c r="NQG111" s="364"/>
      <c r="NQH111" s="364"/>
      <c r="NQI111" s="364"/>
      <c r="NQJ111" s="364"/>
      <c r="NQK111" s="364"/>
      <c r="NQL111" s="364"/>
      <c r="NQM111" s="364"/>
      <c r="NQN111" s="364"/>
      <c r="NQO111" s="364"/>
      <c r="NQP111" s="364"/>
      <c r="NQQ111" s="364"/>
      <c r="NQR111" s="364"/>
      <c r="NQS111" s="364"/>
      <c r="NQT111" s="364"/>
      <c r="NQU111" s="364"/>
      <c r="NQV111" s="364"/>
      <c r="NQW111" s="364"/>
      <c r="NQX111" s="364"/>
      <c r="NQY111" s="364"/>
      <c r="NQZ111" s="364"/>
      <c r="NRA111" s="364"/>
      <c r="NRB111" s="364"/>
      <c r="NRC111" s="364"/>
      <c r="NRD111" s="364"/>
      <c r="NRE111" s="364"/>
      <c r="NRF111" s="364"/>
      <c r="NRG111" s="364"/>
      <c r="NRH111" s="364"/>
      <c r="NRI111" s="364"/>
      <c r="NRJ111" s="364"/>
      <c r="NRK111" s="364"/>
      <c r="NRL111" s="364"/>
      <c r="NRM111" s="364"/>
      <c r="NRN111" s="364"/>
      <c r="NRO111" s="364"/>
      <c r="NRP111" s="364"/>
      <c r="NRQ111" s="364"/>
      <c r="NRR111" s="364"/>
      <c r="NRS111" s="364"/>
      <c r="NRT111" s="364"/>
      <c r="NRU111" s="364"/>
      <c r="NRV111" s="364"/>
      <c r="NRW111" s="364"/>
      <c r="NRX111" s="364"/>
      <c r="NRY111" s="364"/>
      <c r="NRZ111" s="364"/>
      <c r="NSA111" s="364"/>
      <c r="NSB111" s="364"/>
      <c r="NSC111" s="364"/>
      <c r="NSD111" s="364"/>
      <c r="NSE111" s="364"/>
      <c r="NSF111" s="364"/>
      <c r="NSG111" s="364"/>
      <c r="NSH111" s="364"/>
      <c r="NSI111" s="364"/>
      <c r="NSJ111" s="364"/>
      <c r="NSK111" s="364"/>
      <c r="NSL111" s="364"/>
      <c r="NSM111" s="364"/>
      <c r="NSN111" s="364"/>
      <c r="NSO111" s="364"/>
      <c r="NSP111" s="364"/>
      <c r="NSQ111" s="364"/>
      <c r="NSR111" s="364"/>
      <c r="NSS111" s="364"/>
      <c r="NST111" s="364"/>
      <c r="NSU111" s="364"/>
      <c r="NSV111" s="364"/>
      <c r="NSW111" s="364"/>
      <c r="NSX111" s="364"/>
      <c r="NSY111" s="364"/>
      <c r="NSZ111" s="364"/>
      <c r="NTA111" s="364"/>
      <c r="NTB111" s="364"/>
      <c r="NTC111" s="364"/>
      <c r="NTD111" s="364"/>
      <c r="NTE111" s="364"/>
      <c r="NTF111" s="364"/>
      <c r="NTG111" s="364"/>
      <c r="NTH111" s="364"/>
      <c r="NTI111" s="364"/>
      <c r="NTJ111" s="364"/>
      <c r="NTK111" s="364"/>
      <c r="NTL111" s="364"/>
      <c r="NTM111" s="364"/>
      <c r="NTN111" s="364"/>
      <c r="NTO111" s="364"/>
      <c r="NTP111" s="364"/>
      <c r="NTQ111" s="364"/>
      <c r="NTR111" s="364"/>
      <c r="NTS111" s="364"/>
      <c r="NTT111" s="364"/>
      <c r="NTU111" s="364"/>
      <c r="NTV111" s="364"/>
      <c r="NTW111" s="364"/>
      <c r="NTX111" s="364"/>
      <c r="NTY111" s="364"/>
      <c r="NTZ111" s="364"/>
      <c r="NUA111" s="364"/>
      <c r="NUB111" s="364"/>
      <c r="NUC111" s="364"/>
      <c r="NUD111" s="364"/>
      <c r="NUE111" s="364"/>
      <c r="NUF111" s="364"/>
      <c r="NUG111" s="364"/>
      <c r="NUH111" s="364"/>
      <c r="NUI111" s="364"/>
      <c r="NUJ111" s="364"/>
      <c r="NUK111" s="364"/>
      <c r="NUL111" s="364"/>
      <c r="NUM111" s="364"/>
      <c r="NUN111" s="364"/>
      <c r="NUO111" s="364"/>
      <c r="NUP111" s="364"/>
      <c r="NUQ111" s="364"/>
      <c r="NUR111" s="364"/>
      <c r="NUS111" s="364"/>
      <c r="NUT111" s="364"/>
      <c r="NUU111" s="364"/>
      <c r="NUV111" s="364"/>
      <c r="NUW111" s="364"/>
      <c r="NUX111" s="364"/>
      <c r="NUY111" s="364"/>
      <c r="NUZ111" s="364"/>
      <c r="NVA111" s="364"/>
      <c r="NVB111" s="364"/>
      <c r="NVC111" s="364"/>
      <c r="NVD111" s="364"/>
      <c r="NVE111" s="364"/>
      <c r="NVF111" s="364"/>
      <c r="NVG111" s="364"/>
      <c r="NVH111" s="364"/>
      <c r="NVI111" s="364"/>
      <c r="NVJ111" s="364"/>
      <c r="NVK111" s="364"/>
      <c r="NVL111" s="364"/>
      <c r="NVM111" s="364"/>
      <c r="NVN111" s="364"/>
      <c r="NVO111" s="364"/>
      <c r="NVP111" s="364"/>
      <c r="NVQ111" s="364"/>
      <c r="NVR111" s="364"/>
      <c r="NVS111" s="364"/>
      <c r="NVT111" s="364"/>
      <c r="NVU111" s="364"/>
      <c r="NVV111" s="364"/>
      <c r="NVW111" s="364"/>
      <c r="NVX111" s="364"/>
      <c r="NVY111" s="364"/>
      <c r="NVZ111" s="364"/>
      <c r="NWA111" s="364"/>
      <c r="NWB111" s="364"/>
      <c r="NWC111" s="364"/>
      <c r="NWD111" s="364"/>
      <c r="NWE111" s="364"/>
      <c r="NWF111" s="364"/>
      <c r="NWG111" s="364"/>
      <c r="NWH111" s="364"/>
      <c r="NWI111" s="364"/>
      <c r="NWJ111" s="364"/>
      <c r="NWK111" s="364"/>
      <c r="NWL111" s="364"/>
      <c r="NWM111" s="364"/>
      <c r="NWN111" s="364"/>
      <c r="NWO111" s="364"/>
      <c r="NWP111" s="364"/>
      <c r="NWQ111" s="364"/>
      <c r="NWR111" s="364"/>
      <c r="NWS111" s="364"/>
      <c r="NWT111" s="364"/>
      <c r="NWU111" s="364"/>
      <c r="NWV111" s="364"/>
      <c r="NWW111" s="364"/>
      <c r="NWX111" s="364"/>
      <c r="NWY111" s="364"/>
      <c r="NWZ111" s="364"/>
      <c r="NXA111" s="364"/>
      <c r="NXB111" s="364"/>
      <c r="NXC111" s="364"/>
      <c r="NXD111" s="364"/>
      <c r="NXE111" s="364"/>
      <c r="NXF111" s="364"/>
      <c r="NXG111" s="364"/>
      <c r="NXH111" s="364"/>
      <c r="NXI111" s="364"/>
      <c r="NXJ111" s="364"/>
      <c r="NXK111" s="364"/>
      <c r="NXL111" s="364"/>
      <c r="NXM111" s="364"/>
      <c r="NXN111" s="364"/>
      <c r="NXO111" s="364"/>
      <c r="NXP111" s="364"/>
      <c r="NXQ111" s="364"/>
      <c r="NXR111" s="364"/>
      <c r="NXS111" s="364"/>
      <c r="NXT111" s="364"/>
      <c r="NXU111" s="364"/>
      <c r="NXV111" s="364"/>
      <c r="NXW111" s="364"/>
      <c r="NXX111" s="364"/>
      <c r="NXY111" s="364"/>
      <c r="NXZ111" s="364"/>
      <c r="NYA111" s="364"/>
      <c r="NYB111" s="364"/>
      <c r="NYC111" s="364"/>
      <c r="NYD111" s="364"/>
      <c r="NYE111" s="364"/>
      <c r="NYF111" s="364"/>
      <c r="NYG111" s="364"/>
      <c r="NYH111" s="364"/>
      <c r="NYI111" s="364"/>
      <c r="NYJ111" s="364"/>
      <c r="NYK111" s="364"/>
      <c r="NYL111" s="364"/>
      <c r="NYM111" s="364"/>
      <c r="NYN111" s="364"/>
      <c r="NYO111" s="364"/>
      <c r="NYP111" s="364"/>
      <c r="NYQ111" s="364"/>
      <c r="NYR111" s="364"/>
      <c r="NYS111" s="364"/>
      <c r="NYT111" s="364"/>
      <c r="NYU111" s="364"/>
      <c r="NYV111" s="364"/>
      <c r="NYW111" s="364"/>
      <c r="NYX111" s="364"/>
      <c r="NYY111" s="364"/>
      <c r="NYZ111" s="364"/>
      <c r="NZA111" s="364"/>
      <c r="NZB111" s="364"/>
      <c r="NZC111" s="364"/>
      <c r="NZD111" s="364"/>
      <c r="NZE111" s="364"/>
      <c r="NZF111" s="364"/>
      <c r="NZG111" s="364"/>
      <c r="NZH111" s="364"/>
      <c r="NZI111" s="364"/>
      <c r="NZJ111" s="364"/>
      <c r="NZK111" s="364"/>
      <c r="NZL111" s="364"/>
      <c r="NZM111" s="364"/>
      <c r="NZN111" s="364"/>
      <c r="NZO111" s="364"/>
      <c r="NZP111" s="364"/>
      <c r="NZQ111" s="364"/>
      <c r="NZR111" s="364"/>
      <c r="NZS111" s="364"/>
      <c r="NZT111" s="364"/>
      <c r="NZU111" s="364"/>
      <c r="NZV111" s="364"/>
      <c r="NZW111" s="364"/>
      <c r="NZX111" s="364"/>
      <c r="NZY111" s="364"/>
      <c r="NZZ111" s="364"/>
      <c r="OAA111" s="364"/>
      <c r="OAB111" s="364"/>
      <c r="OAC111" s="364"/>
      <c r="OAD111" s="364"/>
      <c r="OAE111" s="364"/>
      <c r="OAF111" s="364"/>
      <c r="OAG111" s="364"/>
      <c r="OAH111" s="364"/>
      <c r="OAI111" s="364"/>
      <c r="OAJ111" s="364"/>
      <c r="OAK111" s="364"/>
      <c r="OAL111" s="364"/>
      <c r="OAM111" s="364"/>
      <c r="OAN111" s="364"/>
      <c r="OAO111" s="364"/>
      <c r="OAP111" s="364"/>
      <c r="OAQ111" s="364"/>
      <c r="OAR111" s="364"/>
      <c r="OAS111" s="364"/>
      <c r="OAT111" s="364"/>
      <c r="OAU111" s="364"/>
      <c r="OAV111" s="364"/>
      <c r="OAW111" s="364"/>
      <c r="OAX111" s="364"/>
      <c r="OAY111" s="364"/>
      <c r="OAZ111" s="364"/>
      <c r="OBA111" s="364"/>
      <c r="OBB111" s="364"/>
      <c r="OBC111" s="364"/>
      <c r="OBD111" s="364"/>
      <c r="OBE111" s="364"/>
      <c r="OBF111" s="364"/>
      <c r="OBG111" s="364"/>
      <c r="OBH111" s="364"/>
      <c r="OBI111" s="364"/>
      <c r="OBJ111" s="364"/>
      <c r="OBK111" s="364"/>
      <c r="OBL111" s="364"/>
      <c r="OBM111" s="364"/>
      <c r="OBN111" s="364"/>
      <c r="OBO111" s="364"/>
      <c r="OBP111" s="364"/>
      <c r="OBQ111" s="364"/>
      <c r="OBR111" s="364"/>
      <c r="OBS111" s="364"/>
      <c r="OBT111" s="364"/>
      <c r="OBU111" s="364"/>
      <c r="OBV111" s="364"/>
      <c r="OBW111" s="364"/>
      <c r="OBX111" s="364"/>
      <c r="OBY111" s="364"/>
      <c r="OBZ111" s="364"/>
      <c r="OCA111" s="364"/>
      <c r="OCB111" s="364"/>
      <c r="OCC111" s="364"/>
      <c r="OCD111" s="364"/>
      <c r="OCE111" s="364"/>
      <c r="OCF111" s="364"/>
      <c r="OCG111" s="364"/>
      <c r="OCH111" s="364"/>
      <c r="OCI111" s="364"/>
      <c r="OCJ111" s="364"/>
      <c r="OCK111" s="364"/>
      <c r="OCL111" s="364"/>
      <c r="OCM111" s="364"/>
      <c r="OCN111" s="364"/>
      <c r="OCO111" s="364"/>
      <c r="OCP111" s="364"/>
      <c r="OCQ111" s="364"/>
      <c r="OCR111" s="364"/>
      <c r="OCS111" s="364"/>
      <c r="OCT111" s="364"/>
      <c r="OCU111" s="364"/>
      <c r="OCV111" s="364"/>
      <c r="OCW111" s="364"/>
      <c r="OCX111" s="364"/>
      <c r="OCY111" s="364"/>
      <c r="OCZ111" s="364"/>
      <c r="ODA111" s="364"/>
      <c r="ODB111" s="364"/>
      <c r="ODC111" s="364"/>
      <c r="ODD111" s="364"/>
      <c r="ODE111" s="364"/>
      <c r="ODF111" s="364"/>
      <c r="ODG111" s="364"/>
      <c r="ODH111" s="364"/>
      <c r="ODI111" s="364"/>
      <c r="ODJ111" s="364"/>
      <c r="ODK111" s="364"/>
      <c r="ODL111" s="364"/>
      <c r="ODM111" s="364"/>
      <c r="ODN111" s="364"/>
      <c r="ODO111" s="364"/>
      <c r="ODP111" s="364"/>
      <c r="ODQ111" s="364"/>
      <c r="ODR111" s="364"/>
      <c r="ODS111" s="364"/>
      <c r="ODT111" s="364"/>
      <c r="ODU111" s="364"/>
      <c r="ODV111" s="364"/>
      <c r="ODW111" s="364"/>
      <c r="ODX111" s="364"/>
      <c r="ODY111" s="364"/>
      <c r="ODZ111" s="364"/>
      <c r="OEA111" s="364"/>
      <c r="OEB111" s="364"/>
      <c r="OEC111" s="364"/>
      <c r="OED111" s="364"/>
      <c r="OEE111" s="364"/>
      <c r="OEF111" s="364"/>
      <c r="OEG111" s="364"/>
      <c r="OEH111" s="364"/>
      <c r="OEI111" s="364"/>
      <c r="OEJ111" s="364"/>
      <c r="OEK111" s="364"/>
      <c r="OEL111" s="364"/>
      <c r="OEM111" s="364"/>
      <c r="OEN111" s="364"/>
      <c r="OEO111" s="364"/>
      <c r="OEP111" s="364"/>
      <c r="OEQ111" s="364"/>
      <c r="OER111" s="364"/>
      <c r="OES111" s="364"/>
      <c r="OET111" s="364"/>
      <c r="OEU111" s="364"/>
      <c r="OEV111" s="364"/>
      <c r="OEW111" s="364"/>
      <c r="OEX111" s="364"/>
      <c r="OEY111" s="364"/>
      <c r="OEZ111" s="364"/>
      <c r="OFA111" s="364"/>
      <c r="OFB111" s="364"/>
      <c r="OFC111" s="364"/>
      <c r="OFD111" s="364"/>
      <c r="OFE111" s="364"/>
      <c r="OFF111" s="364"/>
      <c r="OFG111" s="364"/>
      <c r="OFH111" s="364"/>
      <c r="OFI111" s="364"/>
      <c r="OFJ111" s="364"/>
      <c r="OFK111" s="364"/>
      <c r="OFL111" s="364"/>
      <c r="OFM111" s="364"/>
      <c r="OFN111" s="364"/>
      <c r="OFO111" s="364"/>
      <c r="OFP111" s="364"/>
      <c r="OFQ111" s="364"/>
      <c r="OFR111" s="364"/>
      <c r="OFS111" s="364"/>
      <c r="OFT111" s="364"/>
      <c r="OFU111" s="364"/>
      <c r="OFV111" s="364"/>
      <c r="OFW111" s="364"/>
      <c r="OFX111" s="364"/>
      <c r="OFY111" s="364"/>
      <c r="OFZ111" s="364"/>
      <c r="OGA111" s="364"/>
      <c r="OGB111" s="364"/>
      <c r="OGC111" s="364"/>
      <c r="OGD111" s="364"/>
      <c r="OGE111" s="364"/>
      <c r="OGF111" s="364"/>
      <c r="OGG111" s="364"/>
      <c r="OGH111" s="364"/>
      <c r="OGI111" s="364"/>
      <c r="OGJ111" s="364"/>
      <c r="OGK111" s="364"/>
      <c r="OGL111" s="364"/>
      <c r="OGM111" s="364"/>
      <c r="OGN111" s="364"/>
      <c r="OGO111" s="364"/>
      <c r="OGP111" s="364"/>
      <c r="OGQ111" s="364"/>
      <c r="OGR111" s="364"/>
      <c r="OGS111" s="364"/>
      <c r="OGT111" s="364"/>
      <c r="OGU111" s="364"/>
      <c r="OGV111" s="364"/>
      <c r="OGW111" s="364"/>
      <c r="OGX111" s="364"/>
      <c r="OGY111" s="364"/>
      <c r="OGZ111" s="364"/>
      <c r="OHA111" s="364"/>
      <c r="OHB111" s="364"/>
      <c r="OHC111" s="364"/>
      <c r="OHD111" s="364"/>
      <c r="OHE111" s="364"/>
      <c r="OHF111" s="364"/>
      <c r="OHG111" s="364"/>
      <c r="OHH111" s="364"/>
      <c r="OHI111" s="364"/>
      <c r="OHJ111" s="364"/>
      <c r="OHK111" s="364"/>
      <c r="OHL111" s="364"/>
      <c r="OHM111" s="364"/>
      <c r="OHN111" s="364"/>
      <c r="OHO111" s="364"/>
      <c r="OHP111" s="364"/>
      <c r="OHQ111" s="364"/>
      <c r="OHR111" s="364"/>
      <c r="OHS111" s="364"/>
      <c r="OHT111" s="364"/>
      <c r="OHU111" s="364"/>
      <c r="OHV111" s="364"/>
      <c r="OHW111" s="364"/>
      <c r="OHX111" s="364"/>
      <c r="OHY111" s="364"/>
      <c r="OHZ111" s="364"/>
      <c r="OIA111" s="364"/>
      <c r="OIB111" s="364"/>
      <c r="OIC111" s="364"/>
      <c r="OID111" s="364"/>
      <c r="OIE111" s="364"/>
      <c r="OIF111" s="364"/>
      <c r="OIG111" s="364"/>
      <c r="OIH111" s="364"/>
      <c r="OII111" s="364"/>
      <c r="OIJ111" s="364"/>
      <c r="OIK111" s="364"/>
      <c r="OIL111" s="364"/>
      <c r="OIM111" s="364"/>
      <c r="OIN111" s="364"/>
      <c r="OIO111" s="364"/>
      <c r="OIP111" s="364"/>
      <c r="OIQ111" s="364"/>
      <c r="OIR111" s="364"/>
      <c r="OIS111" s="364"/>
      <c r="OIT111" s="364"/>
      <c r="OIU111" s="364"/>
      <c r="OIV111" s="364"/>
      <c r="OIW111" s="364"/>
      <c r="OIX111" s="364"/>
      <c r="OIY111" s="364"/>
      <c r="OIZ111" s="364"/>
      <c r="OJA111" s="364"/>
      <c r="OJB111" s="364"/>
      <c r="OJC111" s="364"/>
      <c r="OJD111" s="364"/>
      <c r="OJE111" s="364"/>
      <c r="OJF111" s="364"/>
      <c r="OJG111" s="364"/>
      <c r="OJH111" s="364"/>
      <c r="OJI111" s="364"/>
      <c r="OJJ111" s="364"/>
      <c r="OJK111" s="364"/>
      <c r="OJL111" s="364"/>
      <c r="OJM111" s="364"/>
      <c r="OJN111" s="364"/>
      <c r="OJO111" s="364"/>
      <c r="OJP111" s="364"/>
      <c r="OJQ111" s="364"/>
      <c r="OJR111" s="364"/>
      <c r="OJS111" s="364"/>
      <c r="OJT111" s="364"/>
      <c r="OJU111" s="364"/>
      <c r="OJV111" s="364"/>
      <c r="OJW111" s="364"/>
      <c r="OJX111" s="364"/>
      <c r="OJY111" s="364"/>
      <c r="OJZ111" s="364"/>
      <c r="OKA111" s="364"/>
      <c r="OKB111" s="364"/>
      <c r="OKC111" s="364"/>
      <c r="OKD111" s="364"/>
      <c r="OKE111" s="364"/>
      <c r="OKF111" s="364"/>
      <c r="OKG111" s="364"/>
      <c r="OKH111" s="364"/>
      <c r="OKI111" s="364"/>
      <c r="OKJ111" s="364"/>
      <c r="OKK111" s="364"/>
      <c r="OKL111" s="364"/>
      <c r="OKM111" s="364"/>
      <c r="OKN111" s="364"/>
      <c r="OKO111" s="364"/>
      <c r="OKP111" s="364"/>
      <c r="OKQ111" s="364"/>
      <c r="OKR111" s="364"/>
      <c r="OKS111" s="364"/>
      <c r="OKT111" s="364"/>
      <c r="OKU111" s="364"/>
      <c r="OKV111" s="364"/>
      <c r="OKW111" s="364"/>
      <c r="OKX111" s="364"/>
      <c r="OKY111" s="364"/>
      <c r="OKZ111" s="364"/>
      <c r="OLA111" s="364"/>
      <c r="OLB111" s="364"/>
      <c r="OLC111" s="364"/>
      <c r="OLD111" s="364"/>
      <c r="OLE111" s="364"/>
      <c r="OLF111" s="364"/>
      <c r="OLG111" s="364"/>
      <c r="OLH111" s="364"/>
      <c r="OLI111" s="364"/>
      <c r="OLJ111" s="364"/>
      <c r="OLK111" s="364"/>
      <c r="OLL111" s="364"/>
      <c r="OLM111" s="364"/>
      <c r="OLN111" s="364"/>
      <c r="OLO111" s="364"/>
      <c r="OLP111" s="364"/>
      <c r="OLQ111" s="364"/>
      <c r="OLR111" s="364"/>
      <c r="OLS111" s="364"/>
      <c r="OLT111" s="364"/>
      <c r="OLU111" s="364"/>
      <c r="OLV111" s="364"/>
      <c r="OLW111" s="364"/>
      <c r="OLX111" s="364"/>
      <c r="OLY111" s="364"/>
      <c r="OLZ111" s="364"/>
      <c r="OMA111" s="364"/>
      <c r="OMB111" s="364"/>
      <c r="OMC111" s="364"/>
      <c r="OMD111" s="364"/>
      <c r="OME111" s="364"/>
      <c r="OMF111" s="364"/>
      <c r="OMG111" s="364"/>
      <c r="OMH111" s="364"/>
      <c r="OMI111" s="364"/>
      <c r="OMJ111" s="364"/>
      <c r="OMK111" s="364"/>
      <c r="OML111" s="364"/>
      <c r="OMM111" s="364"/>
      <c r="OMN111" s="364"/>
      <c r="OMO111" s="364"/>
      <c r="OMP111" s="364"/>
      <c r="OMQ111" s="364"/>
      <c r="OMR111" s="364"/>
      <c r="OMS111" s="364"/>
      <c r="OMT111" s="364"/>
      <c r="OMU111" s="364"/>
      <c r="OMV111" s="364"/>
      <c r="OMW111" s="364"/>
      <c r="OMX111" s="364"/>
      <c r="OMY111" s="364"/>
      <c r="OMZ111" s="364"/>
      <c r="ONA111" s="364"/>
      <c r="ONB111" s="364"/>
      <c r="ONC111" s="364"/>
      <c r="OND111" s="364"/>
      <c r="ONE111" s="364"/>
      <c r="ONF111" s="364"/>
      <c r="ONG111" s="364"/>
      <c r="ONH111" s="364"/>
      <c r="ONI111" s="364"/>
      <c r="ONJ111" s="364"/>
      <c r="ONK111" s="364"/>
      <c r="ONL111" s="364"/>
      <c r="ONM111" s="364"/>
      <c r="ONN111" s="364"/>
      <c r="ONO111" s="364"/>
      <c r="ONP111" s="364"/>
      <c r="ONQ111" s="364"/>
      <c r="ONR111" s="364"/>
      <c r="ONS111" s="364"/>
      <c r="ONT111" s="364"/>
      <c r="ONU111" s="364"/>
      <c r="ONV111" s="364"/>
      <c r="ONW111" s="364"/>
      <c r="ONX111" s="364"/>
      <c r="ONY111" s="364"/>
      <c r="ONZ111" s="364"/>
      <c r="OOA111" s="364"/>
      <c r="OOB111" s="364"/>
      <c r="OOC111" s="364"/>
      <c r="OOD111" s="364"/>
      <c r="OOE111" s="364"/>
      <c r="OOF111" s="364"/>
      <c r="OOG111" s="364"/>
      <c r="OOH111" s="364"/>
      <c r="OOI111" s="364"/>
      <c r="OOJ111" s="364"/>
      <c r="OOK111" s="364"/>
      <c r="OOL111" s="364"/>
      <c r="OOM111" s="364"/>
      <c r="OON111" s="364"/>
      <c r="OOO111" s="364"/>
      <c r="OOP111" s="364"/>
      <c r="OOQ111" s="364"/>
      <c r="OOR111" s="364"/>
      <c r="OOS111" s="364"/>
      <c r="OOT111" s="364"/>
      <c r="OOU111" s="364"/>
      <c r="OOV111" s="364"/>
      <c r="OOW111" s="364"/>
      <c r="OOX111" s="364"/>
      <c r="OOY111" s="364"/>
      <c r="OOZ111" s="364"/>
      <c r="OPA111" s="364"/>
      <c r="OPB111" s="364"/>
      <c r="OPC111" s="364"/>
      <c r="OPD111" s="364"/>
      <c r="OPE111" s="364"/>
      <c r="OPF111" s="364"/>
      <c r="OPG111" s="364"/>
      <c r="OPH111" s="364"/>
      <c r="OPI111" s="364"/>
      <c r="OPJ111" s="364"/>
      <c r="OPK111" s="364"/>
      <c r="OPL111" s="364"/>
      <c r="OPM111" s="364"/>
      <c r="OPN111" s="364"/>
      <c r="OPO111" s="364"/>
      <c r="OPP111" s="364"/>
      <c r="OPQ111" s="364"/>
      <c r="OPR111" s="364"/>
      <c r="OPS111" s="364"/>
      <c r="OPT111" s="364"/>
      <c r="OPU111" s="364"/>
      <c r="OPV111" s="364"/>
      <c r="OPW111" s="364"/>
      <c r="OPX111" s="364"/>
      <c r="OPY111" s="364"/>
      <c r="OPZ111" s="364"/>
      <c r="OQA111" s="364"/>
      <c r="OQB111" s="364"/>
      <c r="OQC111" s="364"/>
      <c r="OQD111" s="364"/>
      <c r="OQE111" s="364"/>
      <c r="OQF111" s="364"/>
      <c r="OQG111" s="364"/>
      <c r="OQH111" s="364"/>
      <c r="OQI111" s="364"/>
      <c r="OQJ111" s="364"/>
      <c r="OQK111" s="364"/>
      <c r="OQL111" s="364"/>
      <c r="OQM111" s="364"/>
      <c r="OQN111" s="364"/>
      <c r="OQO111" s="364"/>
      <c r="OQP111" s="364"/>
      <c r="OQQ111" s="364"/>
      <c r="OQR111" s="364"/>
      <c r="OQS111" s="364"/>
      <c r="OQT111" s="364"/>
      <c r="OQU111" s="364"/>
      <c r="OQV111" s="364"/>
      <c r="OQW111" s="364"/>
      <c r="OQX111" s="364"/>
      <c r="OQY111" s="364"/>
      <c r="OQZ111" s="364"/>
      <c r="ORA111" s="364"/>
      <c r="ORB111" s="364"/>
      <c r="ORC111" s="364"/>
      <c r="ORD111" s="364"/>
      <c r="ORE111" s="364"/>
      <c r="ORF111" s="364"/>
      <c r="ORG111" s="364"/>
      <c r="ORH111" s="364"/>
      <c r="ORI111" s="364"/>
      <c r="ORJ111" s="364"/>
      <c r="ORK111" s="364"/>
      <c r="ORL111" s="364"/>
      <c r="ORM111" s="364"/>
      <c r="ORN111" s="364"/>
      <c r="ORO111" s="364"/>
      <c r="ORP111" s="364"/>
      <c r="ORQ111" s="364"/>
      <c r="ORR111" s="364"/>
      <c r="ORS111" s="364"/>
      <c r="ORT111" s="364"/>
      <c r="ORU111" s="364"/>
      <c r="ORV111" s="364"/>
      <c r="ORW111" s="364"/>
      <c r="ORX111" s="364"/>
      <c r="ORY111" s="364"/>
      <c r="ORZ111" s="364"/>
      <c r="OSA111" s="364"/>
      <c r="OSB111" s="364"/>
      <c r="OSC111" s="364"/>
      <c r="OSD111" s="364"/>
      <c r="OSE111" s="364"/>
      <c r="OSF111" s="364"/>
      <c r="OSG111" s="364"/>
      <c r="OSH111" s="364"/>
      <c r="OSI111" s="364"/>
      <c r="OSJ111" s="364"/>
      <c r="OSK111" s="364"/>
      <c r="OSL111" s="364"/>
      <c r="OSM111" s="364"/>
      <c r="OSN111" s="364"/>
      <c r="OSO111" s="364"/>
      <c r="OSP111" s="364"/>
      <c r="OSQ111" s="364"/>
      <c r="OSR111" s="364"/>
      <c r="OSS111" s="364"/>
      <c r="OST111" s="364"/>
      <c r="OSU111" s="364"/>
      <c r="OSV111" s="364"/>
      <c r="OSW111" s="364"/>
      <c r="OSX111" s="364"/>
      <c r="OSY111" s="364"/>
      <c r="OSZ111" s="364"/>
      <c r="OTA111" s="364"/>
      <c r="OTB111" s="364"/>
      <c r="OTC111" s="364"/>
      <c r="OTD111" s="364"/>
      <c r="OTE111" s="364"/>
      <c r="OTF111" s="364"/>
      <c r="OTG111" s="364"/>
      <c r="OTH111" s="364"/>
      <c r="OTI111" s="364"/>
      <c r="OTJ111" s="364"/>
      <c r="OTK111" s="364"/>
      <c r="OTL111" s="364"/>
      <c r="OTM111" s="364"/>
      <c r="OTN111" s="364"/>
      <c r="OTO111" s="364"/>
      <c r="OTP111" s="364"/>
      <c r="OTQ111" s="364"/>
      <c r="OTR111" s="364"/>
      <c r="OTS111" s="364"/>
      <c r="OTT111" s="364"/>
      <c r="OTU111" s="364"/>
      <c r="OTV111" s="364"/>
      <c r="OTW111" s="364"/>
      <c r="OTX111" s="364"/>
      <c r="OTY111" s="364"/>
      <c r="OTZ111" s="364"/>
      <c r="OUA111" s="364"/>
      <c r="OUB111" s="364"/>
      <c r="OUC111" s="364"/>
      <c r="OUD111" s="364"/>
      <c r="OUE111" s="364"/>
      <c r="OUF111" s="364"/>
      <c r="OUG111" s="364"/>
      <c r="OUH111" s="364"/>
      <c r="OUI111" s="364"/>
      <c r="OUJ111" s="364"/>
      <c r="OUK111" s="364"/>
      <c r="OUL111" s="364"/>
      <c r="OUM111" s="364"/>
      <c r="OUN111" s="364"/>
      <c r="OUO111" s="364"/>
      <c r="OUP111" s="364"/>
      <c r="OUQ111" s="364"/>
      <c r="OUR111" s="364"/>
      <c r="OUS111" s="364"/>
      <c r="OUT111" s="364"/>
      <c r="OUU111" s="364"/>
      <c r="OUV111" s="364"/>
      <c r="OUW111" s="364"/>
      <c r="OUX111" s="364"/>
      <c r="OUY111" s="364"/>
      <c r="OUZ111" s="364"/>
      <c r="OVA111" s="364"/>
      <c r="OVB111" s="364"/>
      <c r="OVC111" s="364"/>
      <c r="OVD111" s="364"/>
      <c r="OVE111" s="364"/>
      <c r="OVF111" s="364"/>
      <c r="OVG111" s="364"/>
      <c r="OVH111" s="364"/>
      <c r="OVI111" s="364"/>
      <c r="OVJ111" s="364"/>
      <c r="OVK111" s="364"/>
      <c r="OVL111" s="364"/>
      <c r="OVM111" s="364"/>
      <c r="OVN111" s="364"/>
      <c r="OVO111" s="364"/>
      <c r="OVP111" s="364"/>
      <c r="OVQ111" s="364"/>
      <c r="OVR111" s="364"/>
      <c r="OVS111" s="364"/>
      <c r="OVT111" s="364"/>
      <c r="OVU111" s="364"/>
      <c r="OVV111" s="364"/>
      <c r="OVW111" s="364"/>
      <c r="OVX111" s="364"/>
      <c r="OVY111" s="364"/>
      <c r="OVZ111" s="364"/>
      <c r="OWA111" s="364"/>
      <c r="OWB111" s="364"/>
      <c r="OWC111" s="364"/>
      <c r="OWD111" s="364"/>
      <c r="OWE111" s="364"/>
      <c r="OWF111" s="364"/>
      <c r="OWG111" s="364"/>
      <c r="OWH111" s="364"/>
      <c r="OWI111" s="364"/>
      <c r="OWJ111" s="364"/>
      <c r="OWK111" s="364"/>
      <c r="OWL111" s="364"/>
      <c r="OWM111" s="364"/>
      <c r="OWN111" s="364"/>
      <c r="OWO111" s="364"/>
      <c r="OWP111" s="364"/>
      <c r="OWQ111" s="364"/>
      <c r="OWR111" s="364"/>
      <c r="OWS111" s="364"/>
      <c r="OWT111" s="364"/>
      <c r="OWU111" s="364"/>
      <c r="OWV111" s="364"/>
      <c r="OWW111" s="364"/>
      <c r="OWX111" s="364"/>
      <c r="OWY111" s="364"/>
      <c r="OWZ111" s="364"/>
      <c r="OXA111" s="364"/>
      <c r="OXB111" s="364"/>
      <c r="OXC111" s="364"/>
      <c r="OXD111" s="364"/>
      <c r="OXE111" s="364"/>
      <c r="OXF111" s="364"/>
      <c r="OXG111" s="364"/>
      <c r="OXH111" s="364"/>
      <c r="OXI111" s="364"/>
      <c r="OXJ111" s="364"/>
      <c r="OXK111" s="364"/>
      <c r="OXL111" s="364"/>
      <c r="OXM111" s="364"/>
      <c r="OXN111" s="364"/>
      <c r="OXO111" s="364"/>
      <c r="OXP111" s="364"/>
      <c r="OXQ111" s="364"/>
      <c r="OXR111" s="364"/>
      <c r="OXS111" s="364"/>
      <c r="OXT111" s="364"/>
      <c r="OXU111" s="364"/>
      <c r="OXV111" s="364"/>
      <c r="OXW111" s="364"/>
      <c r="OXX111" s="364"/>
      <c r="OXY111" s="364"/>
      <c r="OXZ111" s="364"/>
      <c r="OYA111" s="364"/>
      <c r="OYB111" s="364"/>
      <c r="OYC111" s="364"/>
      <c r="OYD111" s="364"/>
      <c r="OYE111" s="364"/>
      <c r="OYF111" s="364"/>
      <c r="OYG111" s="364"/>
      <c r="OYH111" s="364"/>
      <c r="OYI111" s="364"/>
      <c r="OYJ111" s="364"/>
      <c r="OYK111" s="364"/>
      <c r="OYL111" s="364"/>
      <c r="OYM111" s="364"/>
      <c r="OYN111" s="364"/>
      <c r="OYO111" s="364"/>
      <c r="OYP111" s="364"/>
      <c r="OYQ111" s="364"/>
      <c r="OYR111" s="364"/>
      <c r="OYS111" s="364"/>
      <c r="OYT111" s="364"/>
      <c r="OYU111" s="364"/>
      <c r="OYV111" s="364"/>
      <c r="OYW111" s="364"/>
      <c r="OYX111" s="364"/>
      <c r="OYY111" s="364"/>
      <c r="OYZ111" s="364"/>
      <c r="OZA111" s="364"/>
      <c r="OZB111" s="364"/>
      <c r="OZC111" s="364"/>
      <c r="OZD111" s="364"/>
      <c r="OZE111" s="364"/>
      <c r="OZF111" s="364"/>
      <c r="OZG111" s="364"/>
      <c r="OZH111" s="364"/>
      <c r="OZI111" s="364"/>
      <c r="OZJ111" s="364"/>
      <c r="OZK111" s="364"/>
      <c r="OZL111" s="364"/>
      <c r="OZM111" s="364"/>
      <c r="OZN111" s="364"/>
      <c r="OZO111" s="364"/>
      <c r="OZP111" s="364"/>
      <c r="OZQ111" s="364"/>
      <c r="OZR111" s="364"/>
      <c r="OZS111" s="364"/>
      <c r="OZT111" s="364"/>
      <c r="OZU111" s="364"/>
      <c r="OZV111" s="364"/>
      <c r="OZW111" s="364"/>
      <c r="OZX111" s="364"/>
      <c r="OZY111" s="364"/>
      <c r="OZZ111" s="364"/>
      <c r="PAA111" s="364"/>
      <c r="PAB111" s="364"/>
      <c r="PAC111" s="364"/>
      <c r="PAD111" s="364"/>
      <c r="PAE111" s="364"/>
      <c r="PAF111" s="364"/>
      <c r="PAG111" s="364"/>
      <c r="PAH111" s="364"/>
      <c r="PAI111" s="364"/>
      <c r="PAJ111" s="364"/>
      <c r="PAK111" s="364"/>
      <c r="PAL111" s="364"/>
      <c r="PAM111" s="364"/>
      <c r="PAN111" s="364"/>
      <c r="PAO111" s="364"/>
      <c r="PAP111" s="364"/>
      <c r="PAQ111" s="364"/>
      <c r="PAR111" s="364"/>
      <c r="PAS111" s="364"/>
      <c r="PAT111" s="364"/>
      <c r="PAU111" s="364"/>
      <c r="PAV111" s="364"/>
      <c r="PAW111" s="364"/>
      <c r="PAX111" s="364"/>
      <c r="PAY111" s="364"/>
      <c r="PAZ111" s="364"/>
      <c r="PBA111" s="364"/>
      <c r="PBB111" s="364"/>
      <c r="PBC111" s="364"/>
      <c r="PBD111" s="364"/>
      <c r="PBE111" s="364"/>
      <c r="PBF111" s="364"/>
      <c r="PBG111" s="364"/>
      <c r="PBH111" s="364"/>
      <c r="PBI111" s="364"/>
      <c r="PBJ111" s="364"/>
      <c r="PBK111" s="364"/>
      <c r="PBL111" s="364"/>
      <c r="PBM111" s="364"/>
      <c r="PBN111" s="364"/>
      <c r="PBO111" s="364"/>
      <c r="PBP111" s="364"/>
      <c r="PBQ111" s="364"/>
      <c r="PBR111" s="364"/>
      <c r="PBS111" s="364"/>
      <c r="PBT111" s="364"/>
      <c r="PBU111" s="364"/>
      <c r="PBV111" s="364"/>
      <c r="PBW111" s="364"/>
      <c r="PBX111" s="364"/>
      <c r="PBY111" s="364"/>
      <c r="PBZ111" s="364"/>
      <c r="PCA111" s="364"/>
      <c r="PCB111" s="364"/>
      <c r="PCC111" s="364"/>
      <c r="PCD111" s="364"/>
      <c r="PCE111" s="364"/>
      <c r="PCF111" s="364"/>
      <c r="PCG111" s="364"/>
      <c r="PCH111" s="364"/>
      <c r="PCI111" s="364"/>
      <c r="PCJ111" s="364"/>
      <c r="PCK111" s="364"/>
      <c r="PCL111" s="364"/>
      <c r="PCM111" s="364"/>
      <c r="PCN111" s="364"/>
      <c r="PCO111" s="364"/>
      <c r="PCP111" s="364"/>
      <c r="PCQ111" s="364"/>
      <c r="PCR111" s="364"/>
      <c r="PCS111" s="364"/>
      <c r="PCT111" s="364"/>
      <c r="PCU111" s="364"/>
      <c r="PCV111" s="364"/>
      <c r="PCW111" s="364"/>
      <c r="PCX111" s="364"/>
      <c r="PCY111" s="364"/>
      <c r="PCZ111" s="364"/>
      <c r="PDA111" s="364"/>
      <c r="PDB111" s="364"/>
      <c r="PDC111" s="364"/>
      <c r="PDD111" s="364"/>
      <c r="PDE111" s="364"/>
      <c r="PDF111" s="364"/>
      <c r="PDG111" s="364"/>
      <c r="PDH111" s="364"/>
      <c r="PDI111" s="364"/>
      <c r="PDJ111" s="364"/>
      <c r="PDK111" s="364"/>
      <c r="PDL111" s="364"/>
      <c r="PDM111" s="364"/>
      <c r="PDN111" s="364"/>
      <c r="PDO111" s="364"/>
      <c r="PDP111" s="364"/>
      <c r="PDQ111" s="364"/>
      <c r="PDR111" s="364"/>
      <c r="PDS111" s="364"/>
      <c r="PDT111" s="364"/>
      <c r="PDU111" s="364"/>
      <c r="PDV111" s="364"/>
      <c r="PDW111" s="364"/>
      <c r="PDX111" s="364"/>
      <c r="PDY111" s="364"/>
      <c r="PDZ111" s="364"/>
      <c r="PEA111" s="364"/>
      <c r="PEB111" s="364"/>
      <c r="PEC111" s="364"/>
      <c r="PED111" s="364"/>
      <c r="PEE111" s="364"/>
      <c r="PEF111" s="364"/>
      <c r="PEG111" s="364"/>
      <c r="PEH111" s="364"/>
      <c r="PEI111" s="364"/>
      <c r="PEJ111" s="364"/>
      <c r="PEK111" s="364"/>
      <c r="PEL111" s="364"/>
      <c r="PEM111" s="364"/>
      <c r="PEN111" s="364"/>
      <c r="PEO111" s="364"/>
      <c r="PEP111" s="364"/>
      <c r="PEQ111" s="364"/>
      <c r="PER111" s="364"/>
      <c r="PES111" s="364"/>
      <c r="PET111" s="364"/>
      <c r="PEU111" s="364"/>
      <c r="PEV111" s="364"/>
      <c r="PEW111" s="364"/>
      <c r="PEX111" s="364"/>
      <c r="PEY111" s="364"/>
      <c r="PEZ111" s="364"/>
      <c r="PFA111" s="364"/>
      <c r="PFB111" s="364"/>
      <c r="PFC111" s="364"/>
      <c r="PFD111" s="364"/>
      <c r="PFE111" s="364"/>
      <c r="PFF111" s="364"/>
      <c r="PFG111" s="364"/>
      <c r="PFH111" s="364"/>
      <c r="PFI111" s="364"/>
      <c r="PFJ111" s="364"/>
      <c r="PFK111" s="364"/>
      <c r="PFL111" s="364"/>
      <c r="PFM111" s="364"/>
      <c r="PFN111" s="364"/>
      <c r="PFO111" s="364"/>
      <c r="PFP111" s="364"/>
      <c r="PFQ111" s="364"/>
      <c r="PFR111" s="364"/>
      <c r="PFS111" s="364"/>
      <c r="PFT111" s="364"/>
      <c r="PFU111" s="364"/>
      <c r="PFV111" s="364"/>
      <c r="PFW111" s="364"/>
      <c r="PFX111" s="364"/>
      <c r="PFY111" s="364"/>
      <c r="PFZ111" s="364"/>
      <c r="PGA111" s="364"/>
      <c r="PGB111" s="364"/>
      <c r="PGC111" s="364"/>
      <c r="PGD111" s="364"/>
      <c r="PGE111" s="364"/>
      <c r="PGF111" s="364"/>
      <c r="PGG111" s="364"/>
      <c r="PGH111" s="364"/>
      <c r="PGI111" s="364"/>
      <c r="PGJ111" s="364"/>
      <c r="PGK111" s="364"/>
      <c r="PGL111" s="364"/>
      <c r="PGM111" s="364"/>
      <c r="PGN111" s="364"/>
      <c r="PGO111" s="364"/>
      <c r="PGP111" s="364"/>
      <c r="PGQ111" s="364"/>
      <c r="PGR111" s="364"/>
      <c r="PGS111" s="364"/>
      <c r="PGT111" s="364"/>
      <c r="PGU111" s="364"/>
      <c r="PGV111" s="364"/>
      <c r="PGW111" s="364"/>
      <c r="PGX111" s="364"/>
      <c r="PGY111" s="364"/>
      <c r="PGZ111" s="364"/>
      <c r="PHA111" s="364"/>
      <c r="PHB111" s="364"/>
      <c r="PHC111" s="364"/>
      <c r="PHD111" s="364"/>
      <c r="PHE111" s="364"/>
      <c r="PHF111" s="364"/>
      <c r="PHG111" s="364"/>
      <c r="PHH111" s="364"/>
      <c r="PHI111" s="364"/>
      <c r="PHJ111" s="364"/>
      <c r="PHK111" s="364"/>
      <c r="PHL111" s="364"/>
      <c r="PHM111" s="364"/>
      <c r="PHN111" s="364"/>
      <c r="PHO111" s="364"/>
      <c r="PHP111" s="364"/>
      <c r="PHQ111" s="364"/>
      <c r="PHR111" s="364"/>
      <c r="PHS111" s="364"/>
      <c r="PHT111" s="364"/>
      <c r="PHU111" s="364"/>
      <c r="PHV111" s="364"/>
      <c r="PHW111" s="364"/>
      <c r="PHX111" s="364"/>
      <c r="PHY111" s="364"/>
      <c r="PHZ111" s="364"/>
      <c r="PIA111" s="364"/>
      <c r="PIB111" s="364"/>
      <c r="PIC111" s="364"/>
      <c r="PID111" s="364"/>
      <c r="PIE111" s="364"/>
      <c r="PIF111" s="364"/>
      <c r="PIG111" s="364"/>
      <c r="PIH111" s="364"/>
      <c r="PII111" s="364"/>
      <c r="PIJ111" s="364"/>
      <c r="PIK111" s="364"/>
      <c r="PIL111" s="364"/>
      <c r="PIM111" s="364"/>
      <c r="PIN111" s="364"/>
      <c r="PIO111" s="364"/>
      <c r="PIP111" s="364"/>
      <c r="PIQ111" s="364"/>
      <c r="PIR111" s="364"/>
      <c r="PIS111" s="364"/>
      <c r="PIT111" s="364"/>
      <c r="PIU111" s="364"/>
      <c r="PIV111" s="364"/>
      <c r="PIW111" s="364"/>
      <c r="PIX111" s="364"/>
      <c r="PIY111" s="364"/>
      <c r="PIZ111" s="364"/>
      <c r="PJA111" s="364"/>
      <c r="PJB111" s="364"/>
      <c r="PJC111" s="364"/>
      <c r="PJD111" s="364"/>
      <c r="PJE111" s="364"/>
      <c r="PJF111" s="364"/>
      <c r="PJG111" s="364"/>
      <c r="PJH111" s="364"/>
      <c r="PJI111" s="364"/>
      <c r="PJJ111" s="364"/>
      <c r="PJK111" s="364"/>
      <c r="PJL111" s="364"/>
      <c r="PJM111" s="364"/>
      <c r="PJN111" s="364"/>
      <c r="PJO111" s="364"/>
      <c r="PJP111" s="364"/>
      <c r="PJQ111" s="364"/>
      <c r="PJR111" s="364"/>
      <c r="PJS111" s="364"/>
      <c r="PJT111" s="364"/>
      <c r="PJU111" s="364"/>
      <c r="PJV111" s="364"/>
      <c r="PJW111" s="364"/>
      <c r="PJX111" s="364"/>
      <c r="PJY111" s="364"/>
      <c r="PJZ111" s="364"/>
      <c r="PKA111" s="364"/>
      <c r="PKB111" s="364"/>
      <c r="PKC111" s="364"/>
      <c r="PKD111" s="364"/>
      <c r="PKE111" s="364"/>
      <c r="PKF111" s="364"/>
      <c r="PKG111" s="364"/>
      <c r="PKH111" s="364"/>
      <c r="PKI111" s="364"/>
      <c r="PKJ111" s="364"/>
      <c r="PKK111" s="364"/>
      <c r="PKL111" s="364"/>
      <c r="PKM111" s="364"/>
      <c r="PKN111" s="364"/>
      <c r="PKO111" s="364"/>
      <c r="PKP111" s="364"/>
      <c r="PKQ111" s="364"/>
      <c r="PKR111" s="364"/>
      <c r="PKS111" s="364"/>
      <c r="PKT111" s="364"/>
      <c r="PKU111" s="364"/>
      <c r="PKV111" s="364"/>
      <c r="PKW111" s="364"/>
      <c r="PKX111" s="364"/>
      <c r="PKY111" s="364"/>
      <c r="PKZ111" s="364"/>
      <c r="PLA111" s="364"/>
      <c r="PLB111" s="364"/>
      <c r="PLC111" s="364"/>
      <c r="PLD111" s="364"/>
      <c r="PLE111" s="364"/>
      <c r="PLF111" s="364"/>
      <c r="PLG111" s="364"/>
      <c r="PLH111" s="364"/>
      <c r="PLI111" s="364"/>
      <c r="PLJ111" s="364"/>
      <c r="PLK111" s="364"/>
      <c r="PLL111" s="364"/>
      <c r="PLM111" s="364"/>
      <c r="PLN111" s="364"/>
      <c r="PLO111" s="364"/>
      <c r="PLP111" s="364"/>
      <c r="PLQ111" s="364"/>
      <c r="PLR111" s="364"/>
      <c r="PLS111" s="364"/>
      <c r="PLT111" s="364"/>
      <c r="PLU111" s="364"/>
      <c r="PLV111" s="364"/>
      <c r="PLW111" s="364"/>
      <c r="PLX111" s="364"/>
      <c r="PLY111" s="364"/>
      <c r="PLZ111" s="364"/>
      <c r="PMA111" s="364"/>
      <c r="PMB111" s="364"/>
      <c r="PMC111" s="364"/>
      <c r="PMD111" s="364"/>
      <c r="PME111" s="364"/>
      <c r="PMF111" s="364"/>
      <c r="PMG111" s="364"/>
      <c r="PMH111" s="364"/>
      <c r="PMI111" s="364"/>
      <c r="PMJ111" s="364"/>
      <c r="PMK111" s="364"/>
      <c r="PML111" s="364"/>
      <c r="PMM111" s="364"/>
      <c r="PMN111" s="364"/>
      <c r="PMO111" s="364"/>
      <c r="PMP111" s="364"/>
      <c r="PMQ111" s="364"/>
      <c r="PMR111" s="364"/>
      <c r="PMS111" s="364"/>
      <c r="PMT111" s="364"/>
      <c r="PMU111" s="364"/>
      <c r="PMV111" s="364"/>
      <c r="PMW111" s="364"/>
      <c r="PMX111" s="364"/>
      <c r="PMY111" s="364"/>
      <c r="PMZ111" s="364"/>
      <c r="PNA111" s="364"/>
      <c r="PNB111" s="364"/>
      <c r="PNC111" s="364"/>
      <c r="PND111" s="364"/>
      <c r="PNE111" s="364"/>
      <c r="PNF111" s="364"/>
      <c r="PNG111" s="364"/>
      <c r="PNH111" s="364"/>
      <c r="PNI111" s="364"/>
      <c r="PNJ111" s="364"/>
      <c r="PNK111" s="364"/>
      <c r="PNL111" s="364"/>
      <c r="PNM111" s="364"/>
      <c r="PNN111" s="364"/>
      <c r="PNO111" s="364"/>
      <c r="PNP111" s="364"/>
      <c r="PNQ111" s="364"/>
      <c r="PNR111" s="364"/>
      <c r="PNS111" s="364"/>
      <c r="PNT111" s="364"/>
      <c r="PNU111" s="364"/>
      <c r="PNV111" s="364"/>
      <c r="PNW111" s="364"/>
      <c r="PNX111" s="364"/>
      <c r="PNY111" s="364"/>
      <c r="PNZ111" s="364"/>
      <c r="POA111" s="364"/>
      <c r="POB111" s="364"/>
      <c r="POC111" s="364"/>
      <c r="POD111" s="364"/>
      <c r="POE111" s="364"/>
      <c r="POF111" s="364"/>
      <c r="POG111" s="364"/>
      <c r="POH111" s="364"/>
      <c r="POI111" s="364"/>
      <c r="POJ111" s="364"/>
      <c r="POK111" s="364"/>
      <c r="POL111" s="364"/>
      <c r="POM111" s="364"/>
      <c r="PON111" s="364"/>
      <c r="POO111" s="364"/>
      <c r="POP111" s="364"/>
      <c r="POQ111" s="364"/>
      <c r="POR111" s="364"/>
      <c r="POS111" s="364"/>
      <c r="POT111" s="364"/>
      <c r="POU111" s="364"/>
      <c r="POV111" s="364"/>
      <c r="POW111" s="364"/>
      <c r="POX111" s="364"/>
      <c r="POY111" s="364"/>
      <c r="POZ111" s="364"/>
      <c r="PPA111" s="364"/>
      <c r="PPB111" s="364"/>
      <c r="PPC111" s="364"/>
      <c r="PPD111" s="364"/>
      <c r="PPE111" s="364"/>
      <c r="PPF111" s="364"/>
      <c r="PPG111" s="364"/>
      <c r="PPH111" s="364"/>
      <c r="PPI111" s="364"/>
      <c r="PPJ111" s="364"/>
      <c r="PPK111" s="364"/>
      <c r="PPL111" s="364"/>
      <c r="PPM111" s="364"/>
      <c r="PPN111" s="364"/>
      <c r="PPO111" s="364"/>
      <c r="PPP111" s="364"/>
      <c r="PPQ111" s="364"/>
      <c r="PPR111" s="364"/>
      <c r="PPS111" s="364"/>
      <c r="PPT111" s="364"/>
      <c r="PPU111" s="364"/>
      <c r="PPV111" s="364"/>
      <c r="PPW111" s="364"/>
      <c r="PPX111" s="364"/>
      <c r="PPY111" s="364"/>
      <c r="PPZ111" s="364"/>
      <c r="PQA111" s="364"/>
      <c r="PQB111" s="364"/>
      <c r="PQC111" s="364"/>
      <c r="PQD111" s="364"/>
      <c r="PQE111" s="364"/>
      <c r="PQF111" s="364"/>
      <c r="PQG111" s="364"/>
      <c r="PQH111" s="364"/>
      <c r="PQI111" s="364"/>
      <c r="PQJ111" s="364"/>
      <c r="PQK111" s="364"/>
      <c r="PQL111" s="364"/>
      <c r="PQM111" s="364"/>
      <c r="PQN111" s="364"/>
      <c r="PQO111" s="364"/>
      <c r="PQP111" s="364"/>
      <c r="PQQ111" s="364"/>
      <c r="PQR111" s="364"/>
      <c r="PQS111" s="364"/>
      <c r="PQT111" s="364"/>
      <c r="PQU111" s="364"/>
      <c r="PQV111" s="364"/>
      <c r="PQW111" s="364"/>
      <c r="PQX111" s="364"/>
      <c r="PQY111" s="364"/>
      <c r="PQZ111" s="364"/>
      <c r="PRA111" s="364"/>
      <c r="PRB111" s="364"/>
      <c r="PRC111" s="364"/>
      <c r="PRD111" s="364"/>
      <c r="PRE111" s="364"/>
      <c r="PRF111" s="364"/>
      <c r="PRG111" s="364"/>
      <c r="PRH111" s="364"/>
      <c r="PRI111" s="364"/>
      <c r="PRJ111" s="364"/>
      <c r="PRK111" s="364"/>
      <c r="PRL111" s="364"/>
      <c r="PRM111" s="364"/>
      <c r="PRN111" s="364"/>
      <c r="PRO111" s="364"/>
      <c r="PRP111" s="364"/>
      <c r="PRQ111" s="364"/>
      <c r="PRR111" s="364"/>
      <c r="PRS111" s="364"/>
      <c r="PRT111" s="364"/>
      <c r="PRU111" s="364"/>
      <c r="PRV111" s="364"/>
      <c r="PRW111" s="364"/>
      <c r="PRX111" s="364"/>
      <c r="PRY111" s="364"/>
      <c r="PRZ111" s="364"/>
      <c r="PSA111" s="364"/>
      <c r="PSB111" s="364"/>
      <c r="PSC111" s="364"/>
      <c r="PSD111" s="364"/>
      <c r="PSE111" s="364"/>
      <c r="PSF111" s="364"/>
      <c r="PSG111" s="364"/>
      <c r="PSH111" s="364"/>
      <c r="PSI111" s="364"/>
      <c r="PSJ111" s="364"/>
      <c r="PSK111" s="364"/>
      <c r="PSL111" s="364"/>
      <c r="PSM111" s="364"/>
      <c r="PSN111" s="364"/>
      <c r="PSO111" s="364"/>
      <c r="PSP111" s="364"/>
      <c r="PSQ111" s="364"/>
      <c r="PSR111" s="364"/>
      <c r="PSS111" s="364"/>
      <c r="PST111" s="364"/>
      <c r="PSU111" s="364"/>
      <c r="PSV111" s="364"/>
      <c r="PSW111" s="364"/>
      <c r="PSX111" s="364"/>
      <c r="PSY111" s="364"/>
      <c r="PSZ111" s="364"/>
      <c r="PTA111" s="364"/>
      <c r="PTB111" s="364"/>
      <c r="PTC111" s="364"/>
      <c r="PTD111" s="364"/>
      <c r="PTE111" s="364"/>
      <c r="PTF111" s="364"/>
      <c r="PTG111" s="364"/>
      <c r="PTH111" s="364"/>
      <c r="PTI111" s="364"/>
      <c r="PTJ111" s="364"/>
      <c r="PTK111" s="364"/>
      <c r="PTL111" s="364"/>
      <c r="PTM111" s="364"/>
      <c r="PTN111" s="364"/>
      <c r="PTO111" s="364"/>
      <c r="PTP111" s="364"/>
      <c r="PTQ111" s="364"/>
      <c r="PTR111" s="364"/>
      <c r="PTS111" s="364"/>
      <c r="PTT111" s="364"/>
      <c r="PTU111" s="364"/>
      <c r="PTV111" s="364"/>
      <c r="PTW111" s="364"/>
      <c r="PTX111" s="364"/>
      <c r="PTY111" s="364"/>
      <c r="PTZ111" s="364"/>
      <c r="PUA111" s="364"/>
      <c r="PUB111" s="364"/>
      <c r="PUC111" s="364"/>
      <c r="PUD111" s="364"/>
      <c r="PUE111" s="364"/>
      <c r="PUF111" s="364"/>
      <c r="PUG111" s="364"/>
      <c r="PUH111" s="364"/>
      <c r="PUI111" s="364"/>
      <c r="PUJ111" s="364"/>
      <c r="PUK111" s="364"/>
      <c r="PUL111" s="364"/>
      <c r="PUM111" s="364"/>
      <c r="PUN111" s="364"/>
      <c r="PUO111" s="364"/>
      <c r="PUP111" s="364"/>
      <c r="PUQ111" s="364"/>
      <c r="PUR111" s="364"/>
      <c r="PUS111" s="364"/>
      <c r="PUT111" s="364"/>
      <c r="PUU111" s="364"/>
      <c r="PUV111" s="364"/>
      <c r="PUW111" s="364"/>
      <c r="PUX111" s="364"/>
      <c r="PUY111" s="364"/>
      <c r="PUZ111" s="364"/>
      <c r="PVA111" s="364"/>
      <c r="PVB111" s="364"/>
      <c r="PVC111" s="364"/>
      <c r="PVD111" s="364"/>
      <c r="PVE111" s="364"/>
      <c r="PVF111" s="364"/>
      <c r="PVG111" s="364"/>
      <c r="PVH111" s="364"/>
      <c r="PVI111" s="364"/>
      <c r="PVJ111" s="364"/>
      <c r="PVK111" s="364"/>
      <c r="PVL111" s="364"/>
      <c r="PVM111" s="364"/>
      <c r="PVN111" s="364"/>
      <c r="PVO111" s="364"/>
      <c r="PVP111" s="364"/>
      <c r="PVQ111" s="364"/>
      <c r="PVR111" s="364"/>
      <c r="PVS111" s="364"/>
      <c r="PVT111" s="364"/>
      <c r="PVU111" s="364"/>
      <c r="PVV111" s="364"/>
      <c r="PVW111" s="364"/>
      <c r="PVX111" s="364"/>
      <c r="PVY111" s="364"/>
      <c r="PVZ111" s="364"/>
      <c r="PWA111" s="364"/>
      <c r="PWB111" s="364"/>
      <c r="PWC111" s="364"/>
      <c r="PWD111" s="364"/>
      <c r="PWE111" s="364"/>
      <c r="PWF111" s="364"/>
      <c r="PWG111" s="364"/>
      <c r="PWH111" s="364"/>
      <c r="PWI111" s="364"/>
      <c r="PWJ111" s="364"/>
      <c r="PWK111" s="364"/>
      <c r="PWL111" s="364"/>
      <c r="PWM111" s="364"/>
      <c r="PWN111" s="364"/>
      <c r="PWO111" s="364"/>
      <c r="PWP111" s="364"/>
      <c r="PWQ111" s="364"/>
      <c r="PWR111" s="364"/>
      <c r="PWS111" s="364"/>
      <c r="PWT111" s="364"/>
      <c r="PWU111" s="364"/>
      <c r="PWV111" s="364"/>
      <c r="PWW111" s="364"/>
      <c r="PWX111" s="364"/>
      <c r="PWY111" s="364"/>
      <c r="PWZ111" s="364"/>
      <c r="PXA111" s="364"/>
      <c r="PXB111" s="364"/>
      <c r="PXC111" s="364"/>
      <c r="PXD111" s="364"/>
      <c r="PXE111" s="364"/>
      <c r="PXF111" s="364"/>
      <c r="PXG111" s="364"/>
      <c r="PXH111" s="364"/>
      <c r="PXI111" s="364"/>
      <c r="PXJ111" s="364"/>
      <c r="PXK111" s="364"/>
      <c r="PXL111" s="364"/>
      <c r="PXM111" s="364"/>
      <c r="PXN111" s="364"/>
      <c r="PXO111" s="364"/>
      <c r="PXP111" s="364"/>
      <c r="PXQ111" s="364"/>
      <c r="PXR111" s="364"/>
      <c r="PXS111" s="364"/>
      <c r="PXT111" s="364"/>
      <c r="PXU111" s="364"/>
      <c r="PXV111" s="364"/>
      <c r="PXW111" s="364"/>
      <c r="PXX111" s="364"/>
      <c r="PXY111" s="364"/>
      <c r="PXZ111" s="364"/>
      <c r="PYA111" s="364"/>
      <c r="PYB111" s="364"/>
      <c r="PYC111" s="364"/>
      <c r="PYD111" s="364"/>
      <c r="PYE111" s="364"/>
      <c r="PYF111" s="364"/>
      <c r="PYG111" s="364"/>
      <c r="PYH111" s="364"/>
      <c r="PYI111" s="364"/>
      <c r="PYJ111" s="364"/>
      <c r="PYK111" s="364"/>
      <c r="PYL111" s="364"/>
      <c r="PYM111" s="364"/>
      <c r="PYN111" s="364"/>
      <c r="PYO111" s="364"/>
      <c r="PYP111" s="364"/>
      <c r="PYQ111" s="364"/>
      <c r="PYR111" s="364"/>
      <c r="PYS111" s="364"/>
      <c r="PYT111" s="364"/>
      <c r="PYU111" s="364"/>
      <c r="PYV111" s="364"/>
      <c r="PYW111" s="364"/>
      <c r="PYX111" s="364"/>
      <c r="PYY111" s="364"/>
      <c r="PYZ111" s="364"/>
      <c r="PZA111" s="364"/>
      <c r="PZB111" s="364"/>
      <c r="PZC111" s="364"/>
      <c r="PZD111" s="364"/>
      <c r="PZE111" s="364"/>
      <c r="PZF111" s="364"/>
      <c r="PZG111" s="364"/>
      <c r="PZH111" s="364"/>
      <c r="PZI111" s="364"/>
      <c r="PZJ111" s="364"/>
      <c r="PZK111" s="364"/>
      <c r="PZL111" s="364"/>
      <c r="PZM111" s="364"/>
      <c r="PZN111" s="364"/>
      <c r="PZO111" s="364"/>
      <c r="PZP111" s="364"/>
      <c r="PZQ111" s="364"/>
      <c r="PZR111" s="364"/>
      <c r="PZS111" s="364"/>
      <c r="PZT111" s="364"/>
      <c r="PZU111" s="364"/>
      <c r="PZV111" s="364"/>
      <c r="PZW111" s="364"/>
      <c r="PZX111" s="364"/>
      <c r="PZY111" s="364"/>
      <c r="PZZ111" s="364"/>
      <c r="QAA111" s="364"/>
      <c r="QAB111" s="364"/>
      <c r="QAC111" s="364"/>
      <c r="QAD111" s="364"/>
      <c r="QAE111" s="364"/>
      <c r="QAF111" s="364"/>
      <c r="QAG111" s="364"/>
      <c r="QAH111" s="364"/>
      <c r="QAI111" s="364"/>
      <c r="QAJ111" s="364"/>
      <c r="QAK111" s="364"/>
      <c r="QAL111" s="364"/>
      <c r="QAM111" s="364"/>
      <c r="QAN111" s="364"/>
      <c r="QAO111" s="364"/>
      <c r="QAP111" s="364"/>
      <c r="QAQ111" s="364"/>
      <c r="QAR111" s="364"/>
      <c r="QAS111" s="364"/>
      <c r="QAT111" s="364"/>
      <c r="QAU111" s="364"/>
      <c r="QAV111" s="364"/>
      <c r="QAW111" s="364"/>
      <c r="QAX111" s="364"/>
      <c r="QAY111" s="364"/>
      <c r="QAZ111" s="364"/>
      <c r="QBA111" s="364"/>
      <c r="QBB111" s="364"/>
      <c r="QBC111" s="364"/>
      <c r="QBD111" s="364"/>
      <c r="QBE111" s="364"/>
      <c r="QBF111" s="364"/>
      <c r="QBG111" s="364"/>
      <c r="QBH111" s="364"/>
      <c r="QBI111" s="364"/>
      <c r="QBJ111" s="364"/>
      <c r="QBK111" s="364"/>
      <c r="QBL111" s="364"/>
      <c r="QBM111" s="364"/>
      <c r="QBN111" s="364"/>
      <c r="QBO111" s="364"/>
      <c r="QBP111" s="364"/>
      <c r="QBQ111" s="364"/>
      <c r="QBR111" s="364"/>
      <c r="QBS111" s="364"/>
      <c r="QBT111" s="364"/>
      <c r="QBU111" s="364"/>
      <c r="QBV111" s="364"/>
      <c r="QBW111" s="364"/>
      <c r="QBX111" s="364"/>
      <c r="QBY111" s="364"/>
      <c r="QBZ111" s="364"/>
      <c r="QCA111" s="364"/>
      <c r="QCB111" s="364"/>
      <c r="QCC111" s="364"/>
      <c r="QCD111" s="364"/>
      <c r="QCE111" s="364"/>
      <c r="QCF111" s="364"/>
      <c r="QCG111" s="364"/>
      <c r="QCH111" s="364"/>
      <c r="QCI111" s="364"/>
      <c r="QCJ111" s="364"/>
      <c r="QCK111" s="364"/>
      <c r="QCL111" s="364"/>
      <c r="QCM111" s="364"/>
      <c r="QCN111" s="364"/>
      <c r="QCO111" s="364"/>
      <c r="QCP111" s="364"/>
      <c r="QCQ111" s="364"/>
      <c r="QCR111" s="364"/>
      <c r="QCS111" s="364"/>
      <c r="QCT111" s="364"/>
      <c r="QCU111" s="364"/>
      <c r="QCV111" s="364"/>
      <c r="QCW111" s="364"/>
      <c r="QCX111" s="364"/>
      <c r="QCY111" s="364"/>
      <c r="QCZ111" s="364"/>
      <c r="QDA111" s="364"/>
      <c r="QDB111" s="364"/>
      <c r="QDC111" s="364"/>
      <c r="QDD111" s="364"/>
      <c r="QDE111" s="364"/>
      <c r="QDF111" s="364"/>
      <c r="QDG111" s="364"/>
      <c r="QDH111" s="364"/>
      <c r="QDI111" s="364"/>
      <c r="QDJ111" s="364"/>
      <c r="QDK111" s="364"/>
      <c r="QDL111" s="364"/>
      <c r="QDM111" s="364"/>
      <c r="QDN111" s="364"/>
      <c r="QDO111" s="364"/>
      <c r="QDP111" s="364"/>
      <c r="QDQ111" s="364"/>
      <c r="QDR111" s="364"/>
      <c r="QDS111" s="364"/>
      <c r="QDT111" s="364"/>
      <c r="QDU111" s="364"/>
      <c r="QDV111" s="364"/>
      <c r="QDW111" s="364"/>
      <c r="QDX111" s="364"/>
      <c r="QDY111" s="364"/>
      <c r="QDZ111" s="364"/>
      <c r="QEA111" s="364"/>
      <c r="QEB111" s="364"/>
      <c r="QEC111" s="364"/>
      <c r="QED111" s="364"/>
      <c r="QEE111" s="364"/>
      <c r="QEF111" s="364"/>
      <c r="QEG111" s="364"/>
      <c r="QEH111" s="364"/>
      <c r="QEI111" s="364"/>
      <c r="QEJ111" s="364"/>
      <c r="QEK111" s="364"/>
      <c r="QEL111" s="364"/>
      <c r="QEM111" s="364"/>
      <c r="QEN111" s="364"/>
      <c r="QEO111" s="364"/>
      <c r="QEP111" s="364"/>
      <c r="QEQ111" s="364"/>
      <c r="QER111" s="364"/>
      <c r="QES111" s="364"/>
      <c r="QET111" s="364"/>
      <c r="QEU111" s="364"/>
      <c r="QEV111" s="364"/>
      <c r="QEW111" s="364"/>
      <c r="QEX111" s="364"/>
      <c r="QEY111" s="364"/>
      <c r="QEZ111" s="364"/>
      <c r="QFA111" s="364"/>
      <c r="QFB111" s="364"/>
      <c r="QFC111" s="364"/>
      <c r="QFD111" s="364"/>
      <c r="QFE111" s="364"/>
      <c r="QFF111" s="364"/>
      <c r="QFG111" s="364"/>
      <c r="QFH111" s="364"/>
      <c r="QFI111" s="364"/>
      <c r="QFJ111" s="364"/>
      <c r="QFK111" s="364"/>
      <c r="QFL111" s="364"/>
      <c r="QFM111" s="364"/>
      <c r="QFN111" s="364"/>
      <c r="QFO111" s="364"/>
      <c r="QFP111" s="364"/>
      <c r="QFQ111" s="364"/>
      <c r="QFR111" s="364"/>
      <c r="QFS111" s="364"/>
      <c r="QFT111" s="364"/>
      <c r="QFU111" s="364"/>
      <c r="QFV111" s="364"/>
      <c r="QFW111" s="364"/>
      <c r="QFX111" s="364"/>
      <c r="QFY111" s="364"/>
      <c r="QFZ111" s="364"/>
      <c r="QGA111" s="364"/>
      <c r="QGB111" s="364"/>
      <c r="QGC111" s="364"/>
      <c r="QGD111" s="364"/>
      <c r="QGE111" s="364"/>
      <c r="QGF111" s="364"/>
      <c r="QGG111" s="364"/>
      <c r="QGH111" s="364"/>
      <c r="QGI111" s="364"/>
      <c r="QGJ111" s="364"/>
      <c r="QGK111" s="364"/>
      <c r="QGL111" s="364"/>
      <c r="QGM111" s="364"/>
      <c r="QGN111" s="364"/>
      <c r="QGO111" s="364"/>
      <c r="QGP111" s="364"/>
      <c r="QGQ111" s="364"/>
      <c r="QGR111" s="364"/>
      <c r="QGS111" s="364"/>
      <c r="QGT111" s="364"/>
      <c r="QGU111" s="364"/>
      <c r="QGV111" s="364"/>
      <c r="QGW111" s="364"/>
      <c r="QGX111" s="364"/>
      <c r="QGY111" s="364"/>
      <c r="QGZ111" s="364"/>
      <c r="QHA111" s="364"/>
      <c r="QHB111" s="364"/>
      <c r="QHC111" s="364"/>
      <c r="QHD111" s="364"/>
      <c r="QHE111" s="364"/>
      <c r="QHF111" s="364"/>
      <c r="QHG111" s="364"/>
      <c r="QHH111" s="364"/>
      <c r="QHI111" s="364"/>
      <c r="QHJ111" s="364"/>
      <c r="QHK111" s="364"/>
      <c r="QHL111" s="364"/>
      <c r="QHM111" s="364"/>
      <c r="QHN111" s="364"/>
      <c r="QHO111" s="364"/>
      <c r="QHP111" s="364"/>
      <c r="QHQ111" s="364"/>
      <c r="QHR111" s="364"/>
      <c r="QHS111" s="364"/>
      <c r="QHT111" s="364"/>
      <c r="QHU111" s="364"/>
      <c r="QHV111" s="364"/>
      <c r="QHW111" s="364"/>
      <c r="QHX111" s="364"/>
      <c r="QHY111" s="364"/>
      <c r="QHZ111" s="364"/>
      <c r="QIA111" s="364"/>
      <c r="QIB111" s="364"/>
      <c r="QIC111" s="364"/>
      <c r="QID111" s="364"/>
      <c r="QIE111" s="364"/>
      <c r="QIF111" s="364"/>
      <c r="QIG111" s="364"/>
      <c r="QIH111" s="364"/>
      <c r="QII111" s="364"/>
      <c r="QIJ111" s="364"/>
      <c r="QIK111" s="364"/>
      <c r="QIL111" s="364"/>
      <c r="QIM111" s="364"/>
      <c r="QIN111" s="364"/>
      <c r="QIO111" s="364"/>
      <c r="QIP111" s="364"/>
      <c r="QIQ111" s="364"/>
      <c r="QIR111" s="364"/>
      <c r="QIS111" s="364"/>
      <c r="QIT111" s="364"/>
      <c r="QIU111" s="364"/>
      <c r="QIV111" s="364"/>
      <c r="QIW111" s="364"/>
      <c r="QIX111" s="364"/>
      <c r="QIY111" s="364"/>
      <c r="QIZ111" s="364"/>
      <c r="QJA111" s="364"/>
      <c r="QJB111" s="364"/>
      <c r="QJC111" s="364"/>
      <c r="QJD111" s="364"/>
      <c r="QJE111" s="364"/>
      <c r="QJF111" s="364"/>
      <c r="QJG111" s="364"/>
      <c r="QJH111" s="364"/>
      <c r="QJI111" s="364"/>
      <c r="QJJ111" s="364"/>
      <c r="QJK111" s="364"/>
      <c r="QJL111" s="364"/>
      <c r="QJM111" s="364"/>
      <c r="QJN111" s="364"/>
      <c r="QJO111" s="364"/>
      <c r="QJP111" s="364"/>
      <c r="QJQ111" s="364"/>
      <c r="QJR111" s="364"/>
      <c r="QJS111" s="364"/>
      <c r="QJT111" s="364"/>
      <c r="QJU111" s="364"/>
      <c r="QJV111" s="364"/>
      <c r="QJW111" s="364"/>
      <c r="QJX111" s="364"/>
      <c r="QJY111" s="364"/>
      <c r="QJZ111" s="364"/>
      <c r="QKA111" s="364"/>
      <c r="QKB111" s="364"/>
      <c r="QKC111" s="364"/>
      <c r="QKD111" s="364"/>
      <c r="QKE111" s="364"/>
      <c r="QKF111" s="364"/>
      <c r="QKG111" s="364"/>
      <c r="QKH111" s="364"/>
      <c r="QKI111" s="364"/>
      <c r="QKJ111" s="364"/>
      <c r="QKK111" s="364"/>
      <c r="QKL111" s="364"/>
      <c r="QKM111" s="364"/>
      <c r="QKN111" s="364"/>
      <c r="QKO111" s="364"/>
      <c r="QKP111" s="364"/>
      <c r="QKQ111" s="364"/>
      <c r="QKR111" s="364"/>
      <c r="QKS111" s="364"/>
      <c r="QKT111" s="364"/>
      <c r="QKU111" s="364"/>
      <c r="QKV111" s="364"/>
      <c r="QKW111" s="364"/>
      <c r="QKX111" s="364"/>
      <c r="QKY111" s="364"/>
      <c r="QKZ111" s="364"/>
      <c r="QLA111" s="364"/>
      <c r="QLB111" s="364"/>
      <c r="QLC111" s="364"/>
      <c r="QLD111" s="364"/>
      <c r="QLE111" s="364"/>
      <c r="QLF111" s="364"/>
      <c r="QLG111" s="364"/>
      <c r="QLH111" s="364"/>
      <c r="QLI111" s="364"/>
      <c r="QLJ111" s="364"/>
      <c r="QLK111" s="364"/>
      <c r="QLL111" s="364"/>
      <c r="QLM111" s="364"/>
      <c r="QLN111" s="364"/>
      <c r="QLO111" s="364"/>
      <c r="QLP111" s="364"/>
      <c r="QLQ111" s="364"/>
      <c r="QLR111" s="364"/>
      <c r="QLS111" s="364"/>
      <c r="QLT111" s="364"/>
      <c r="QLU111" s="364"/>
      <c r="QLV111" s="364"/>
      <c r="QLW111" s="364"/>
      <c r="QLX111" s="364"/>
      <c r="QLY111" s="364"/>
      <c r="QLZ111" s="364"/>
      <c r="QMA111" s="364"/>
      <c r="QMB111" s="364"/>
      <c r="QMC111" s="364"/>
      <c r="QMD111" s="364"/>
      <c r="QME111" s="364"/>
      <c r="QMF111" s="364"/>
      <c r="QMG111" s="364"/>
      <c r="QMH111" s="364"/>
      <c r="QMI111" s="364"/>
      <c r="QMJ111" s="364"/>
      <c r="QMK111" s="364"/>
      <c r="QML111" s="364"/>
      <c r="QMM111" s="364"/>
      <c r="QMN111" s="364"/>
      <c r="QMO111" s="364"/>
      <c r="QMP111" s="364"/>
      <c r="QMQ111" s="364"/>
      <c r="QMR111" s="364"/>
      <c r="QMS111" s="364"/>
      <c r="QMT111" s="364"/>
      <c r="QMU111" s="364"/>
      <c r="QMV111" s="364"/>
      <c r="QMW111" s="364"/>
      <c r="QMX111" s="364"/>
      <c r="QMY111" s="364"/>
      <c r="QMZ111" s="364"/>
      <c r="QNA111" s="364"/>
      <c r="QNB111" s="364"/>
      <c r="QNC111" s="364"/>
      <c r="QND111" s="364"/>
      <c r="QNE111" s="364"/>
      <c r="QNF111" s="364"/>
      <c r="QNG111" s="364"/>
      <c r="QNH111" s="364"/>
      <c r="QNI111" s="364"/>
      <c r="QNJ111" s="364"/>
      <c r="QNK111" s="364"/>
      <c r="QNL111" s="364"/>
      <c r="QNM111" s="364"/>
      <c r="QNN111" s="364"/>
      <c r="QNO111" s="364"/>
      <c r="QNP111" s="364"/>
      <c r="QNQ111" s="364"/>
      <c r="QNR111" s="364"/>
      <c r="QNS111" s="364"/>
      <c r="QNT111" s="364"/>
      <c r="QNU111" s="364"/>
      <c r="QNV111" s="364"/>
      <c r="QNW111" s="364"/>
      <c r="QNX111" s="364"/>
      <c r="QNY111" s="364"/>
      <c r="QNZ111" s="364"/>
      <c r="QOA111" s="364"/>
      <c r="QOB111" s="364"/>
      <c r="QOC111" s="364"/>
      <c r="QOD111" s="364"/>
      <c r="QOE111" s="364"/>
      <c r="QOF111" s="364"/>
      <c r="QOG111" s="364"/>
      <c r="QOH111" s="364"/>
      <c r="QOI111" s="364"/>
      <c r="QOJ111" s="364"/>
      <c r="QOK111" s="364"/>
      <c r="QOL111" s="364"/>
      <c r="QOM111" s="364"/>
      <c r="QON111" s="364"/>
      <c r="QOO111" s="364"/>
      <c r="QOP111" s="364"/>
      <c r="QOQ111" s="364"/>
      <c r="QOR111" s="364"/>
      <c r="QOS111" s="364"/>
      <c r="QOT111" s="364"/>
      <c r="QOU111" s="364"/>
      <c r="QOV111" s="364"/>
      <c r="QOW111" s="364"/>
      <c r="QOX111" s="364"/>
      <c r="QOY111" s="364"/>
      <c r="QOZ111" s="364"/>
      <c r="QPA111" s="364"/>
      <c r="QPB111" s="364"/>
      <c r="QPC111" s="364"/>
      <c r="QPD111" s="364"/>
      <c r="QPE111" s="364"/>
      <c r="QPF111" s="364"/>
      <c r="QPG111" s="364"/>
      <c r="QPH111" s="364"/>
      <c r="QPI111" s="364"/>
      <c r="QPJ111" s="364"/>
      <c r="QPK111" s="364"/>
      <c r="QPL111" s="364"/>
      <c r="QPM111" s="364"/>
      <c r="QPN111" s="364"/>
      <c r="QPO111" s="364"/>
      <c r="QPP111" s="364"/>
      <c r="QPQ111" s="364"/>
      <c r="QPR111" s="364"/>
      <c r="QPS111" s="364"/>
      <c r="QPT111" s="364"/>
      <c r="QPU111" s="364"/>
      <c r="QPV111" s="364"/>
      <c r="QPW111" s="364"/>
      <c r="QPX111" s="364"/>
      <c r="QPY111" s="364"/>
      <c r="QPZ111" s="364"/>
      <c r="QQA111" s="364"/>
      <c r="QQB111" s="364"/>
      <c r="QQC111" s="364"/>
      <c r="QQD111" s="364"/>
      <c r="QQE111" s="364"/>
      <c r="QQF111" s="364"/>
      <c r="QQG111" s="364"/>
      <c r="QQH111" s="364"/>
      <c r="QQI111" s="364"/>
      <c r="QQJ111" s="364"/>
      <c r="QQK111" s="364"/>
      <c r="QQL111" s="364"/>
      <c r="QQM111" s="364"/>
      <c r="QQN111" s="364"/>
      <c r="QQO111" s="364"/>
      <c r="QQP111" s="364"/>
      <c r="QQQ111" s="364"/>
      <c r="QQR111" s="364"/>
      <c r="QQS111" s="364"/>
      <c r="QQT111" s="364"/>
      <c r="QQU111" s="364"/>
      <c r="QQV111" s="364"/>
      <c r="QQW111" s="364"/>
      <c r="QQX111" s="364"/>
      <c r="QQY111" s="364"/>
      <c r="QQZ111" s="364"/>
      <c r="QRA111" s="364"/>
      <c r="QRB111" s="364"/>
      <c r="QRC111" s="364"/>
      <c r="QRD111" s="364"/>
      <c r="QRE111" s="364"/>
      <c r="QRF111" s="364"/>
      <c r="QRG111" s="364"/>
      <c r="QRH111" s="364"/>
      <c r="QRI111" s="364"/>
      <c r="QRJ111" s="364"/>
      <c r="QRK111" s="364"/>
      <c r="QRL111" s="364"/>
      <c r="QRM111" s="364"/>
      <c r="QRN111" s="364"/>
      <c r="QRO111" s="364"/>
      <c r="QRP111" s="364"/>
      <c r="QRQ111" s="364"/>
      <c r="QRR111" s="364"/>
      <c r="QRS111" s="364"/>
      <c r="QRT111" s="364"/>
      <c r="QRU111" s="364"/>
      <c r="QRV111" s="364"/>
      <c r="QRW111" s="364"/>
      <c r="QRX111" s="364"/>
      <c r="QRY111" s="364"/>
      <c r="QRZ111" s="364"/>
      <c r="QSA111" s="364"/>
      <c r="QSB111" s="364"/>
      <c r="QSC111" s="364"/>
      <c r="QSD111" s="364"/>
      <c r="QSE111" s="364"/>
      <c r="QSF111" s="364"/>
      <c r="QSG111" s="364"/>
      <c r="QSH111" s="364"/>
      <c r="QSI111" s="364"/>
      <c r="QSJ111" s="364"/>
      <c r="QSK111" s="364"/>
      <c r="QSL111" s="364"/>
      <c r="QSM111" s="364"/>
      <c r="QSN111" s="364"/>
      <c r="QSO111" s="364"/>
      <c r="QSP111" s="364"/>
      <c r="QSQ111" s="364"/>
      <c r="QSR111" s="364"/>
      <c r="QSS111" s="364"/>
      <c r="QST111" s="364"/>
      <c r="QSU111" s="364"/>
      <c r="QSV111" s="364"/>
      <c r="QSW111" s="364"/>
      <c r="QSX111" s="364"/>
      <c r="QSY111" s="364"/>
      <c r="QSZ111" s="364"/>
      <c r="QTA111" s="364"/>
      <c r="QTB111" s="364"/>
      <c r="QTC111" s="364"/>
      <c r="QTD111" s="364"/>
      <c r="QTE111" s="364"/>
      <c r="QTF111" s="364"/>
      <c r="QTG111" s="364"/>
      <c r="QTH111" s="364"/>
      <c r="QTI111" s="364"/>
      <c r="QTJ111" s="364"/>
      <c r="QTK111" s="364"/>
      <c r="QTL111" s="364"/>
      <c r="QTM111" s="364"/>
      <c r="QTN111" s="364"/>
      <c r="QTO111" s="364"/>
      <c r="QTP111" s="364"/>
      <c r="QTQ111" s="364"/>
      <c r="QTR111" s="364"/>
      <c r="QTS111" s="364"/>
      <c r="QTT111" s="364"/>
      <c r="QTU111" s="364"/>
      <c r="QTV111" s="364"/>
      <c r="QTW111" s="364"/>
      <c r="QTX111" s="364"/>
      <c r="QTY111" s="364"/>
      <c r="QTZ111" s="364"/>
      <c r="QUA111" s="364"/>
      <c r="QUB111" s="364"/>
      <c r="QUC111" s="364"/>
      <c r="QUD111" s="364"/>
      <c r="QUE111" s="364"/>
      <c r="QUF111" s="364"/>
      <c r="QUG111" s="364"/>
      <c r="QUH111" s="364"/>
      <c r="QUI111" s="364"/>
      <c r="QUJ111" s="364"/>
      <c r="QUK111" s="364"/>
      <c r="QUL111" s="364"/>
      <c r="QUM111" s="364"/>
      <c r="QUN111" s="364"/>
      <c r="QUO111" s="364"/>
      <c r="QUP111" s="364"/>
      <c r="QUQ111" s="364"/>
      <c r="QUR111" s="364"/>
      <c r="QUS111" s="364"/>
      <c r="QUT111" s="364"/>
      <c r="QUU111" s="364"/>
      <c r="QUV111" s="364"/>
      <c r="QUW111" s="364"/>
      <c r="QUX111" s="364"/>
      <c r="QUY111" s="364"/>
      <c r="QUZ111" s="364"/>
      <c r="QVA111" s="364"/>
      <c r="QVB111" s="364"/>
      <c r="QVC111" s="364"/>
      <c r="QVD111" s="364"/>
      <c r="QVE111" s="364"/>
      <c r="QVF111" s="364"/>
      <c r="QVG111" s="364"/>
      <c r="QVH111" s="364"/>
      <c r="QVI111" s="364"/>
      <c r="QVJ111" s="364"/>
      <c r="QVK111" s="364"/>
      <c r="QVL111" s="364"/>
      <c r="QVM111" s="364"/>
      <c r="QVN111" s="364"/>
      <c r="QVO111" s="364"/>
      <c r="QVP111" s="364"/>
      <c r="QVQ111" s="364"/>
      <c r="QVR111" s="364"/>
      <c r="QVS111" s="364"/>
      <c r="QVT111" s="364"/>
      <c r="QVU111" s="364"/>
      <c r="QVV111" s="364"/>
      <c r="QVW111" s="364"/>
      <c r="QVX111" s="364"/>
      <c r="QVY111" s="364"/>
      <c r="QVZ111" s="364"/>
      <c r="QWA111" s="364"/>
      <c r="QWB111" s="364"/>
      <c r="QWC111" s="364"/>
      <c r="QWD111" s="364"/>
      <c r="QWE111" s="364"/>
      <c r="QWF111" s="364"/>
      <c r="QWG111" s="364"/>
      <c r="QWH111" s="364"/>
      <c r="QWI111" s="364"/>
      <c r="QWJ111" s="364"/>
      <c r="QWK111" s="364"/>
      <c r="QWL111" s="364"/>
      <c r="QWM111" s="364"/>
      <c r="QWN111" s="364"/>
      <c r="QWO111" s="364"/>
      <c r="QWP111" s="364"/>
      <c r="QWQ111" s="364"/>
      <c r="QWR111" s="364"/>
      <c r="QWS111" s="364"/>
      <c r="QWT111" s="364"/>
      <c r="QWU111" s="364"/>
      <c r="QWV111" s="364"/>
      <c r="QWW111" s="364"/>
      <c r="QWX111" s="364"/>
      <c r="QWY111" s="364"/>
      <c r="QWZ111" s="364"/>
      <c r="QXA111" s="364"/>
      <c r="QXB111" s="364"/>
      <c r="QXC111" s="364"/>
      <c r="QXD111" s="364"/>
      <c r="QXE111" s="364"/>
      <c r="QXF111" s="364"/>
      <c r="QXG111" s="364"/>
      <c r="QXH111" s="364"/>
      <c r="QXI111" s="364"/>
      <c r="QXJ111" s="364"/>
      <c r="QXK111" s="364"/>
      <c r="QXL111" s="364"/>
      <c r="QXM111" s="364"/>
      <c r="QXN111" s="364"/>
      <c r="QXO111" s="364"/>
      <c r="QXP111" s="364"/>
      <c r="QXQ111" s="364"/>
      <c r="QXR111" s="364"/>
      <c r="QXS111" s="364"/>
      <c r="QXT111" s="364"/>
      <c r="QXU111" s="364"/>
      <c r="QXV111" s="364"/>
      <c r="QXW111" s="364"/>
      <c r="QXX111" s="364"/>
      <c r="QXY111" s="364"/>
      <c r="QXZ111" s="364"/>
      <c r="QYA111" s="364"/>
      <c r="QYB111" s="364"/>
      <c r="QYC111" s="364"/>
      <c r="QYD111" s="364"/>
      <c r="QYE111" s="364"/>
      <c r="QYF111" s="364"/>
      <c r="QYG111" s="364"/>
      <c r="QYH111" s="364"/>
      <c r="QYI111" s="364"/>
      <c r="QYJ111" s="364"/>
      <c r="QYK111" s="364"/>
      <c r="QYL111" s="364"/>
      <c r="QYM111" s="364"/>
      <c r="QYN111" s="364"/>
      <c r="QYO111" s="364"/>
      <c r="QYP111" s="364"/>
      <c r="QYQ111" s="364"/>
      <c r="QYR111" s="364"/>
      <c r="QYS111" s="364"/>
      <c r="QYT111" s="364"/>
      <c r="QYU111" s="364"/>
      <c r="QYV111" s="364"/>
      <c r="QYW111" s="364"/>
      <c r="QYX111" s="364"/>
      <c r="QYY111" s="364"/>
      <c r="QYZ111" s="364"/>
      <c r="QZA111" s="364"/>
      <c r="QZB111" s="364"/>
      <c r="QZC111" s="364"/>
      <c r="QZD111" s="364"/>
      <c r="QZE111" s="364"/>
      <c r="QZF111" s="364"/>
      <c r="QZG111" s="364"/>
      <c r="QZH111" s="364"/>
      <c r="QZI111" s="364"/>
      <c r="QZJ111" s="364"/>
      <c r="QZK111" s="364"/>
      <c r="QZL111" s="364"/>
      <c r="QZM111" s="364"/>
      <c r="QZN111" s="364"/>
      <c r="QZO111" s="364"/>
      <c r="QZP111" s="364"/>
      <c r="QZQ111" s="364"/>
      <c r="QZR111" s="364"/>
      <c r="QZS111" s="364"/>
      <c r="QZT111" s="364"/>
      <c r="QZU111" s="364"/>
      <c r="QZV111" s="364"/>
      <c r="QZW111" s="364"/>
      <c r="QZX111" s="364"/>
      <c r="QZY111" s="364"/>
      <c r="QZZ111" s="364"/>
      <c r="RAA111" s="364"/>
      <c r="RAB111" s="364"/>
      <c r="RAC111" s="364"/>
      <c r="RAD111" s="364"/>
      <c r="RAE111" s="364"/>
      <c r="RAF111" s="364"/>
      <c r="RAG111" s="364"/>
      <c r="RAH111" s="364"/>
      <c r="RAI111" s="364"/>
      <c r="RAJ111" s="364"/>
      <c r="RAK111" s="364"/>
      <c r="RAL111" s="364"/>
      <c r="RAM111" s="364"/>
      <c r="RAN111" s="364"/>
      <c r="RAO111" s="364"/>
      <c r="RAP111" s="364"/>
      <c r="RAQ111" s="364"/>
      <c r="RAR111" s="364"/>
      <c r="RAS111" s="364"/>
      <c r="RAT111" s="364"/>
      <c r="RAU111" s="364"/>
      <c r="RAV111" s="364"/>
      <c r="RAW111" s="364"/>
      <c r="RAX111" s="364"/>
      <c r="RAY111" s="364"/>
      <c r="RAZ111" s="364"/>
      <c r="RBA111" s="364"/>
      <c r="RBB111" s="364"/>
      <c r="RBC111" s="364"/>
      <c r="RBD111" s="364"/>
      <c r="RBE111" s="364"/>
      <c r="RBF111" s="364"/>
      <c r="RBG111" s="364"/>
      <c r="RBH111" s="364"/>
      <c r="RBI111" s="364"/>
      <c r="RBJ111" s="364"/>
      <c r="RBK111" s="364"/>
      <c r="RBL111" s="364"/>
      <c r="RBM111" s="364"/>
      <c r="RBN111" s="364"/>
      <c r="RBO111" s="364"/>
      <c r="RBP111" s="364"/>
      <c r="RBQ111" s="364"/>
      <c r="RBR111" s="364"/>
      <c r="RBS111" s="364"/>
      <c r="RBT111" s="364"/>
      <c r="RBU111" s="364"/>
      <c r="RBV111" s="364"/>
      <c r="RBW111" s="364"/>
      <c r="RBX111" s="364"/>
      <c r="RBY111" s="364"/>
      <c r="RBZ111" s="364"/>
      <c r="RCA111" s="364"/>
      <c r="RCB111" s="364"/>
      <c r="RCC111" s="364"/>
      <c r="RCD111" s="364"/>
      <c r="RCE111" s="364"/>
      <c r="RCF111" s="364"/>
      <c r="RCG111" s="364"/>
      <c r="RCH111" s="364"/>
      <c r="RCI111" s="364"/>
      <c r="RCJ111" s="364"/>
      <c r="RCK111" s="364"/>
      <c r="RCL111" s="364"/>
      <c r="RCM111" s="364"/>
      <c r="RCN111" s="364"/>
      <c r="RCO111" s="364"/>
      <c r="RCP111" s="364"/>
      <c r="RCQ111" s="364"/>
      <c r="RCR111" s="364"/>
      <c r="RCS111" s="364"/>
      <c r="RCT111" s="364"/>
      <c r="RCU111" s="364"/>
      <c r="RCV111" s="364"/>
      <c r="RCW111" s="364"/>
      <c r="RCX111" s="364"/>
      <c r="RCY111" s="364"/>
      <c r="RCZ111" s="364"/>
      <c r="RDA111" s="364"/>
      <c r="RDB111" s="364"/>
      <c r="RDC111" s="364"/>
      <c r="RDD111" s="364"/>
      <c r="RDE111" s="364"/>
      <c r="RDF111" s="364"/>
      <c r="RDG111" s="364"/>
      <c r="RDH111" s="364"/>
      <c r="RDI111" s="364"/>
      <c r="RDJ111" s="364"/>
      <c r="RDK111" s="364"/>
      <c r="RDL111" s="364"/>
      <c r="RDM111" s="364"/>
      <c r="RDN111" s="364"/>
      <c r="RDO111" s="364"/>
      <c r="RDP111" s="364"/>
      <c r="RDQ111" s="364"/>
      <c r="RDR111" s="364"/>
      <c r="RDS111" s="364"/>
      <c r="RDT111" s="364"/>
      <c r="RDU111" s="364"/>
      <c r="RDV111" s="364"/>
      <c r="RDW111" s="364"/>
      <c r="RDX111" s="364"/>
      <c r="RDY111" s="364"/>
      <c r="RDZ111" s="364"/>
      <c r="REA111" s="364"/>
      <c r="REB111" s="364"/>
      <c r="REC111" s="364"/>
      <c r="RED111" s="364"/>
      <c r="REE111" s="364"/>
      <c r="REF111" s="364"/>
      <c r="REG111" s="364"/>
      <c r="REH111" s="364"/>
      <c r="REI111" s="364"/>
      <c r="REJ111" s="364"/>
      <c r="REK111" s="364"/>
      <c r="REL111" s="364"/>
      <c r="REM111" s="364"/>
      <c r="REN111" s="364"/>
      <c r="REO111" s="364"/>
      <c r="REP111" s="364"/>
      <c r="REQ111" s="364"/>
      <c r="RER111" s="364"/>
      <c r="RES111" s="364"/>
      <c r="RET111" s="364"/>
      <c r="REU111" s="364"/>
      <c r="REV111" s="364"/>
      <c r="REW111" s="364"/>
      <c r="REX111" s="364"/>
      <c r="REY111" s="364"/>
      <c r="REZ111" s="364"/>
      <c r="RFA111" s="364"/>
      <c r="RFB111" s="364"/>
      <c r="RFC111" s="364"/>
      <c r="RFD111" s="364"/>
      <c r="RFE111" s="364"/>
      <c r="RFF111" s="364"/>
      <c r="RFG111" s="364"/>
      <c r="RFH111" s="364"/>
      <c r="RFI111" s="364"/>
      <c r="RFJ111" s="364"/>
      <c r="RFK111" s="364"/>
      <c r="RFL111" s="364"/>
      <c r="RFM111" s="364"/>
      <c r="RFN111" s="364"/>
      <c r="RFO111" s="364"/>
      <c r="RFP111" s="364"/>
      <c r="RFQ111" s="364"/>
      <c r="RFR111" s="364"/>
      <c r="RFS111" s="364"/>
      <c r="RFT111" s="364"/>
      <c r="RFU111" s="364"/>
      <c r="RFV111" s="364"/>
      <c r="RFW111" s="364"/>
      <c r="RFX111" s="364"/>
      <c r="RFY111" s="364"/>
      <c r="RFZ111" s="364"/>
      <c r="RGA111" s="364"/>
      <c r="RGB111" s="364"/>
      <c r="RGC111" s="364"/>
      <c r="RGD111" s="364"/>
      <c r="RGE111" s="364"/>
      <c r="RGF111" s="364"/>
      <c r="RGG111" s="364"/>
      <c r="RGH111" s="364"/>
      <c r="RGI111" s="364"/>
      <c r="RGJ111" s="364"/>
      <c r="RGK111" s="364"/>
      <c r="RGL111" s="364"/>
      <c r="RGM111" s="364"/>
      <c r="RGN111" s="364"/>
      <c r="RGO111" s="364"/>
      <c r="RGP111" s="364"/>
      <c r="RGQ111" s="364"/>
      <c r="RGR111" s="364"/>
      <c r="RGS111" s="364"/>
      <c r="RGT111" s="364"/>
      <c r="RGU111" s="364"/>
      <c r="RGV111" s="364"/>
      <c r="RGW111" s="364"/>
      <c r="RGX111" s="364"/>
      <c r="RGY111" s="364"/>
      <c r="RGZ111" s="364"/>
      <c r="RHA111" s="364"/>
      <c r="RHB111" s="364"/>
      <c r="RHC111" s="364"/>
      <c r="RHD111" s="364"/>
      <c r="RHE111" s="364"/>
      <c r="RHF111" s="364"/>
      <c r="RHG111" s="364"/>
      <c r="RHH111" s="364"/>
      <c r="RHI111" s="364"/>
      <c r="RHJ111" s="364"/>
      <c r="RHK111" s="364"/>
      <c r="RHL111" s="364"/>
      <c r="RHM111" s="364"/>
      <c r="RHN111" s="364"/>
      <c r="RHO111" s="364"/>
      <c r="RHP111" s="364"/>
      <c r="RHQ111" s="364"/>
      <c r="RHR111" s="364"/>
      <c r="RHS111" s="364"/>
      <c r="RHT111" s="364"/>
      <c r="RHU111" s="364"/>
      <c r="RHV111" s="364"/>
      <c r="RHW111" s="364"/>
      <c r="RHX111" s="364"/>
      <c r="RHY111" s="364"/>
      <c r="RHZ111" s="364"/>
      <c r="RIA111" s="364"/>
      <c r="RIB111" s="364"/>
      <c r="RIC111" s="364"/>
      <c r="RID111" s="364"/>
      <c r="RIE111" s="364"/>
      <c r="RIF111" s="364"/>
      <c r="RIG111" s="364"/>
      <c r="RIH111" s="364"/>
      <c r="RII111" s="364"/>
      <c r="RIJ111" s="364"/>
      <c r="RIK111" s="364"/>
      <c r="RIL111" s="364"/>
      <c r="RIM111" s="364"/>
      <c r="RIN111" s="364"/>
      <c r="RIO111" s="364"/>
      <c r="RIP111" s="364"/>
      <c r="RIQ111" s="364"/>
      <c r="RIR111" s="364"/>
      <c r="RIS111" s="364"/>
      <c r="RIT111" s="364"/>
      <c r="RIU111" s="364"/>
      <c r="RIV111" s="364"/>
      <c r="RIW111" s="364"/>
      <c r="RIX111" s="364"/>
      <c r="RIY111" s="364"/>
      <c r="RIZ111" s="364"/>
      <c r="RJA111" s="364"/>
      <c r="RJB111" s="364"/>
      <c r="RJC111" s="364"/>
      <c r="RJD111" s="364"/>
      <c r="RJE111" s="364"/>
      <c r="RJF111" s="364"/>
      <c r="RJG111" s="364"/>
      <c r="RJH111" s="364"/>
      <c r="RJI111" s="364"/>
      <c r="RJJ111" s="364"/>
      <c r="RJK111" s="364"/>
      <c r="RJL111" s="364"/>
      <c r="RJM111" s="364"/>
      <c r="RJN111" s="364"/>
      <c r="RJO111" s="364"/>
      <c r="RJP111" s="364"/>
      <c r="RJQ111" s="364"/>
      <c r="RJR111" s="364"/>
      <c r="RJS111" s="364"/>
      <c r="RJT111" s="364"/>
      <c r="RJU111" s="364"/>
      <c r="RJV111" s="364"/>
      <c r="RJW111" s="364"/>
      <c r="RJX111" s="364"/>
      <c r="RJY111" s="364"/>
      <c r="RJZ111" s="364"/>
      <c r="RKA111" s="364"/>
      <c r="RKB111" s="364"/>
      <c r="RKC111" s="364"/>
      <c r="RKD111" s="364"/>
      <c r="RKE111" s="364"/>
      <c r="RKF111" s="364"/>
      <c r="RKG111" s="364"/>
      <c r="RKH111" s="364"/>
      <c r="RKI111" s="364"/>
      <c r="RKJ111" s="364"/>
      <c r="RKK111" s="364"/>
      <c r="RKL111" s="364"/>
      <c r="RKM111" s="364"/>
      <c r="RKN111" s="364"/>
      <c r="RKO111" s="364"/>
      <c r="RKP111" s="364"/>
      <c r="RKQ111" s="364"/>
      <c r="RKR111" s="364"/>
      <c r="RKS111" s="364"/>
      <c r="RKT111" s="364"/>
      <c r="RKU111" s="364"/>
      <c r="RKV111" s="364"/>
      <c r="RKW111" s="364"/>
      <c r="RKX111" s="364"/>
      <c r="RKY111" s="364"/>
      <c r="RKZ111" s="364"/>
      <c r="RLA111" s="364"/>
      <c r="RLB111" s="364"/>
      <c r="RLC111" s="364"/>
      <c r="RLD111" s="364"/>
      <c r="RLE111" s="364"/>
      <c r="RLF111" s="364"/>
      <c r="RLG111" s="364"/>
      <c r="RLH111" s="364"/>
      <c r="RLI111" s="364"/>
      <c r="RLJ111" s="364"/>
      <c r="RLK111" s="364"/>
      <c r="RLL111" s="364"/>
      <c r="RLM111" s="364"/>
      <c r="RLN111" s="364"/>
      <c r="RLO111" s="364"/>
      <c r="RLP111" s="364"/>
      <c r="RLQ111" s="364"/>
      <c r="RLR111" s="364"/>
      <c r="RLS111" s="364"/>
      <c r="RLT111" s="364"/>
      <c r="RLU111" s="364"/>
      <c r="RLV111" s="364"/>
      <c r="RLW111" s="364"/>
      <c r="RLX111" s="364"/>
      <c r="RLY111" s="364"/>
      <c r="RLZ111" s="364"/>
      <c r="RMA111" s="364"/>
      <c r="RMB111" s="364"/>
      <c r="RMC111" s="364"/>
      <c r="RMD111" s="364"/>
      <c r="RME111" s="364"/>
      <c r="RMF111" s="364"/>
      <c r="RMG111" s="364"/>
      <c r="RMH111" s="364"/>
      <c r="RMI111" s="364"/>
      <c r="RMJ111" s="364"/>
      <c r="RMK111" s="364"/>
      <c r="RML111" s="364"/>
      <c r="RMM111" s="364"/>
      <c r="RMN111" s="364"/>
      <c r="RMO111" s="364"/>
      <c r="RMP111" s="364"/>
      <c r="RMQ111" s="364"/>
      <c r="RMR111" s="364"/>
      <c r="RMS111" s="364"/>
      <c r="RMT111" s="364"/>
      <c r="RMU111" s="364"/>
      <c r="RMV111" s="364"/>
      <c r="RMW111" s="364"/>
      <c r="RMX111" s="364"/>
      <c r="RMY111" s="364"/>
      <c r="RMZ111" s="364"/>
      <c r="RNA111" s="364"/>
      <c r="RNB111" s="364"/>
      <c r="RNC111" s="364"/>
      <c r="RND111" s="364"/>
      <c r="RNE111" s="364"/>
      <c r="RNF111" s="364"/>
      <c r="RNG111" s="364"/>
      <c r="RNH111" s="364"/>
      <c r="RNI111" s="364"/>
      <c r="RNJ111" s="364"/>
      <c r="RNK111" s="364"/>
      <c r="RNL111" s="364"/>
      <c r="RNM111" s="364"/>
      <c r="RNN111" s="364"/>
      <c r="RNO111" s="364"/>
      <c r="RNP111" s="364"/>
      <c r="RNQ111" s="364"/>
      <c r="RNR111" s="364"/>
      <c r="RNS111" s="364"/>
      <c r="RNT111" s="364"/>
      <c r="RNU111" s="364"/>
      <c r="RNV111" s="364"/>
      <c r="RNW111" s="364"/>
      <c r="RNX111" s="364"/>
      <c r="RNY111" s="364"/>
      <c r="RNZ111" s="364"/>
      <c r="ROA111" s="364"/>
      <c r="ROB111" s="364"/>
      <c r="ROC111" s="364"/>
      <c r="ROD111" s="364"/>
      <c r="ROE111" s="364"/>
      <c r="ROF111" s="364"/>
      <c r="ROG111" s="364"/>
      <c r="ROH111" s="364"/>
      <c r="ROI111" s="364"/>
      <c r="ROJ111" s="364"/>
      <c r="ROK111" s="364"/>
      <c r="ROL111" s="364"/>
      <c r="ROM111" s="364"/>
      <c r="RON111" s="364"/>
      <c r="ROO111" s="364"/>
      <c r="ROP111" s="364"/>
      <c r="ROQ111" s="364"/>
      <c r="ROR111" s="364"/>
      <c r="ROS111" s="364"/>
      <c r="ROT111" s="364"/>
      <c r="ROU111" s="364"/>
      <c r="ROV111" s="364"/>
      <c r="ROW111" s="364"/>
      <c r="ROX111" s="364"/>
      <c r="ROY111" s="364"/>
      <c r="ROZ111" s="364"/>
      <c r="RPA111" s="364"/>
      <c r="RPB111" s="364"/>
      <c r="RPC111" s="364"/>
      <c r="RPD111" s="364"/>
      <c r="RPE111" s="364"/>
      <c r="RPF111" s="364"/>
      <c r="RPG111" s="364"/>
      <c r="RPH111" s="364"/>
      <c r="RPI111" s="364"/>
      <c r="RPJ111" s="364"/>
      <c r="RPK111" s="364"/>
      <c r="RPL111" s="364"/>
      <c r="RPM111" s="364"/>
      <c r="RPN111" s="364"/>
      <c r="RPO111" s="364"/>
      <c r="RPP111" s="364"/>
      <c r="RPQ111" s="364"/>
      <c r="RPR111" s="364"/>
      <c r="RPS111" s="364"/>
      <c r="RPT111" s="364"/>
      <c r="RPU111" s="364"/>
      <c r="RPV111" s="364"/>
      <c r="RPW111" s="364"/>
      <c r="RPX111" s="364"/>
      <c r="RPY111" s="364"/>
      <c r="RPZ111" s="364"/>
      <c r="RQA111" s="364"/>
      <c r="RQB111" s="364"/>
      <c r="RQC111" s="364"/>
      <c r="RQD111" s="364"/>
      <c r="RQE111" s="364"/>
      <c r="RQF111" s="364"/>
      <c r="RQG111" s="364"/>
      <c r="RQH111" s="364"/>
      <c r="RQI111" s="364"/>
      <c r="RQJ111" s="364"/>
      <c r="RQK111" s="364"/>
      <c r="RQL111" s="364"/>
      <c r="RQM111" s="364"/>
      <c r="RQN111" s="364"/>
      <c r="RQO111" s="364"/>
      <c r="RQP111" s="364"/>
      <c r="RQQ111" s="364"/>
      <c r="RQR111" s="364"/>
      <c r="RQS111" s="364"/>
      <c r="RQT111" s="364"/>
      <c r="RQU111" s="364"/>
      <c r="RQV111" s="364"/>
      <c r="RQW111" s="364"/>
      <c r="RQX111" s="364"/>
      <c r="RQY111" s="364"/>
      <c r="RQZ111" s="364"/>
      <c r="RRA111" s="364"/>
      <c r="RRB111" s="364"/>
      <c r="RRC111" s="364"/>
      <c r="RRD111" s="364"/>
      <c r="RRE111" s="364"/>
      <c r="RRF111" s="364"/>
      <c r="RRG111" s="364"/>
      <c r="RRH111" s="364"/>
      <c r="RRI111" s="364"/>
      <c r="RRJ111" s="364"/>
      <c r="RRK111" s="364"/>
      <c r="RRL111" s="364"/>
      <c r="RRM111" s="364"/>
      <c r="RRN111" s="364"/>
      <c r="RRO111" s="364"/>
      <c r="RRP111" s="364"/>
      <c r="RRQ111" s="364"/>
      <c r="RRR111" s="364"/>
      <c r="RRS111" s="364"/>
      <c r="RRT111" s="364"/>
      <c r="RRU111" s="364"/>
      <c r="RRV111" s="364"/>
      <c r="RRW111" s="364"/>
      <c r="RRX111" s="364"/>
      <c r="RRY111" s="364"/>
      <c r="RRZ111" s="364"/>
      <c r="RSA111" s="364"/>
      <c r="RSB111" s="364"/>
      <c r="RSC111" s="364"/>
      <c r="RSD111" s="364"/>
      <c r="RSE111" s="364"/>
      <c r="RSF111" s="364"/>
      <c r="RSG111" s="364"/>
      <c r="RSH111" s="364"/>
      <c r="RSI111" s="364"/>
      <c r="RSJ111" s="364"/>
      <c r="RSK111" s="364"/>
      <c r="RSL111" s="364"/>
      <c r="RSM111" s="364"/>
      <c r="RSN111" s="364"/>
      <c r="RSO111" s="364"/>
      <c r="RSP111" s="364"/>
      <c r="RSQ111" s="364"/>
      <c r="RSR111" s="364"/>
      <c r="RSS111" s="364"/>
      <c r="RST111" s="364"/>
      <c r="RSU111" s="364"/>
      <c r="RSV111" s="364"/>
      <c r="RSW111" s="364"/>
      <c r="RSX111" s="364"/>
      <c r="RSY111" s="364"/>
      <c r="RSZ111" s="364"/>
      <c r="RTA111" s="364"/>
      <c r="RTB111" s="364"/>
      <c r="RTC111" s="364"/>
      <c r="RTD111" s="364"/>
      <c r="RTE111" s="364"/>
      <c r="RTF111" s="364"/>
      <c r="RTG111" s="364"/>
      <c r="RTH111" s="364"/>
      <c r="RTI111" s="364"/>
      <c r="RTJ111" s="364"/>
      <c r="RTK111" s="364"/>
      <c r="RTL111" s="364"/>
      <c r="RTM111" s="364"/>
      <c r="RTN111" s="364"/>
      <c r="RTO111" s="364"/>
      <c r="RTP111" s="364"/>
      <c r="RTQ111" s="364"/>
      <c r="RTR111" s="364"/>
      <c r="RTS111" s="364"/>
      <c r="RTT111" s="364"/>
      <c r="RTU111" s="364"/>
      <c r="RTV111" s="364"/>
      <c r="RTW111" s="364"/>
      <c r="RTX111" s="364"/>
      <c r="RTY111" s="364"/>
      <c r="RTZ111" s="364"/>
      <c r="RUA111" s="364"/>
      <c r="RUB111" s="364"/>
      <c r="RUC111" s="364"/>
      <c r="RUD111" s="364"/>
      <c r="RUE111" s="364"/>
      <c r="RUF111" s="364"/>
      <c r="RUG111" s="364"/>
      <c r="RUH111" s="364"/>
      <c r="RUI111" s="364"/>
      <c r="RUJ111" s="364"/>
      <c r="RUK111" s="364"/>
      <c r="RUL111" s="364"/>
      <c r="RUM111" s="364"/>
      <c r="RUN111" s="364"/>
      <c r="RUO111" s="364"/>
      <c r="RUP111" s="364"/>
      <c r="RUQ111" s="364"/>
      <c r="RUR111" s="364"/>
      <c r="RUS111" s="364"/>
      <c r="RUT111" s="364"/>
      <c r="RUU111" s="364"/>
      <c r="RUV111" s="364"/>
      <c r="RUW111" s="364"/>
      <c r="RUX111" s="364"/>
      <c r="RUY111" s="364"/>
      <c r="RUZ111" s="364"/>
      <c r="RVA111" s="364"/>
      <c r="RVB111" s="364"/>
      <c r="RVC111" s="364"/>
      <c r="RVD111" s="364"/>
      <c r="RVE111" s="364"/>
      <c r="RVF111" s="364"/>
      <c r="RVG111" s="364"/>
      <c r="RVH111" s="364"/>
      <c r="RVI111" s="364"/>
      <c r="RVJ111" s="364"/>
      <c r="RVK111" s="364"/>
      <c r="RVL111" s="364"/>
      <c r="RVM111" s="364"/>
      <c r="RVN111" s="364"/>
      <c r="RVO111" s="364"/>
      <c r="RVP111" s="364"/>
      <c r="RVQ111" s="364"/>
      <c r="RVR111" s="364"/>
      <c r="RVS111" s="364"/>
      <c r="RVT111" s="364"/>
      <c r="RVU111" s="364"/>
      <c r="RVV111" s="364"/>
      <c r="RVW111" s="364"/>
      <c r="RVX111" s="364"/>
      <c r="RVY111" s="364"/>
      <c r="RVZ111" s="364"/>
      <c r="RWA111" s="364"/>
      <c r="RWB111" s="364"/>
      <c r="RWC111" s="364"/>
      <c r="RWD111" s="364"/>
      <c r="RWE111" s="364"/>
      <c r="RWF111" s="364"/>
      <c r="RWG111" s="364"/>
      <c r="RWH111" s="364"/>
      <c r="RWI111" s="364"/>
      <c r="RWJ111" s="364"/>
      <c r="RWK111" s="364"/>
      <c r="RWL111" s="364"/>
      <c r="RWM111" s="364"/>
      <c r="RWN111" s="364"/>
      <c r="RWO111" s="364"/>
      <c r="RWP111" s="364"/>
      <c r="RWQ111" s="364"/>
      <c r="RWR111" s="364"/>
      <c r="RWS111" s="364"/>
      <c r="RWT111" s="364"/>
      <c r="RWU111" s="364"/>
      <c r="RWV111" s="364"/>
      <c r="RWW111" s="364"/>
      <c r="RWX111" s="364"/>
      <c r="RWY111" s="364"/>
      <c r="RWZ111" s="364"/>
      <c r="RXA111" s="364"/>
      <c r="RXB111" s="364"/>
      <c r="RXC111" s="364"/>
      <c r="RXD111" s="364"/>
      <c r="RXE111" s="364"/>
      <c r="RXF111" s="364"/>
      <c r="RXG111" s="364"/>
      <c r="RXH111" s="364"/>
      <c r="RXI111" s="364"/>
      <c r="RXJ111" s="364"/>
      <c r="RXK111" s="364"/>
      <c r="RXL111" s="364"/>
      <c r="RXM111" s="364"/>
      <c r="RXN111" s="364"/>
      <c r="RXO111" s="364"/>
      <c r="RXP111" s="364"/>
      <c r="RXQ111" s="364"/>
      <c r="RXR111" s="364"/>
      <c r="RXS111" s="364"/>
      <c r="RXT111" s="364"/>
      <c r="RXU111" s="364"/>
      <c r="RXV111" s="364"/>
      <c r="RXW111" s="364"/>
      <c r="RXX111" s="364"/>
      <c r="RXY111" s="364"/>
      <c r="RXZ111" s="364"/>
      <c r="RYA111" s="364"/>
      <c r="RYB111" s="364"/>
      <c r="RYC111" s="364"/>
      <c r="RYD111" s="364"/>
      <c r="RYE111" s="364"/>
      <c r="RYF111" s="364"/>
      <c r="RYG111" s="364"/>
      <c r="RYH111" s="364"/>
      <c r="RYI111" s="364"/>
      <c r="RYJ111" s="364"/>
      <c r="RYK111" s="364"/>
      <c r="RYL111" s="364"/>
      <c r="RYM111" s="364"/>
      <c r="RYN111" s="364"/>
      <c r="RYO111" s="364"/>
      <c r="RYP111" s="364"/>
      <c r="RYQ111" s="364"/>
      <c r="RYR111" s="364"/>
      <c r="RYS111" s="364"/>
      <c r="RYT111" s="364"/>
      <c r="RYU111" s="364"/>
      <c r="RYV111" s="364"/>
      <c r="RYW111" s="364"/>
      <c r="RYX111" s="364"/>
      <c r="RYY111" s="364"/>
      <c r="RYZ111" s="364"/>
      <c r="RZA111" s="364"/>
      <c r="RZB111" s="364"/>
      <c r="RZC111" s="364"/>
      <c r="RZD111" s="364"/>
      <c r="RZE111" s="364"/>
      <c r="RZF111" s="364"/>
      <c r="RZG111" s="364"/>
      <c r="RZH111" s="364"/>
      <c r="RZI111" s="364"/>
      <c r="RZJ111" s="364"/>
      <c r="RZK111" s="364"/>
      <c r="RZL111" s="364"/>
      <c r="RZM111" s="364"/>
      <c r="RZN111" s="364"/>
      <c r="RZO111" s="364"/>
      <c r="RZP111" s="364"/>
      <c r="RZQ111" s="364"/>
      <c r="RZR111" s="364"/>
      <c r="RZS111" s="364"/>
      <c r="RZT111" s="364"/>
      <c r="RZU111" s="364"/>
      <c r="RZV111" s="364"/>
      <c r="RZW111" s="364"/>
      <c r="RZX111" s="364"/>
      <c r="RZY111" s="364"/>
      <c r="RZZ111" s="364"/>
      <c r="SAA111" s="364"/>
      <c r="SAB111" s="364"/>
      <c r="SAC111" s="364"/>
      <c r="SAD111" s="364"/>
      <c r="SAE111" s="364"/>
      <c r="SAF111" s="364"/>
      <c r="SAG111" s="364"/>
      <c r="SAH111" s="364"/>
      <c r="SAI111" s="364"/>
      <c r="SAJ111" s="364"/>
      <c r="SAK111" s="364"/>
      <c r="SAL111" s="364"/>
      <c r="SAM111" s="364"/>
      <c r="SAN111" s="364"/>
      <c r="SAO111" s="364"/>
      <c r="SAP111" s="364"/>
      <c r="SAQ111" s="364"/>
      <c r="SAR111" s="364"/>
      <c r="SAS111" s="364"/>
      <c r="SAT111" s="364"/>
      <c r="SAU111" s="364"/>
      <c r="SAV111" s="364"/>
      <c r="SAW111" s="364"/>
      <c r="SAX111" s="364"/>
      <c r="SAY111" s="364"/>
      <c r="SAZ111" s="364"/>
      <c r="SBA111" s="364"/>
      <c r="SBB111" s="364"/>
      <c r="SBC111" s="364"/>
      <c r="SBD111" s="364"/>
      <c r="SBE111" s="364"/>
      <c r="SBF111" s="364"/>
      <c r="SBG111" s="364"/>
      <c r="SBH111" s="364"/>
      <c r="SBI111" s="364"/>
      <c r="SBJ111" s="364"/>
      <c r="SBK111" s="364"/>
      <c r="SBL111" s="364"/>
      <c r="SBM111" s="364"/>
      <c r="SBN111" s="364"/>
      <c r="SBO111" s="364"/>
      <c r="SBP111" s="364"/>
      <c r="SBQ111" s="364"/>
      <c r="SBR111" s="364"/>
      <c r="SBS111" s="364"/>
      <c r="SBT111" s="364"/>
      <c r="SBU111" s="364"/>
      <c r="SBV111" s="364"/>
      <c r="SBW111" s="364"/>
      <c r="SBX111" s="364"/>
      <c r="SBY111" s="364"/>
      <c r="SBZ111" s="364"/>
      <c r="SCA111" s="364"/>
      <c r="SCB111" s="364"/>
      <c r="SCC111" s="364"/>
      <c r="SCD111" s="364"/>
      <c r="SCE111" s="364"/>
      <c r="SCF111" s="364"/>
      <c r="SCG111" s="364"/>
      <c r="SCH111" s="364"/>
      <c r="SCI111" s="364"/>
      <c r="SCJ111" s="364"/>
      <c r="SCK111" s="364"/>
      <c r="SCL111" s="364"/>
      <c r="SCM111" s="364"/>
      <c r="SCN111" s="364"/>
      <c r="SCO111" s="364"/>
      <c r="SCP111" s="364"/>
      <c r="SCQ111" s="364"/>
      <c r="SCR111" s="364"/>
      <c r="SCS111" s="364"/>
      <c r="SCT111" s="364"/>
      <c r="SCU111" s="364"/>
      <c r="SCV111" s="364"/>
      <c r="SCW111" s="364"/>
      <c r="SCX111" s="364"/>
      <c r="SCY111" s="364"/>
      <c r="SCZ111" s="364"/>
      <c r="SDA111" s="364"/>
      <c r="SDB111" s="364"/>
      <c r="SDC111" s="364"/>
      <c r="SDD111" s="364"/>
      <c r="SDE111" s="364"/>
      <c r="SDF111" s="364"/>
      <c r="SDG111" s="364"/>
      <c r="SDH111" s="364"/>
      <c r="SDI111" s="364"/>
      <c r="SDJ111" s="364"/>
      <c r="SDK111" s="364"/>
      <c r="SDL111" s="364"/>
      <c r="SDM111" s="364"/>
      <c r="SDN111" s="364"/>
      <c r="SDO111" s="364"/>
      <c r="SDP111" s="364"/>
      <c r="SDQ111" s="364"/>
      <c r="SDR111" s="364"/>
      <c r="SDS111" s="364"/>
      <c r="SDT111" s="364"/>
      <c r="SDU111" s="364"/>
      <c r="SDV111" s="364"/>
      <c r="SDW111" s="364"/>
      <c r="SDX111" s="364"/>
      <c r="SDY111" s="364"/>
      <c r="SDZ111" s="364"/>
      <c r="SEA111" s="364"/>
      <c r="SEB111" s="364"/>
      <c r="SEC111" s="364"/>
      <c r="SED111" s="364"/>
      <c r="SEE111" s="364"/>
      <c r="SEF111" s="364"/>
      <c r="SEG111" s="364"/>
      <c r="SEH111" s="364"/>
      <c r="SEI111" s="364"/>
      <c r="SEJ111" s="364"/>
      <c r="SEK111" s="364"/>
      <c r="SEL111" s="364"/>
      <c r="SEM111" s="364"/>
      <c r="SEN111" s="364"/>
      <c r="SEO111" s="364"/>
      <c r="SEP111" s="364"/>
      <c r="SEQ111" s="364"/>
      <c r="SER111" s="364"/>
      <c r="SES111" s="364"/>
      <c r="SET111" s="364"/>
      <c r="SEU111" s="364"/>
      <c r="SEV111" s="364"/>
      <c r="SEW111" s="364"/>
      <c r="SEX111" s="364"/>
      <c r="SEY111" s="364"/>
      <c r="SEZ111" s="364"/>
      <c r="SFA111" s="364"/>
      <c r="SFB111" s="364"/>
      <c r="SFC111" s="364"/>
      <c r="SFD111" s="364"/>
      <c r="SFE111" s="364"/>
      <c r="SFF111" s="364"/>
      <c r="SFG111" s="364"/>
      <c r="SFH111" s="364"/>
      <c r="SFI111" s="364"/>
      <c r="SFJ111" s="364"/>
      <c r="SFK111" s="364"/>
      <c r="SFL111" s="364"/>
      <c r="SFM111" s="364"/>
      <c r="SFN111" s="364"/>
      <c r="SFO111" s="364"/>
      <c r="SFP111" s="364"/>
      <c r="SFQ111" s="364"/>
      <c r="SFR111" s="364"/>
      <c r="SFS111" s="364"/>
      <c r="SFT111" s="364"/>
      <c r="SFU111" s="364"/>
      <c r="SFV111" s="364"/>
      <c r="SFW111" s="364"/>
      <c r="SFX111" s="364"/>
      <c r="SFY111" s="364"/>
      <c r="SFZ111" s="364"/>
      <c r="SGA111" s="364"/>
      <c r="SGB111" s="364"/>
      <c r="SGC111" s="364"/>
      <c r="SGD111" s="364"/>
      <c r="SGE111" s="364"/>
      <c r="SGF111" s="364"/>
      <c r="SGG111" s="364"/>
      <c r="SGH111" s="364"/>
      <c r="SGI111" s="364"/>
      <c r="SGJ111" s="364"/>
      <c r="SGK111" s="364"/>
      <c r="SGL111" s="364"/>
      <c r="SGM111" s="364"/>
      <c r="SGN111" s="364"/>
      <c r="SGO111" s="364"/>
      <c r="SGP111" s="364"/>
      <c r="SGQ111" s="364"/>
      <c r="SGR111" s="364"/>
      <c r="SGS111" s="364"/>
      <c r="SGT111" s="364"/>
      <c r="SGU111" s="364"/>
      <c r="SGV111" s="364"/>
      <c r="SGW111" s="364"/>
      <c r="SGX111" s="364"/>
      <c r="SGY111" s="364"/>
      <c r="SGZ111" s="364"/>
      <c r="SHA111" s="364"/>
      <c r="SHB111" s="364"/>
      <c r="SHC111" s="364"/>
      <c r="SHD111" s="364"/>
      <c r="SHE111" s="364"/>
      <c r="SHF111" s="364"/>
      <c r="SHG111" s="364"/>
      <c r="SHH111" s="364"/>
      <c r="SHI111" s="364"/>
      <c r="SHJ111" s="364"/>
      <c r="SHK111" s="364"/>
      <c r="SHL111" s="364"/>
      <c r="SHM111" s="364"/>
      <c r="SHN111" s="364"/>
      <c r="SHO111" s="364"/>
      <c r="SHP111" s="364"/>
      <c r="SHQ111" s="364"/>
      <c r="SHR111" s="364"/>
      <c r="SHS111" s="364"/>
      <c r="SHT111" s="364"/>
      <c r="SHU111" s="364"/>
      <c r="SHV111" s="364"/>
      <c r="SHW111" s="364"/>
      <c r="SHX111" s="364"/>
      <c r="SHY111" s="364"/>
      <c r="SHZ111" s="364"/>
      <c r="SIA111" s="364"/>
      <c r="SIB111" s="364"/>
      <c r="SIC111" s="364"/>
      <c r="SID111" s="364"/>
      <c r="SIE111" s="364"/>
      <c r="SIF111" s="364"/>
      <c r="SIG111" s="364"/>
      <c r="SIH111" s="364"/>
      <c r="SII111" s="364"/>
      <c r="SIJ111" s="364"/>
      <c r="SIK111" s="364"/>
      <c r="SIL111" s="364"/>
      <c r="SIM111" s="364"/>
      <c r="SIN111" s="364"/>
      <c r="SIO111" s="364"/>
      <c r="SIP111" s="364"/>
      <c r="SIQ111" s="364"/>
      <c r="SIR111" s="364"/>
      <c r="SIS111" s="364"/>
      <c r="SIT111" s="364"/>
      <c r="SIU111" s="364"/>
      <c r="SIV111" s="364"/>
      <c r="SIW111" s="364"/>
      <c r="SIX111" s="364"/>
      <c r="SIY111" s="364"/>
      <c r="SIZ111" s="364"/>
      <c r="SJA111" s="364"/>
      <c r="SJB111" s="364"/>
      <c r="SJC111" s="364"/>
      <c r="SJD111" s="364"/>
      <c r="SJE111" s="364"/>
      <c r="SJF111" s="364"/>
      <c r="SJG111" s="364"/>
      <c r="SJH111" s="364"/>
      <c r="SJI111" s="364"/>
      <c r="SJJ111" s="364"/>
      <c r="SJK111" s="364"/>
      <c r="SJL111" s="364"/>
      <c r="SJM111" s="364"/>
      <c r="SJN111" s="364"/>
      <c r="SJO111" s="364"/>
      <c r="SJP111" s="364"/>
      <c r="SJQ111" s="364"/>
      <c r="SJR111" s="364"/>
      <c r="SJS111" s="364"/>
      <c r="SJT111" s="364"/>
      <c r="SJU111" s="364"/>
      <c r="SJV111" s="364"/>
      <c r="SJW111" s="364"/>
      <c r="SJX111" s="364"/>
      <c r="SJY111" s="364"/>
      <c r="SJZ111" s="364"/>
      <c r="SKA111" s="364"/>
      <c r="SKB111" s="364"/>
      <c r="SKC111" s="364"/>
      <c r="SKD111" s="364"/>
      <c r="SKE111" s="364"/>
      <c r="SKF111" s="364"/>
      <c r="SKG111" s="364"/>
      <c r="SKH111" s="364"/>
      <c r="SKI111" s="364"/>
      <c r="SKJ111" s="364"/>
      <c r="SKK111" s="364"/>
      <c r="SKL111" s="364"/>
      <c r="SKM111" s="364"/>
      <c r="SKN111" s="364"/>
      <c r="SKO111" s="364"/>
      <c r="SKP111" s="364"/>
      <c r="SKQ111" s="364"/>
      <c r="SKR111" s="364"/>
      <c r="SKS111" s="364"/>
      <c r="SKT111" s="364"/>
      <c r="SKU111" s="364"/>
      <c r="SKV111" s="364"/>
      <c r="SKW111" s="364"/>
      <c r="SKX111" s="364"/>
      <c r="SKY111" s="364"/>
      <c r="SKZ111" s="364"/>
      <c r="SLA111" s="364"/>
      <c r="SLB111" s="364"/>
      <c r="SLC111" s="364"/>
      <c r="SLD111" s="364"/>
      <c r="SLE111" s="364"/>
      <c r="SLF111" s="364"/>
      <c r="SLG111" s="364"/>
      <c r="SLH111" s="364"/>
      <c r="SLI111" s="364"/>
      <c r="SLJ111" s="364"/>
      <c r="SLK111" s="364"/>
      <c r="SLL111" s="364"/>
      <c r="SLM111" s="364"/>
      <c r="SLN111" s="364"/>
      <c r="SLO111" s="364"/>
      <c r="SLP111" s="364"/>
      <c r="SLQ111" s="364"/>
      <c r="SLR111" s="364"/>
      <c r="SLS111" s="364"/>
      <c r="SLT111" s="364"/>
      <c r="SLU111" s="364"/>
      <c r="SLV111" s="364"/>
      <c r="SLW111" s="364"/>
      <c r="SLX111" s="364"/>
      <c r="SLY111" s="364"/>
      <c r="SLZ111" s="364"/>
      <c r="SMA111" s="364"/>
      <c r="SMB111" s="364"/>
      <c r="SMC111" s="364"/>
      <c r="SMD111" s="364"/>
      <c r="SME111" s="364"/>
      <c r="SMF111" s="364"/>
      <c r="SMG111" s="364"/>
      <c r="SMH111" s="364"/>
      <c r="SMI111" s="364"/>
      <c r="SMJ111" s="364"/>
      <c r="SMK111" s="364"/>
      <c r="SML111" s="364"/>
      <c r="SMM111" s="364"/>
      <c r="SMN111" s="364"/>
      <c r="SMO111" s="364"/>
      <c r="SMP111" s="364"/>
      <c r="SMQ111" s="364"/>
      <c r="SMR111" s="364"/>
      <c r="SMS111" s="364"/>
      <c r="SMT111" s="364"/>
      <c r="SMU111" s="364"/>
      <c r="SMV111" s="364"/>
      <c r="SMW111" s="364"/>
      <c r="SMX111" s="364"/>
      <c r="SMY111" s="364"/>
      <c r="SMZ111" s="364"/>
      <c r="SNA111" s="364"/>
      <c r="SNB111" s="364"/>
      <c r="SNC111" s="364"/>
      <c r="SND111" s="364"/>
      <c r="SNE111" s="364"/>
      <c r="SNF111" s="364"/>
      <c r="SNG111" s="364"/>
      <c r="SNH111" s="364"/>
      <c r="SNI111" s="364"/>
      <c r="SNJ111" s="364"/>
      <c r="SNK111" s="364"/>
      <c r="SNL111" s="364"/>
      <c r="SNM111" s="364"/>
      <c r="SNN111" s="364"/>
      <c r="SNO111" s="364"/>
      <c r="SNP111" s="364"/>
      <c r="SNQ111" s="364"/>
      <c r="SNR111" s="364"/>
      <c r="SNS111" s="364"/>
      <c r="SNT111" s="364"/>
      <c r="SNU111" s="364"/>
      <c r="SNV111" s="364"/>
      <c r="SNW111" s="364"/>
      <c r="SNX111" s="364"/>
      <c r="SNY111" s="364"/>
      <c r="SNZ111" s="364"/>
      <c r="SOA111" s="364"/>
      <c r="SOB111" s="364"/>
      <c r="SOC111" s="364"/>
      <c r="SOD111" s="364"/>
      <c r="SOE111" s="364"/>
      <c r="SOF111" s="364"/>
      <c r="SOG111" s="364"/>
      <c r="SOH111" s="364"/>
      <c r="SOI111" s="364"/>
      <c r="SOJ111" s="364"/>
      <c r="SOK111" s="364"/>
      <c r="SOL111" s="364"/>
      <c r="SOM111" s="364"/>
      <c r="SON111" s="364"/>
      <c r="SOO111" s="364"/>
      <c r="SOP111" s="364"/>
      <c r="SOQ111" s="364"/>
      <c r="SOR111" s="364"/>
      <c r="SOS111" s="364"/>
      <c r="SOT111" s="364"/>
      <c r="SOU111" s="364"/>
      <c r="SOV111" s="364"/>
      <c r="SOW111" s="364"/>
      <c r="SOX111" s="364"/>
      <c r="SOY111" s="364"/>
      <c r="SOZ111" s="364"/>
      <c r="SPA111" s="364"/>
      <c r="SPB111" s="364"/>
      <c r="SPC111" s="364"/>
      <c r="SPD111" s="364"/>
      <c r="SPE111" s="364"/>
      <c r="SPF111" s="364"/>
      <c r="SPG111" s="364"/>
      <c r="SPH111" s="364"/>
      <c r="SPI111" s="364"/>
      <c r="SPJ111" s="364"/>
      <c r="SPK111" s="364"/>
      <c r="SPL111" s="364"/>
      <c r="SPM111" s="364"/>
      <c r="SPN111" s="364"/>
      <c r="SPO111" s="364"/>
      <c r="SPP111" s="364"/>
      <c r="SPQ111" s="364"/>
      <c r="SPR111" s="364"/>
      <c r="SPS111" s="364"/>
      <c r="SPT111" s="364"/>
      <c r="SPU111" s="364"/>
      <c r="SPV111" s="364"/>
      <c r="SPW111" s="364"/>
      <c r="SPX111" s="364"/>
      <c r="SPY111" s="364"/>
      <c r="SPZ111" s="364"/>
      <c r="SQA111" s="364"/>
      <c r="SQB111" s="364"/>
      <c r="SQC111" s="364"/>
      <c r="SQD111" s="364"/>
      <c r="SQE111" s="364"/>
      <c r="SQF111" s="364"/>
      <c r="SQG111" s="364"/>
      <c r="SQH111" s="364"/>
      <c r="SQI111" s="364"/>
      <c r="SQJ111" s="364"/>
      <c r="SQK111" s="364"/>
      <c r="SQL111" s="364"/>
      <c r="SQM111" s="364"/>
      <c r="SQN111" s="364"/>
      <c r="SQO111" s="364"/>
      <c r="SQP111" s="364"/>
      <c r="SQQ111" s="364"/>
      <c r="SQR111" s="364"/>
      <c r="SQS111" s="364"/>
      <c r="SQT111" s="364"/>
      <c r="SQU111" s="364"/>
      <c r="SQV111" s="364"/>
      <c r="SQW111" s="364"/>
      <c r="SQX111" s="364"/>
      <c r="SQY111" s="364"/>
      <c r="SQZ111" s="364"/>
      <c r="SRA111" s="364"/>
      <c r="SRB111" s="364"/>
      <c r="SRC111" s="364"/>
      <c r="SRD111" s="364"/>
      <c r="SRE111" s="364"/>
      <c r="SRF111" s="364"/>
      <c r="SRG111" s="364"/>
      <c r="SRH111" s="364"/>
      <c r="SRI111" s="364"/>
      <c r="SRJ111" s="364"/>
      <c r="SRK111" s="364"/>
      <c r="SRL111" s="364"/>
      <c r="SRM111" s="364"/>
      <c r="SRN111" s="364"/>
      <c r="SRO111" s="364"/>
      <c r="SRP111" s="364"/>
      <c r="SRQ111" s="364"/>
      <c r="SRR111" s="364"/>
      <c r="SRS111" s="364"/>
      <c r="SRT111" s="364"/>
      <c r="SRU111" s="364"/>
      <c r="SRV111" s="364"/>
      <c r="SRW111" s="364"/>
      <c r="SRX111" s="364"/>
      <c r="SRY111" s="364"/>
      <c r="SRZ111" s="364"/>
      <c r="SSA111" s="364"/>
      <c r="SSB111" s="364"/>
      <c r="SSC111" s="364"/>
      <c r="SSD111" s="364"/>
      <c r="SSE111" s="364"/>
      <c r="SSF111" s="364"/>
      <c r="SSG111" s="364"/>
      <c r="SSH111" s="364"/>
      <c r="SSI111" s="364"/>
      <c r="SSJ111" s="364"/>
      <c r="SSK111" s="364"/>
      <c r="SSL111" s="364"/>
      <c r="SSM111" s="364"/>
      <c r="SSN111" s="364"/>
      <c r="SSO111" s="364"/>
      <c r="SSP111" s="364"/>
      <c r="SSQ111" s="364"/>
      <c r="SSR111" s="364"/>
      <c r="SSS111" s="364"/>
      <c r="SST111" s="364"/>
      <c r="SSU111" s="364"/>
      <c r="SSV111" s="364"/>
      <c r="SSW111" s="364"/>
      <c r="SSX111" s="364"/>
      <c r="SSY111" s="364"/>
      <c r="SSZ111" s="364"/>
      <c r="STA111" s="364"/>
      <c r="STB111" s="364"/>
      <c r="STC111" s="364"/>
      <c r="STD111" s="364"/>
      <c r="STE111" s="364"/>
      <c r="STF111" s="364"/>
      <c r="STG111" s="364"/>
      <c r="STH111" s="364"/>
      <c r="STI111" s="364"/>
      <c r="STJ111" s="364"/>
      <c r="STK111" s="364"/>
      <c r="STL111" s="364"/>
      <c r="STM111" s="364"/>
      <c r="STN111" s="364"/>
      <c r="STO111" s="364"/>
      <c r="STP111" s="364"/>
      <c r="STQ111" s="364"/>
      <c r="STR111" s="364"/>
      <c r="STS111" s="364"/>
      <c r="STT111" s="364"/>
      <c r="STU111" s="364"/>
      <c r="STV111" s="364"/>
      <c r="STW111" s="364"/>
      <c r="STX111" s="364"/>
      <c r="STY111" s="364"/>
      <c r="STZ111" s="364"/>
      <c r="SUA111" s="364"/>
      <c r="SUB111" s="364"/>
      <c r="SUC111" s="364"/>
      <c r="SUD111" s="364"/>
      <c r="SUE111" s="364"/>
      <c r="SUF111" s="364"/>
      <c r="SUG111" s="364"/>
      <c r="SUH111" s="364"/>
      <c r="SUI111" s="364"/>
      <c r="SUJ111" s="364"/>
      <c r="SUK111" s="364"/>
      <c r="SUL111" s="364"/>
      <c r="SUM111" s="364"/>
      <c r="SUN111" s="364"/>
      <c r="SUO111" s="364"/>
      <c r="SUP111" s="364"/>
      <c r="SUQ111" s="364"/>
      <c r="SUR111" s="364"/>
      <c r="SUS111" s="364"/>
      <c r="SUT111" s="364"/>
      <c r="SUU111" s="364"/>
      <c r="SUV111" s="364"/>
      <c r="SUW111" s="364"/>
      <c r="SUX111" s="364"/>
      <c r="SUY111" s="364"/>
      <c r="SUZ111" s="364"/>
      <c r="SVA111" s="364"/>
      <c r="SVB111" s="364"/>
      <c r="SVC111" s="364"/>
      <c r="SVD111" s="364"/>
      <c r="SVE111" s="364"/>
      <c r="SVF111" s="364"/>
      <c r="SVG111" s="364"/>
      <c r="SVH111" s="364"/>
      <c r="SVI111" s="364"/>
      <c r="SVJ111" s="364"/>
      <c r="SVK111" s="364"/>
      <c r="SVL111" s="364"/>
      <c r="SVM111" s="364"/>
      <c r="SVN111" s="364"/>
      <c r="SVO111" s="364"/>
      <c r="SVP111" s="364"/>
      <c r="SVQ111" s="364"/>
      <c r="SVR111" s="364"/>
      <c r="SVS111" s="364"/>
      <c r="SVT111" s="364"/>
      <c r="SVU111" s="364"/>
      <c r="SVV111" s="364"/>
      <c r="SVW111" s="364"/>
      <c r="SVX111" s="364"/>
      <c r="SVY111" s="364"/>
      <c r="SVZ111" s="364"/>
      <c r="SWA111" s="364"/>
      <c r="SWB111" s="364"/>
      <c r="SWC111" s="364"/>
      <c r="SWD111" s="364"/>
      <c r="SWE111" s="364"/>
      <c r="SWF111" s="364"/>
      <c r="SWG111" s="364"/>
      <c r="SWH111" s="364"/>
      <c r="SWI111" s="364"/>
      <c r="SWJ111" s="364"/>
      <c r="SWK111" s="364"/>
      <c r="SWL111" s="364"/>
      <c r="SWM111" s="364"/>
      <c r="SWN111" s="364"/>
      <c r="SWO111" s="364"/>
      <c r="SWP111" s="364"/>
      <c r="SWQ111" s="364"/>
      <c r="SWR111" s="364"/>
      <c r="SWS111" s="364"/>
      <c r="SWT111" s="364"/>
      <c r="SWU111" s="364"/>
      <c r="SWV111" s="364"/>
      <c r="SWW111" s="364"/>
      <c r="SWX111" s="364"/>
      <c r="SWY111" s="364"/>
      <c r="SWZ111" s="364"/>
      <c r="SXA111" s="364"/>
      <c r="SXB111" s="364"/>
      <c r="SXC111" s="364"/>
      <c r="SXD111" s="364"/>
      <c r="SXE111" s="364"/>
      <c r="SXF111" s="364"/>
      <c r="SXG111" s="364"/>
      <c r="SXH111" s="364"/>
      <c r="SXI111" s="364"/>
      <c r="SXJ111" s="364"/>
      <c r="SXK111" s="364"/>
      <c r="SXL111" s="364"/>
      <c r="SXM111" s="364"/>
      <c r="SXN111" s="364"/>
      <c r="SXO111" s="364"/>
      <c r="SXP111" s="364"/>
      <c r="SXQ111" s="364"/>
      <c r="SXR111" s="364"/>
      <c r="SXS111" s="364"/>
      <c r="SXT111" s="364"/>
      <c r="SXU111" s="364"/>
      <c r="SXV111" s="364"/>
      <c r="SXW111" s="364"/>
      <c r="SXX111" s="364"/>
      <c r="SXY111" s="364"/>
      <c r="SXZ111" s="364"/>
      <c r="SYA111" s="364"/>
      <c r="SYB111" s="364"/>
      <c r="SYC111" s="364"/>
      <c r="SYD111" s="364"/>
      <c r="SYE111" s="364"/>
      <c r="SYF111" s="364"/>
      <c r="SYG111" s="364"/>
      <c r="SYH111" s="364"/>
      <c r="SYI111" s="364"/>
      <c r="SYJ111" s="364"/>
      <c r="SYK111" s="364"/>
      <c r="SYL111" s="364"/>
      <c r="SYM111" s="364"/>
      <c r="SYN111" s="364"/>
      <c r="SYO111" s="364"/>
      <c r="SYP111" s="364"/>
      <c r="SYQ111" s="364"/>
      <c r="SYR111" s="364"/>
      <c r="SYS111" s="364"/>
      <c r="SYT111" s="364"/>
      <c r="SYU111" s="364"/>
      <c r="SYV111" s="364"/>
      <c r="SYW111" s="364"/>
      <c r="SYX111" s="364"/>
      <c r="SYY111" s="364"/>
      <c r="SYZ111" s="364"/>
      <c r="SZA111" s="364"/>
      <c r="SZB111" s="364"/>
      <c r="SZC111" s="364"/>
      <c r="SZD111" s="364"/>
      <c r="SZE111" s="364"/>
      <c r="SZF111" s="364"/>
      <c r="SZG111" s="364"/>
      <c r="SZH111" s="364"/>
      <c r="SZI111" s="364"/>
      <c r="SZJ111" s="364"/>
      <c r="SZK111" s="364"/>
      <c r="SZL111" s="364"/>
      <c r="SZM111" s="364"/>
      <c r="SZN111" s="364"/>
      <c r="SZO111" s="364"/>
      <c r="SZP111" s="364"/>
      <c r="SZQ111" s="364"/>
      <c r="SZR111" s="364"/>
      <c r="SZS111" s="364"/>
      <c r="SZT111" s="364"/>
      <c r="SZU111" s="364"/>
      <c r="SZV111" s="364"/>
      <c r="SZW111" s="364"/>
      <c r="SZX111" s="364"/>
      <c r="SZY111" s="364"/>
      <c r="SZZ111" s="364"/>
      <c r="TAA111" s="364"/>
      <c r="TAB111" s="364"/>
      <c r="TAC111" s="364"/>
      <c r="TAD111" s="364"/>
      <c r="TAE111" s="364"/>
      <c r="TAF111" s="364"/>
      <c r="TAG111" s="364"/>
      <c r="TAH111" s="364"/>
      <c r="TAI111" s="364"/>
      <c r="TAJ111" s="364"/>
      <c r="TAK111" s="364"/>
      <c r="TAL111" s="364"/>
      <c r="TAM111" s="364"/>
      <c r="TAN111" s="364"/>
      <c r="TAO111" s="364"/>
      <c r="TAP111" s="364"/>
      <c r="TAQ111" s="364"/>
      <c r="TAR111" s="364"/>
      <c r="TAS111" s="364"/>
      <c r="TAT111" s="364"/>
      <c r="TAU111" s="364"/>
      <c r="TAV111" s="364"/>
      <c r="TAW111" s="364"/>
      <c r="TAX111" s="364"/>
      <c r="TAY111" s="364"/>
      <c r="TAZ111" s="364"/>
      <c r="TBA111" s="364"/>
      <c r="TBB111" s="364"/>
      <c r="TBC111" s="364"/>
      <c r="TBD111" s="364"/>
      <c r="TBE111" s="364"/>
      <c r="TBF111" s="364"/>
      <c r="TBG111" s="364"/>
      <c r="TBH111" s="364"/>
      <c r="TBI111" s="364"/>
      <c r="TBJ111" s="364"/>
      <c r="TBK111" s="364"/>
      <c r="TBL111" s="364"/>
      <c r="TBM111" s="364"/>
      <c r="TBN111" s="364"/>
      <c r="TBO111" s="364"/>
      <c r="TBP111" s="364"/>
      <c r="TBQ111" s="364"/>
      <c r="TBR111" s="364"/>
      <c r="TBS111" s="364"/>
      <c r="TBT111" s="364"/>
      <c r="TBU111" s="364"/>
      <c r="TBV111" s="364"/>
      <c r="TBW111" s="364"/>
      <c r="TBX111" s="364"/>
      <c r="TBY111" s="364"/>
      <c r="TBZ111" s="364"/>
      <c r="TCA111" s="364"/>
      <c r="TCB111" s="364"/>
      <c r="TCC111" s="364"/>
      <c r="TCD111" s="364"/>
      <c r="TCE111" s="364"/>
      <c r="TCF111" s="364"/>
      <c r="TCG111" s="364"/>
      <c r="TCH111" s="364"/>
      <c r="TCI111" s="364"/>
      <c r="TCJ111" s="364"/>
      <c r="TCK111" s="364"/>
      <c r="TCL111" s="364"/>
      <c r="TCM111" s="364"/>
      <c r="TCN111" s="364"/>
      <c r="TCO111" s="364"/>
      <c r="TCP111" s="364"/>
      <c r="TCQ111" s="364"/>
      <c r="TCR111" s="364"/>
      <c r="TCS111" s="364"/>
      <c r="TCT111" s="364"/>
      <c r="TCU111" s="364"/>
      <c r="TCV111" s="364"/>
      <c r="TCW111" s="364"/>
      <c r="TCX111" s="364"/>
      <c r="TCY111" s="364"/>
      <c r="TCZ111" s="364"/>
      <c r="TDA111" s="364"/>
      <c r="TDB111" s="364"/>
      <c r="TDC111" s="364"/>
      <c r="TDD111" s="364"/>
      <c r="TDE111" s="364"/>
      <c r="TDF111" s="364"/>
      <c r="TDG111" s="364"/>
      <c r="TDH111" s="364"/>
      <c r="TDI111" s="364"/>
      <c r="TDJ111" s="364"/>
      <c r="TDK111" s="364"/>
      <c r="TDL111" s="364"/>
      <c r="TDM111" s="364"/>
      <c r="TDN111" s="364"/>
      <c r="TDO111" s="364"/>
      <c r="TDP111" s="364"/>
      <c r="TDQ111" s="364"/>
      <c r="TDR111" s="364"/>
      <c r="TDS111" s="364"/>
      <c r="TDT111" s="364"/>
      <c r="TDU111" s="364"/>
      <c r="TDV111" s="364"/>
      <c r="TDW111" s="364"/>
      <c r="TDX111" s="364"/>
      <c r="TDY111" s="364"/>
      <c r="TDZ111" s="364"/>
      <c r="TEA111" s="364"/>
      <c r="TEB111" s="364"/>
      <c r="TEC111" s="364"/>
      <c r="TED111" s="364"/>
      <c r="TEE111" s="364"/>
      <c r="TEF111" s="364"/>
      <c r="TEG111" s="364"/>
      <c r="TEH111" s="364"/>
      <c r="TEI111" s="364"/>
      <c r="TEJ111" s="364"/>
      <c r="TEK111" s="364"/>
      <c r="TEL111" s="364"/>
      <c r="TEM111" s="364"/>
      <c r="TEN111" s="364"/>
      <c r="TEO111" s="364"/>
      <c r="TEP111" s="364"/>
      <c r="TEQ111" s="364"/>
      <c r="TER111" s="364"/>
      <c r="TES111" s="364"/>
      <c r="TET111" s="364"/>
      <c r="TEU111" s="364"/>
      <c r="TEV111" s="364"/>
      <c r="TEW111" s="364"/>
      <c r="TEX111" s="364"/>
      <c r="TEY111" s="364"/>
      <c r="TEZ111" s="364"/>
      <c r="TFA111" s="364"/>
      <c r="TFB111" s="364"/>
      <c r="TFC111" s="364"/>
      <c r="TFD111" s="364"/>
      <c r="TFE111" s="364"/>
      <c r="TFF111" s="364"/>
      <c r="TFG111" s="364"/>
      <c r="TFH111" s="364"/>
      <c r="TFI111" s="364"/>
      <c r="TFJ111" s="364"/>
      <c r="TFK111" s="364"/>
      <c r="TFL111" s="364"/>
      <c r="TFM111" s="364"/>
      <c r="TFN111" s="364"/>
      <c r="TFO111" s="364"/>
      <c r="TFP111" s="364"/>
      <c r="TFQ111" s="364"/>
      <c r="TFR111" s="364"/>
      <c r="TFS111" s="364"/>
      <c r="TFT111" s="364"/>
      <c r="TFU111" s="364"/>
      <c r="TFV111" s="364"/>
      <c r="TFW111" s="364"/>
      <c r="TFX111" s="364"/>
      <c r="TFY111" s="364"/>
      <c r="TFZ111" s="364"/>
      <c r="TGA111" s="364"/>
      <c r="TGB111" s="364"/>
      <c r="TGC111" s="364"/>
      <c r="TGD111" s="364"/>
      <c r="TGE111" s="364"/>
      <c r="TGF111" s="364"/>
      <c r="TGG111" s="364"/>
      <c r="TGH111" s="364"/>
      <c r="TGI111" s="364"/>
      <c r="TGJ111" s="364"/>
      <c r="TGK111" s="364"/>
      <c r="TGL111" s="364"/>
      <c r="TGM111" s="364"/>
      <c r="TGN111" s="364"/>
      <c r="TGO111" s="364"/>
      <c r="TGP111" s="364"/>
      <c r="TGQ111" s="364"/>
      <c r="TGR111" s="364"/>
      <c r="TGS111" s="364"/>
      <c r="TGT111" s="364"/>
      <c r="TGU111" s="364"/>
      <c r="TGV111" s="364"/>
      <c r="TGW111" s="364"/>
      <c r="TGX111" s="364"/>
      <c r="TGY111" s="364"/>
      <c r="TGZ111" s="364"/>
      <c r="THA111" s="364"/>
      <c r="THB111" s="364"/>
      <c r="THC111" s="364"/>
      <c r="THD111" s="364"/>
      <c r="THE111" s="364"/>
      <c r="THF111" s="364"/>
      <c r="THG111" s="364"/>
      <c r="THH111" s="364"/>
      <c r="THI111" s="364"/>
      <c r="THJ111" s="364"/>
      <c r="THK111" s="364"/>
      <c r="THL111" s="364"/>
      <c r="THM111" s="364"/>
      <c r="THN111" s="364"/>
      <c r="THO111" s="364"/>
      <c r="THP111" s="364"/>
      <c r="THQ111" s="364"/>
      <c r="THR111" s="364"/>
      <c r="THS111" s="364"/>
      <c r="THT111" s="364"/>
      <c r="THU111" s="364"/>
      <c r="THV111" s="364"/>
      <c r="THW111" s="364"/>
      <c r="THX111" s="364"/>
      <c r="THY111" s="364"/>
      <c r="THZ111" s="364"/>
      <c r="TIA111" s="364"/>
      <c r="TIB111" s="364"/>
      <c r="TIC111" s="364"/>
      <c r="TID111" s="364"/>
      <c r="TIE111" s="364"/>
      <c r="TIF111" s="364"/>
      <c r="TIG111" s="364"/>
      <c r="TIH111" s="364"/>
      <c r="TII111" s="364"/>
      <c r="TIJ111" s="364"/>
      <c r="TIK111" s="364"/>
      <c r="TIL111" s="364"/>
      <c r="TIM111" s="364"/>
      <c r="TIN111" s="364"/>
      <c r="TIO111" s="364"/>
      <c r="TIP111" s="364"/>
      <c r="TIQ111" s="364"/>
      <c r="TIR111" s="364"/>
      <c r="TIS111" s="364"/>
      <c r="TIT111" s="364"/>
      <c r="TIU111" s="364"/>
      <c r="TIV111" s="364"/>
      <c r="TIW111" s="364"/>
      <c r="TIX111" s="364"/>
      <c r="TIY111" s="364"/>
      <c r="TIZ111" s="364"/>
      <c r="TJA111" s="364"/>
      <c r="TJB111" s="364"/>
      <c r="TJC111" s="364"/>
      <c r="TJD111" s="364"/>
      <c r="TJE111" s="364"/>
      <c r="TJF111" s="364"/>
      <c r="TJG111" s="364"/>
      <c r="TJH111" s="364"/>
      <c r="TJI111" s="364"/>
      <c r="TJJ111" s="364"/>
      <c r="TJK111" s="364"/>
      <c r="TJL111" s="364"/>
      <c r="TJM111" s="364"/>
      <c r="TJN111" s="364"/>
      <c r="TJO111" s="364"/>
      <c r="TJP111" s="364"/>
      <c r="TJQ111" s="364"/>
      <c r="TJR111" s="364"/>
      <c r="TJS111" s="364"/>
      <c r="TJT111" s="364"/>
      <c r="TJU111" s="364"/>
      <c r="TJV111" s="364"/>
      <c r="TJW111" s="364"/>
      <c r="TJX111" s="364"/>
      <c r="TJY111" s="364"/>
      <c r="TJZ111" s="364"/>
      <c r="TKA111" s="364"/>
      <c r="TKB111" s="364"/>
      <c r="TKC111" s="364"/>
      <c r="TKD111" s="364"/>
      <c r="TKE111" s="364"/>
      <c r="TKF111" s="364"/>
      <c r="TKG111" s="364"/>
      <c r="TKH111" s="364"/>
      <c r="TKI111" s="364"/>
      <c r="TKJ111" s="364"/>
      <c r="TKK111" s="364"/>
      <c r="TKL111" s="364"/>
      <c r="TKM111" s="364"/>
      <c r="TKN111" s="364"/>
      <c r="TKO111" s="364"/>
      <c r="TKP111" s="364"/>
      <c r="TKQ111" s="364"/>
      <c r="TKR111" s="364"/>
      <c r="TKS111" s="364"/>
      <c r="TKT111" s="364"/>
      <c r="TKU111" s="364"/>
      <c r="TKV111" s="364"/>
      <c r="TKW111" s="364"/>
      <c r="TKX111" s="364"/>
      <c r="TKY111" s="364"/>
      <c r="TKZ111" s="364"/>
      <c r="TLA111" s="364"/>
      <c r="TLB111" s="364"/>
      <c r="TLC111" s="364"/>
      <c r="TLD111" s="364"/>
      <c r="TLE111" s="364"/>
      <c r="TLF111" s="364"/>
      <c r="TLG111" s="364"/>
      <c r="TLH111" s="364"/>
      <c r="TLI111" s="364"/>
      <c r="TLJ111" s="364"/>
      <c r="TLK111" s="364"/>
      <c r="TLL111" s="364"/>
      <c r="TLM111" s="364"/>
      <c r="TLN111" s="364"/>
      <c r="TLO111" s="364"/>
      <c r="TLP111" s="364"/>
      <c r="TLQ111" s="364"/>
      <c r="TLR111" s="364"/>
      <c r="TLS111" s="364"/>
      <c r="TLT111" s="364"/>
      <c r="TLU111" s="364"/>
      <c r="TLV111" s="364"/>
      <c r="TLW111" s="364"/>
      <c r="TLX111" s="364"/>
      <c r="TLY111" s="364"/>
      <c r="TLZ111" s="364"/>
      <c r="TMA111" s="364"/>
      <c r="TMB111" s="364"/>
      <c r="TMC111" s="364"/>
      <c r="TMD111" s="364"/>
      <c r="TME111" s="364"/>
      <c r="TMF111" s="364"/>
      <c r="TMG111" s="364"/>
      <c r="TMH111" s="364"/>
      <c r="TMI111" s="364"/>
      <c r="TMJ111" s="364"/>
      <c r="TMK111" s="364"/>
      <c r="TML111" s="364"/>
      <c r="TMM111" s="364"/>
      <c r="TMN111" s="364"/>
      <c r="TMO111" s="364"/>
      <c r="TMP111" s="364"/>
      <c r="TMQ111" s="364"/>
      <c r="TMR111" s="364"/>
      <c r="TMS111" s="364"/>
      <c r="TMT111" s="364"/>
      <c r="TMU111" s="364"/>
      <c r="TMV111" s="364"/>
      <c r="TMW111" s="364"/>
      <c r="TMX111" s="364"/>
      <c r="TMY111" s="364"/>
      <c r="TMZ111" s="364"/>
      <c r="TNA111" s="364"/>
      <c r="TNB111" s="364"/>
      <c r="TNC111" s="364"/>
      <c r="TND111" s="364"/>
      <c r="TNE111" s="364"/>
      <c r="TNF111" s="364"/>
      <c r="TNG111" s="364"/>
      <c r="TNH111" s="364"/>
      <c r="TNI111" s="364"/>
      <c r="TNJ111" s="364"/>
      <c r="TNK111" s="364"/>
      <c r="TNL111" s="364"/>
      <c r="TNM111" s="364"/>
      <c r="TNN111" s="364"/>
      <c r="TNO111" s="364"/>
      <c r="TNP111" s="364"/>
      <c r="TNQ111" s="364"/>
      <c r="TNR111" s="364"/>
      <c r="TNS111" s="364"/>
      <c r="TNT111" s="364"/>
      <c r="TNU111" s="364"/>
      <c r="TNV111" s="364"/>
      <c r="TNW111" s="364"/>
      <c r="TNX111" s="364"/>
      <c r="TNY111" s="364"/>
      <c r="TNZ111" s="364"/>
      <c r="TOA111" s="364"/>
      <c r="TOB111" s="364"/>
      <c r="TOC111" s="364"/>
      <c r="TOD111" s="364"/>
      <c r="TOE111" s="364"/>
      <c r="TOF111" s="364"/>
      <c r="TOG111" s="364"/>
      <c r="TOH111" s="364"/>
      <c r="TOI111" s="364"/>
      <c r="TOJ111" s="364"/>
      <c r="TOK111" s="364"/>
      <c r="TOL111" s="364"/>
      <c r="TOM111" s="364"/>
      <c r="TON111" s="364"/>
      <c r="TOO111" s="364"/>
      <c r="TOP111" s="364"/>
      <c r="TOQ111" s="364"/>
      <c r="TOR111" s="364"/>
      <c r="TOS111" s="364"/>
      <c r="TOT111" s="364"/>
      <c r="TOU111" s="364"/>
      <c r="TOV111" s="364"/>
      <c r="TOW111" s="364"/>
      <c r="TOX111" s="364"/>
      <c r="TOY111" s="364"/>
      <c r="TOZ111" s="364"/>
      <c r="TPA111" s="364"/>
      <c r="TPB111" s="364"/>
      <c r="TPC111" s="364"/>
      <c r="TPD111" s="364"/>
      <c r="TPE111" s="364"/>
      <c r="TPF111" s="364"/>
      <c r="TPG111" s="364"/>
      <c r="TPH111" s="364"/>
      <c r="TPI111" s="364"/>
      <c r="TPJ111" s="364"/>
      <c r="TPK111" s="364"/>
      <c r="TPL111" s="364"/>
      <c r="TPM111" s="364"/>
      <c r="TPN111" s="364"/>
      <c r="TPO111" s="364"/>
      <c r="TPP111" s="364"/>
      <c r="TPQ111" s="364"/>
      <c r="TPR111" s="364"/>
      <c r="TPS111" s="364"/>
      <c r="TPT111" s="364"/>
      <c r="TPU111" s="364"/>
      <c r="TPV111" s="364"/>
      <c r="TPW111" s="364"/>
      <c r="TPX111" s="364"/>
      <c r="TPY111" s="364"/>
      <c r="TPZ111" s="364"/>
      <c r="TQA111" s="364"/>
      <c r="TQB111" s="364"/>
      <c r="TQC111" s="364"/>
      <c r="TQD111" s="364"/>
      <c r="TQE111" s="364"/>
      <c r="TQF111" s="364"/>
      <c r="TQG111" s="364"/>
      <c r="TQH111" s="364"/>
      <c r="TQI111" s="364"/>
      <c r="TQJ111" s="364"/>
      <c r="TQK111" s="364"/>
      <c r="TQL111" s="364"/>
      <c r="TQM111" s="364"/>
      <c r="TQN111" s="364"/>
      <c r="TQO111" s="364"/>
      <c r="TQP111" s="364"/>
      <c r="TQQ111" s="364"/>
      <c r="TQR111" s="364"/>
      <c r="TQS111" s="364"/>
      <c r="TQT111" s="364"/>
      <c r="TQU111" s="364"/>
      <c r="TQV111" s="364"/>
      <c r="TQW111" s="364"/>
      <c r="TQX111" s="364"/>
      <c r="TQY111" s="364"/>
      <c r="TQZ111" s="364"/>
      <c r="TRA111" s="364"/>
      <c r="TRB111" s="364"/>
      <c r="TRC111" s="364"/>
      <c r="TRD111" s="364"/>
      <c r="TRE111" s="364"/>
      <c r="TRF111" s="364"/>
      <c r="TRG111" s="364"/>
      <c r="TRH111" s="364"/>
      <c r="TRI111" s="364"/>
      <c r="TRJ111" s="364"/>
      <c r="TRK111" s="364"/>
      <c r="TRL111" s="364"/>
      <c r="TRM111" s="364"/>
      <c r="TRN111" s="364"/>
      <c r="TRO111" s="364"/>
      <c r="TRP111" s="364"/>
      <c r="TRQ111" s="364"/>
      <c r="TRR111" s="364"/>
      <c r="TRS111" s="364"/>
      <c r="TRT111" s="364"/>
      <c r="TRU111" s="364"/>
      <c r="TRV111" s="364"/>
      <c r="TRW111" s="364"/>
      <c r="TRX111" s="364"/>
      <c r="TRY111" s="364"/>
      <c r="TRZ111" s="364"/>
      <c r="TSA111" s="364"/>
      <c r="TSB111" s="364"/>
      <c r="TSC111" s="364"/>
      <c r="TSD111" s="364"/>
      <c r="TSE111" s="364"/>
      <c r="TSF111" s="364"/>
      <c r="TSG111" s="364"/>
      <c r="TSH111" s="364"/>
      <c r="TSI111" s="364"/>
      <c r="TSJ111" s="364"/>
      <c r="TSK111" s="364"/>
      <c r="TSL111" s="364"/>
      <c r="TSM111" s="364"/>
      <c r="TSN111" s="364"/>
      <c r="TSO111" s="364"/>
      <c r="TSP111" s="364"/>
      <c r="TSQ111" s="364"/>
      <c r="TSR111" s="364"/>
      <c r="TSS111" s="364"/>
      <c r="TST111" s="364"/>
      <c r="TSU111" s="364"/>
      <c r="TSV111" s="364"/>
      <c r="TSW111" s="364"/>
      <c r="TSX111" s="364"/>
      <c r="TSY111" s="364"/>
      <c r="TSZ111" s="364"/>
      <c r="TTA111" s="364"/>
      <c r="TTB111" s="364"/>
      <c r="TTC111" s="364"/>
      <c r="TTD111" s="364"/>
      <c r="TTE111" s="364"/>
      <c r="TTF111" s="364"/>
      <c r="TTG111" s="364"/>
      <c r="TTH111" s="364"/>
      <c r="TTI111" s="364"/>
      <c r="TTJ111" s="364"/>
      <c r="TTK111" s="364"/>
      <c r="TTL111" s="364"/>
      <c r="TTM111" s="364"/>
      <c r="TTN111" s="364"/>
      <c r="TTO111" s="364"/>
      <c r="TTP111" s="364"/>
      <c r="TTQ111" s="364"/>
      <c r="TTR111" s="364"/>
      <c r="TTS111" s="364"/>
      <c r="TTT111" s="364"/>
      <c r="TTU111" s="364"/>
      <c r="TTV111" s="364"/>
      <c r="TTW111" s="364"/>
      <c r="TTX111" s="364"/>
      <c r="TTY111" s="364"/>
      <c r="TTZ111" s="364"/>
      <c r="TUA111" s="364"/>
      <c r="TUB111" s="364"/>
      <c r="TUC111" s="364"/>
      <c r="TUD111" s="364"/>
      <c r="TUE111" s="364"/>
      <c r="TUF111" s="364"/>
      <c r="TUG111" s="364"/>
      <c r="TUH111" s="364"/>
      <c r="TUI111" s="364"/>
      <c r="TUJ111" s="364"/>
      <c r="TUK111" s="364"/>
      <c r="TUL111" s="364"/>
      <c r="TUM111" s="364"/>
      <c r="TUN111" s="364"/>
      <c r="TUO111" s="364"/>
      <c r="TUP111" s="364"/>
      <c r="TUQ111" s="364"/>
      <c r="TUR111" s="364"/>
      <c r="TUS111" s="364"/>
      <c r="TUT111" s="364"/>
      <c r="TUU111" s="364"/>
      <c r="TUV111" s="364"/>
      <c r="TUW111" s="364"/>
      <c r="TUX111" s="364"/>
      <c r="TUY111" s="364"/>
      <c r="TUZ111" s="364"/>
      <c r="TVA111" s="364"/>
      <c r="TVB111" s="364"/>
      <c r="TVC111" s="364"/>
      <c r="TVD111" s="364"/>
      <c r="TVE111" s="364"/>
      <c r="TVF111" s="364"/>
      <c r="TVG111" s="364"/>
      <c r="TVH111" s="364"/>
      <c r="TVI111" s="364"/>
      <c r="TVJ111" s="364"/>
      <c r="TVK111" s="364"/>
      <c r="TVL111" s="364"/>
      <c r="TVM111" s="364"/>
      <c r="TVN111" s="364"/>
      <c r="TVO111" s="364"/>
      <c r="TVP111" s="364"/>
      <c r="TVQ111" s="364"/>
      <c r="TVR111" s="364"/>
      <c r="TVS111" s="364"/>
      <c r="TVT111" s="364"/>
      <c r="TVU111" s="364"/>
      <c r="TVV111" s="364"/>
      <c r="TVW111" s="364"/>
      <c r="TVX111" s="364"/>
      <c r="TVY111" s="364"/>
      <c r="TVZ111" s="364"/>
      <c r="TWA111" s="364"/>
      <c r="TWB111" s="364"/>
      <c r="TWC111" s="364"/>
      <c r="TWD111" s="364"/>
      <c r="TWE111" s="364"/>
      <c r="TWF111" s="364"/>
      <c r="TWG111" s="364"/>
      <c r="TWH111" s="364"/>
      <c r="TWI111" s="364"/>
      <c r="TWJ111" s="364"/>
      <c r="TWK111" s="364"/>
      <c r="TWL111" s="364"/>
      <c r="TWM111" s="364"/>
      <c r="TWN111" s="364"/>
      <c r="TWO111" s="364"/>
      <c r="TWP111" s="364"/>
      <c r="TWQ111" s="364"/>
      <c r="TWR111" s="364"/>
      <c r="TWS111" s="364"/>
      <c r="TWT111" s="364"/>
      <c r="TWU111" s="364"/>
      <c r="TWV111" s="364"/>
      <c r="TWW111" s="364"/>
      <c r="TWX111" s="364"/>
      <c r="TWY111" s="364"/>
      <c r="TWZ111" s="364"/>
      <c r="TXA111" s="364"/>
      <c r="TXB111" s="364"/>
      <c r="TXC111" s="364"/>
      <c r="TXD111" s="364"/>
      <c r="TXE111" s="364"/>
      <c r="TXF111" s="364"/>
      <c r="TXG111" s="364"/>
      <c r="TXH111" s="364"/>
      <c r="TXI111" s="364"/>
      <c r="TXJ111" s="364"/>
      <c r="TXK111" s="364"/>
      <c r="TXL111" s="364"/>
      <c r="TXM111" s="364"/>
      <c r="TXN111" s="364"/>
      <c r="TXO111" s="364"/>
      <c r="TXP111" s="364"/>
      <c r="TXQ111" s="364"/>
      <c r="TXR111" s="364"/>
      <c r="TXS111" s="364"/>
      <c r="TXT111" s="364"/>
      <c r="TXU111" s="364"/>
      <c r="TXV111" s="364"/>
      <c r="TXW111" s="364"/>
      <c r="TXX111" s="364"/>
      <c r="TXY111" s="364"/>
      <c r="TXZ111" s="364"/>
      <c r="TYA111" s="364"/>
      <c r="TYB111" s="364"/>
      <c r="TYC111" s="364"/>
      <c r="TYD111" s="364"/>
      <c r="TYE111" s="364"/>
      <c r="TYF111" s="364"/>
      <c r="TYG111" s="364"/>
      <c r="TYH111" s="364"/>
      <c r="TYI111" s="364"/>
      <c r="TYJ111" s="364"/>
      <c r="TYK111" s="364"/>
      <c r="TYL111" s="364"/>
      <c r="TYM111" s="364"/>
      <c r="TYN111" s="364"/>
      <c r="TYO111" s="364"/>
      <c r="TYP111" s="364"/>
      <c r="TYQ111" s="364"/>
      <c r="TYR111" s="364"/>
      <c r="TYS111" s="364"/>
      <c r="TYT111" s="364"/>
      <c r="TYU111" s="364"/>
      <c r="TYV111" s="364"/>
      <c r="TYW111" s="364"/>
      <c r="TYX111" s="364"/>
      <c r="TYY111" s="364"/>
      <c r="TYZ111" s="364"/>
      <c r="TZA111" s="364"/>
      <c r="TZB111" s="364"/>
      <c r="TZC111" s="364"/>
      <c r="TZD111" s="364"/>
      <c r="TZE111" s="364"/>
      <c r="TZF111" s="364"/>
      <c r="TZG111" s="364"/>
      <c r="TZH111" s="364"/>
      <c r="TZI111" s="364"/>
      <c r="TZJ111" s="364"/>
      <c r="TZK111" s="364"/>
      <c r="TZL111" s="364"/>
      <c r="TZM111" s="364"/>
      <c r="TZN111" s="364"/>
      <c r="TZO111" s="364"/>
      <c r="TZP111" s="364"/>
      <c r="TZQ111" s="364"/>
      <c r="TZR111" s="364"/>
      <c r="TZS111" s="364"/>
      <c r="TZT111" s="364"/>
      <c r="TZU111" s="364"/>
      <c r="TZV111" s="364"/>
      <c r="TZW111" s="364"/>
      <c r="TZX111" s="364"/>
      <c r="TZY111" s="364"/>
      <c r="TZZ111" s="364"/>
      <c r="UAA111" s="364"/>
      <c r="UAB111" s="364"/>
      <c r="UAC111" s="364"/>
      <c r="UAD111" s="364"/>
      <c r="UAE111" s="364"/>
      <c r="UAF111" s="364"/>
      <c r="UAG111" s="364"/>
      <c r="UAH111" s="364"/>
      <c r="UAI111" s="364"/>
      <c r="UAJ111" s="364"/>
      <c r="UAK111" s="364"/>
      <c r="UAL111" s="364"/>
      <c r="UAM111" s="364"/>
      <c r="UAN111" s="364"/>
      <c r="UAO111" s="364"/>
      <c r="UAP111" s="364"/>
      <c r="UAQ111" s="364"/>
      <c r="UAR111" s="364"/>
      <c r="UAS111" s="364"/>
      <c r="UAT111" s="364"/>
      <c r="UAU111" s="364"/>
      <c r="UAV111" s="364"/>
      <c r="UAW111" s="364"/>
      <c r="UAX111" s="364"/>
      <c r="UAY111" s="364"/>
      <c r="UAZ111" s="364"/>
      <c r="UBA111" s="364"/>
      <c r="UBB111" s="364"/>
      <c r="UBC111" s="364"/>
      <c r="UBD111" s="364"/>
      <c r="UBE111" s="364"/>
      <c r="UBF111" s="364"/>
      <c r="UBG111" s="364"/>
      <c r="UBH111" s="364"/>
      <c r="UBI111" s="364"/>
      <c r="UBJ111" s="364"/>
      <c r="UBK111" s="364"/>
      <c r="UBL111" s="364"/>
      <c r="UBM111" s="364"/>
      <c r="UBN111" s="364"/>
      <c r="UBO111" s="364"/>
      <c r="UBP111" s="364"/>
      <c r="UBQ111" s="364"/>
      <c r="UBR111" s="364"/>
      <c r="UBS111" s="364"/>
      <c r="UBT111" s="364"/>
      <c r="UBU111" s="364"/>
      <c r="UBV111" s="364"/>
      <c r="UBW111" s="364"/>
      <c r="UBX111" s="364"/>
      <c r="UBY111" s="364"/>
      <c r="UBZ111" s="364"/>
      <c r="UCA111" s="364"/>
      <c r="UCB111" s="364"/>
      <c r="UCC111" s="364"/>
      <c r="UCD111" s="364"/>
      <c r="UCE111" s="364"/>
      <c r="UCF111" s="364"/>
      <c r="UCG111" s="364"/>
      <c r="UCH111" s="364"/>
      <c r="UCI111" s="364"/>
      <c r="UCJ111" s="364"/>
      <c r="UCK111" s="364"/>
      <c r="UCL111" s="364"/>
      <c r="UCM111" s="364"/>
      <c r="UCN111" s="364"/>
      <c r="UCO111" s="364"/>
      <c r="UCP111" s="364"/>
      <c r="UCQ111" s="364"/>
      <c r="UCR111" s="364"/>
      <c r="UCS111" s="364"/>
      <c r="UCT111" s="364"/>
      <c r="UCU111" s="364"/>
      <c r="UCV111" s="364"/>
      <c r="UCW111" s="364"/>
      <c r="UCX111" s="364"/>
      <c r="UCY111" s="364"/>
      <c r="UCZ111" s="364"/>
      <c r="UDA111" s="364"/>
      <c r="UDB111" s="364"/>
      <c r="UDC111" s="364"/>
      <c r="UDD111" s="364"/>
      <c r="UDE111" s="364"/>
      <c r="UDF111" s="364"/>
      <c r="UDG111" s="364"/>
      <c r="UDH111" s="364"/>
      <c r="UDI111" s="364"/>
      <c r="UDJ111" s="364"/>
      <c r="UDK111" s="364"/>
      <c r="UDL111" s="364"/>
      <c r="UDM111" s="364"/>
      <c r="UDN111" s="364"/>
      <c r="UDO111" s="364"/>
      <c r="UDP111" s="364"/>
      <c r="UDQ111" s="364"/>
      <c r="UDR111" s="364"/>
      <c r="UDS111" s="364"/>
      <c r="UDT111" s="364"/>
      <c r="UDU111" s="364"/>
      <c r="UDV111" s="364"/>
      <c r="UDW111" s="364"/>
      <c r="UDX111" s="364"/>
      <c r="UDY111" s="364"/>
      <c r="UDZ111" s="364"/>
      <c r="UEA111" s="364"/>
      <c r="UEB111" s="364"/>
      <c r="UEC111" s="364"/>
      <c r="UED111" s="364"/>
      <c r="UEE111" s="364"/>
      <c r="UEF111" s="364"/>
      <c r="UEG111" s="364"/>
      <c r="UEH111" s="364"/>
      <c r="UEI111" s="364"/>
      <c r="UEJ111" s="364"/>
      <c r="UEK111" s="364"/>
      <c r="UEL111" s="364"/>
      <c r="UEM111" s="364"/>
      <c r="UEN111" s="364"/>
      <c r="UEO111" s="364"/>
      <c r="UEP111" s="364"/>
      <c r="UEQ111" s="364"/>
      <c r="UER111" s="364"/>
      <c r="UES111" s="364"/>
      <c r="UET111" s="364"/>
      <c r="UEU111" s="364"/>
      <c r="UEV111" s="364"/>
      <c r="UEW111" s="364"/>
      <c r="UEX111" s="364"/>
      <c r="UEY111" s="364"/>
      <c r="UEZ111" s="364"/>
      <c r="UFA111" s="364"/>
      <c r="UFB111" s="364"/>
      <c r="UFC111" s="364"/>
      <c r="UFD111" s="364"/>
      <c r="UFE111" s="364"/>
      <c r="UFF111" s="364"/>
      <c r="UFG111" s="364"/>
      <c r="UFH111" s="364"/>
      <c r="UFI111" s="364"/>
      <c r="UFJ111" s="364"/>
      <c r="UFK111" s="364"/>
      <c r="UFL111" s="364"/>
      <c r="UFM111" s="364"/>
      <c r="UFN111" s="364"/>
      <c r="UFO111" s="364"/>
      <c r="UFP111" s="364"/>
      <c r="UFQ111" s="364"/>
      <c r="UFR111" s="364"/>
      <c r="UFS111" s="364"/>
      <c r="UFT111" s="364"/>
      <c r="UFU111" s="364"/>
      <c r="UFV111" s="364"/>
      <c r="UFW111" s="364"/>
      <c r="UFX111" s="364"/>
      <c r="UFY111" s="364"/>
      <c r="UFZ111" s="364"/>
      <c r="UGA111" s="364"/>
      <c r="UGB111" s="364"/>
      <c r="UGC111" s="364"/>
      <c r="UGD111" s="364"/>
      <c r="UGE111" s="364"/>
      <c r="UGF111" s="364"/>
      <c r="UGG111" s="364"/>
      <c r="UGH111" s="364"/>
      <c r="UGI111" s="364"/>
      <c r="UGJ111" s="364"/>
      <c r="UGK111" s="364"/>
      <c r="UGL111" s="364"/>
      <c r="UGM111" s="364"/>
      <c r="UGN111" s="364"/>
      <c r="UGO111" s="364"/>
      <c r="UGP111" s="364"/>
      <c r="UGQ111" s="364"/>
      <c r="UGR111" s="364"/>
      <c r="UGS111" s="364"/>
      <c r="UGT111" s="364"/>
      <c r="UGU111" s="364"/>
      <c r="UGV111" s="364"/>
      <c r="UGW111" s="364"/>
      <c r="UGX111" s="364"/>
      <c r="UGY111" s="364"/>
      <c r="UGZ111" s="364"/>
      <c r="UHA111" s="364"/>
      <c r="UHB111" s="364"/>
      <c r="UHC111" s="364"/>
      <c r="UHD111" s="364"/>
      <c r="UHE111" s="364"/>
      <c r="UHF111" s="364"/>
      <c r="UHG111" s="364"/>
      <c r="UHH111" s="364"/>
      <c r="UHI111" s="364"/>
      <c r="UHJ111" s="364"/>
      <c r="UHK111" s="364"/>
      <c r="UHL111" s="364"/>
      <c r="UHM111" s="364"/>
      <c r="UHN111" s="364"/>
      <c r="UHO111" s="364"/>
      <c r="UHP111" s="364"/>
      <c r="UHQ111" s="364"/>
      <c r="UHR111" s="364"/>
      <c r="UHS111" s="364"/>
      <c r="UHT111" s="364"/>
      <c r="UHU111" s="364"/>
      <c r="UHV111" s="364"/>
      <c r="UHW111" s="364"/>
      <c r="UHX111" s="364"/>
      <c r="UHY111" s="364"/>
      <c r="UHZ111" s="364"/>
      <c r="UIA111" s="364"/>
      <c r="UIB111" s="364"/>
      <c r="UIC111" s="364"/>
      <c r="UID111" s="364"/>
      <c r="UIE111" s="364"/>
      <c r="UIF111" s="364"/>
      <c r="UIG111" s="364"/>
      <c r="UIH111" s="364"/>
      <c r="UII111" s="364"/>
      <c r="UIJ111" s="364"/>
      <c r="UIK111" s="364"/>
      <c r="UIL111" s="364"/>
      <c r="UIM111" s="364"/>
      <c r="UIN111" s="364"/>
      <c r="UIO111" s="364"/>
      <c r="UIP111" s="364"/>
      <c r="UIQ111" s="364"/>
      <c r="UIR111" s="364"/>
      <c r="UIS111" s="364"/>
      <c r="UIT111" s="364"/>
      <c r="UIU111" s="364"/>
      <c r="UIV111" s="364"/>
      <c r="UIW111" s="364"/>
      <c r="UIX111" s="364"/>
      <c r="UIY111" s="364"/>
      <c r="UIZ111" s="364"/>
      <c r="UJA111" s="364"/>
      <c r="UJB111" s="364"/>
      <c r="UJC111" s="364"/>
      <c r="UJD111" s="364"/>
      <c r="UJE111" s="364"/>
      <c r="UJF111" s="364"/>
      <c r="UJG111" s="364"/>
      <c r="UJH111" s="364"/>
      <c r="UJI111" s="364"/>
      <c r="UJJ111" s="364"/>
      <c r="UJK111" s="364"/>
      <c r="UJL111" s="364"/>
      <c r="UJM111" s="364"/>
      <c r="UJN111" s="364"/>
      <c r="UJO111" s="364"/>
      <c r="UJP111" s="364"/>
      <c r="UJQ111" s="364"/>
      <c r="UJR111" s="364"/>
      <c r="UJS111" s="364"/>
      <c r="UJT111" s="364"/>
      <c r="UJU111" s="364"/>
      <c r="UJV111" s="364"/>
      <c r="UJW111" s="364"/>
      <c r="UJX111" s="364"/>
      <c r="UJY111" s="364"/>
      <c r="UJZ111" s="364"/>
      <c r="UKA111" s="364"/>
      <c r="UKB111" s="364"/>
      <c r="UKC111" s="364"/>
      <c r="UKD111" s="364"/>
      <c r="UKE111" s="364"/>
      <c r="UKF111" s="364"/>
      <c r="UKG111" s="364"/>
      <c r="UKH111" s="364"/>
      <c r="UKI111" s="364"/>
      <c r="UKJ111" s="364"/>
      <c r="UKK111" s="364"/>
      <c r="UKL111" s="364"/>
      <c r="UKM111" s="364"/>
      <c r="UKN111" s="364"/>
      <c r="UKO111" s="364"/>
      <c r="UKP111" s="364"/>
      <c r="UKQ111" s="364"/>
      <c r="UKR111" s="364"/>
      <c r="UKS111" s="364"/>
      <c r="UKT111" s="364"/>
      <c r="UKU111" s="364"/>
      <c r="UKV111" s="364"/>
      <c r="UKW111" s="364"/>
      <c r="UKX111" s="364"/>
      <c r="UKY111" s="364"/>
      <c r="UKZ111" s="364"/>
      <c r="ULA111" s="364"/>
      <c r="ULB111" s="364"/>
      <c r="ULC111" s="364"/>
      <c r="ULD111" s="364"/>
      <c r="ULE111" s="364"/>
      <c r="ULF111" s="364"/>
      <c r="ULG111" s="364"/>
      <c r="ULH111" s="364"/>
      <c r="ULI111" s="364"/>
      <c r="ULJ111" s="364"/>
      <c r="ULK111" s="364"/>
      <c r="ULL111" s="364"/>
      <c r="ULM111" s="364"/>
      <c r="ULN111" s="364"/>
      <c r="ULO111" s="364"/>
      <c r="ULP111" s="364"/>
      <c r="ULQ111" s="364"/>
      <c r="ULR111" s="364"/>
      <c r="ULS111" s="364"/>
      <c r="ULT111" s="364"/>
      <c r="ULU111" s="364"/>
      <c r="ULV111" s="364"/>
      <c r="ULW111" s="364"/>
      <c r="ULX111" s="364"/>
      <c r="ULY111" s="364"/>
      <c r="ULZ111" s="364"/>
      <c r="UMA111" s="364"/>
      <c r="UMB111" s="364"/>
      <c r="UMC111" s="364"/>
      <c r="UMD111" s="364"/>
      <c r="UME111" s="364"/>
      <c r="UMF111" s="364"/>
      <c r="UMG111" s="364"/>
      <c r="UMH111" s="364"/>
      <c r="UMI111" s="364"/>
      <c r="UMJ111" s="364"/>
      <c r="UMK111" s="364"/>
      <c r="UML111" s="364"/>
      <c r="UMM111" s="364"/>
      <c r="UMN111" s="364"/>
      <c r="UMO111" s="364"/>
      <c r="UMP111" s="364"/>
      <c r="UMQ111" s="364"/>
      <c r="UMR111" s="364"/>
      <c r="UMS111" s="364"/>
      <c r="UMT111" s="364"/>
      <c r="UMU111" s="364"/>
      <c r="UMV111" s="364"/>
      <c r="UMW111" s="364"/>
      <c r="UMX111" s="364"/>
      <c r="UMY111" s="364"/>
      <c r="UMZ111" s="364"/>
      <c r="UNA111" s="364"/>
      <c r="UNB111" s="364"/>
      <c r="UNC111" s="364"/>
      <c r="UND111" s="364"/>
      <c r="UNE111" s="364"/>
      <c r="UNF111" s="364"/>
      <c r="UNG111" s="364"/>
      <c r="UNH111" s="364"/>
      <c r="UNI111" s="364"/>
      <c r="UNJ111" s="364"/>
      <c r="UNK111" s="364"/>
      <c r="UNL111" s="364"/>
      <c r="UNM111" s="364"/>
      <c r="UNN111" s="364"/>
      <c r="UNO111" s="364"/>
      <c r="UNP111" s="364"/>
      <c r="UNQ111" s="364"/>
      <c r="UNR111" s="364"/>
      <c r="UNS111" s="364"/>
      <c r="UNT111" s="364"/>
      <c r="UNU111" s="364"/>
      <c r="UNV111" s="364"/>
      <c r="UNW111" s="364"/>
      <c r="UNX111" s="364"/>
      <c r="UNY111" s="364"/>
      <c r="UNZ111" s="364"/>
      <c r="UOA111" s="364"/>
      <c r="UOB111" s="364"/>
      <c r="UOC111" s="364"/>
      <c r="UOD111" s="364"/>
      <c r="UOE111" s="364"/>
      <c r="UOF111" s="364"/>
      <c r="UOG111" s="364"/>
      <c r="UOH111" s="364"/>
      <c r="UOI111" s="364"/>
      <c r="UOJ111" s="364"/>
      <c r="UOK111" s="364"/>
      <c r="UOL111" s="364"/>
      <c r="UOM111" s="364"/>
      <c r="UON111" s="364"/>
      <c r="UOO111" s="364"/>
      <c r="UOP111" s="364"/>
      <c r="UOQ111" s="364"/>
      <c r="UOR111" s="364"/>
      <c r="UOS111" s="364"/>
      <c r="UOT111" s="364"/>
      <c r="UOU111" s="364"/>
      <c r="UOV111" s="364"/>
      <c r="UOW111" s="364"/>
      <c r="UOX111" s="364"/>
      <c r="UOY111" s="364"/>
      <c r="UOZ111" s="364"/>
      <c r="UPA111" s="364"/>
      <c r="UPB111" s="364"/>
      <c r="UPC111" s="364"/>
      <c r="UPD111" s="364"/>
      <c r="UPE111" s="364"/>
      <c r="UPF111" s="364"/>
      <c r="UPG111" s="364"/>
      <c r="UPH111" s="364"/>
      <c r="UPI111" s="364"/>
      <c r="UPJ111" s="364"/>
      <c r="UPK111" s="364"/>
      <c r="UPL111" s="364"/>
      <c r="UPM111" s="364"/>
      <c r="UPN111" s="364"/>
      <c r="UPO111" s="364"/>
      <c r="UPP111" s="364"/>
      <c r="UPQ111" s="364"/>
      <c r="UPR111" s="364"/>
      <c r="UPS111" s="364"/>
      <c r="UPT111" s="364"/>
      <c r="UPU111" s="364"/>
      <c r="UPV111" s="364"/>
      <c r="UPW111" s="364"/>
      <c r="UPX111" s="364"/>
      <c r="UPY111" s="364"/>
      <c r="UPZ111" s="364"/>
      <c r="UQA111" s="364"/>
      <c r="UQB111" s="364"/>
      <c r="UQC111" s="364"/>
      <c r="UQD111" s="364"/>
      <c r="UQE111" s="364"/>
      <c r="UQF111" s="364"/>
      <c r="UQG111" s="364"/>
      <c r="UQH111" s="364"/>
      <c r="UQI111" s="364"/>
      <c r="UQJ111" s="364"/>
      <c r="UQK111" s="364"/>
      <c r="UQL111" s="364"/>
      <c r="UQM111" s="364"/>
      <c r="UQN111" s="364"/>
      <c r="UQO111" s="364"/>
      <c r="UQP111" s="364"/>
      <c r="UQQ111" s="364"/>
      <c r="UQR111" s="364"/>
      <c r="UQS111" s="364"/>
      <c r="UQT111" s="364"/>
      <c r="UQU111" s="364"/>
      <c r="UQV111" s="364"/>
      <c r="UQW111" s="364"/>
      <c r="UQX111" s="364"/>
      <c r="UQY111" s="364"/>
      <c r="UQZ111" s="364"/>
      <c r="URA111" s="364"/>
      <c r="URB111" s="364"/>
      <c r="URC111" s="364"/>
      <c r="URD111" s="364"/>
      <c r="URE111" s="364"/>
      <c r="URF111" s="364"/>
      <c r="URG111" s="364"/>
      <c r="URH111" s="364"/>
      <c r="URI111" s="364"/>
      <c r="URJ111" s="364"/>
      <c r="URK111" s="364"/>
      <c r="URL111" s="364"/>
      <c r="URM111" s="364"/>
      <c r="URN111" s="364"/>
      <c r="URO111" s="364"/>
      <c r="URP111" s="364"/>
      <c r="URQ111" s="364"/>
      <c r="URR111" s="364"/>
      <c r="URS111" s="364"/>
      <c r="URT111" s="364"/>
      <c r="URU111" s="364"/>
      <c r="URV111" s="364"/>
      <c r="URW111" s="364"/>
      <c r="URX111" s="364"/>
      <c r="URY111" s="364"/>
      <c r="URZ111" s="364"/>
      <c r="USA111" s="364"/>
      <c r="USB111" s="364"/>
      <c r="USC111" s="364"/>
      <c r="USD111" s="364"/>
      <c r="USE111" s="364"/>
      <c r="USF111" s="364"/>
      <c r="USG111" s="364"/>
      <c r="USH111" s="364"/>
      <c r="USI111" s="364"/>
      <c r="USJ111" s="364"/>
      <c r="USK111" s="364"/>
      <c r="USL111" s="364"/>
      <c r="USM111" s="364"/>
      <c r="USN111" s="364"/>
      <c r="USO111" s="364"/>
      <c r="USP111" s="364"/>
      <c r="USQ111" s="364"/>
      <c r="USR111" s="364"/>
      <c r="USS111" s="364"/>
      <c r="UST111" s="364"/>
      <c r="USU111" s="364"/>
      <c r="USV111" s="364"/>
      <c r="USW111" s="364"/>
      <c r="USX111" s="364"/>
      <c r="USY111" s="364"/>
      <c r="USZ111" s="364"/>
      <c r="UTA111" s="364"/>
      <c r="UTB111" s="364"/>
      <c r="UTC111" s="364"/>
      <c r="UTD111" s="364"/>
      <c r="UTE111" s="364"/>
      <c r="UTF111" s="364"/>
      <c r="UTG111" s="364"/>
      <c r="UTH111" s="364"/>
      <c r="UTI111" s="364"/>
      <c r="UTJ111" s="364"/>
      <c r="UTK111" s="364"/>
      <c r="UTL111" s="364"/>
      <c r="UTM111" s="364"/>
      <c r="UTN111" s="364"/>
      <c r="UTO111" s="364"/>
      <c r="UTP111" s="364"/>
      <c r="UTQ111" s="364"/>
      <c r="UTR111" s="364"/>
      <c r="UTS111" s="364"/>
      <c r="UTT111" s="364"/>
      <c r="UTU111" s="364"/>
      <c r="UTV111" s="364"/>
      <c r="UTW111" s="364"/>
      <c r="UTX111" s="364"/>
      <c r="UTY111" s="364"/>
      <c r="UTZ111" s="364"/>
      <c r="UUA111" s="364"/>
      <c r="UUB111" s="364"/>
      <c r="UUC111" s="364"/>
      <c r="UUD111" s="364"/>
      <c r="UUE111" s="364"/>
      <c r="UUF111" s="364"/>
      <c r="UUG111" s="364"/>
      <c r="UUH111" s="364"/>
      <c r="UUI111" s="364"/>
      <c r="UUJ111" s="364"/>
      <c r="UUK111" s="364"/>
      <c r="UUL111" s="364"/>
      <c r="UUM111" s="364"/>
      <c r="UUN111" s="364"/>
      <c r="UUO111" s="364"/>
      <c r="UUP111" s="364"/>
      <c r="UUQ111" s="364"/>
      <c r="UUR111" s="364"/>
      <c r="UUS111" s="364"/>
      <c r="UUT111" s="364"/>
      <c r="UUU111" s="364"/>
      <c r="UUV111" s="364"/>
      <c r="UUW111" s="364"/>
      <c r="UUX111" s="364"/>
      <c r="UUY111" s="364"/>
      <c r="UUZ111" s="364"/>
      <c r="UVA111" s="364"/>
      <c r="UVB111" s="364"/>
      <c r="UVC111" s="364"/>
      <c r="UVD111" s="364"/>
      <c r="UVE111" s="364"/>
      <c r="UVF111" s="364"/>
      <c r="UVG111" s="364"/>
      <c r="UVH111" s="364"/>
      <c r="UVI111" s="364"/>
      <c r="UVJ111" s="364"/>
      <c r="UVK111" s="364"/>
      <c r="UVL111" s="364"/>
      <c r="UVM111" s="364"/>
      <c r="UVN111" s="364"/>
      <c r="UVO111" s="364"/>
      <c r="UVP111" s="364"/>
      <c r="UVQ111" s="364"/>
      <c r="UVR111" s="364"/>
      <c r="UVS111" s="364"/>
      <c r="UVT111" s="364"/>
      <c r="UVU111" s="364"/>
      <c r="UVV111" s="364"/>
      <c r="UVW111" s="364"/>
      <c r="UVX111" s="364"/>
      <c r="UVY111" s="364"/>
      <c r="UVZ111" s="364"/>
      <c r="UWA111" s="364"/>
      <c r="UWB111" s="364"/>
      <c r="UWC111" s="364"/>
      <c r="UWD111" s="364"/>
      <c r="UWE111" s="364"/>
      <c r="UWF111" s="364"/>
      <c r="UWG111" s="364"/>
      <c r="UWH111" s="364"/>
      <c r="UWI111" s="364"/>
      <c r="UWJ111" s="364"/>
      <c r="UWK111" s="364"/>
      <c r="UWL111" s="364"/>
      <c r="UWM111" s="364"/>
      <c r="UWN111" s="364"/>
      <c r="UWO111" s="364"/>
      <c r="UWP111" s="364"/>
      <c r="UWQ111" s="364"/>
      <c r="UWR111" s="364"/>
      <c r="UWS111" s="364"/>
      <c r="UWT111" s="364"/>
      <c r="UWU111" s="364"/>
      <c r="UWV111" s="364"/>
      <c r="UWW111" s="364"/>
      <c r="UWX111" s="364"/>
      <c r="UWY111" s="364"/>
      <c r="UWZ111" s="364"/>
      <c r="UXA111" s="364"/>
      <c r="UXB111" s="364"/>
      <c r="UXC111" s="364"/>
      <c r="UXD111" s="364"/>
      <c r="UXE111" s="364"/>
      <c r="UXF111" s="364"/>
      <c r="UXG111" s="364"/>
      <c r="UXH111" s="364"/>
      <c r="UXI111" s="364"/>
      <c r="UXJ111" s="364"/>
      <c r="UXK111" s="364"/>
      <c r="UXL111" s="364"/>
      <c r="UXM111" s="364"/>
      <c r="UXN111" s="364"/>
      <c r="UXO111" s="364"/>
      <c r="UXP111" s="364"/>
      <c r="UXQ111" s="364"/>
      <c r="UXR111" s="364"/>
      <c r="UXS111" s="364"/>
      <c r="UXT111" s="364"/>
      <c r="UXU111" s="364"/>
      <c r="UXV111" s="364"/>
      <c r="UXW111" s="364"/>
      <c r="UXX111" s="364"/>
      <c r="UXY111" s="364"/>
      <c r="UXZ111" s="364"/>
      <c r="UYA111" s="364"/>
      <c r="UYB111" s="364"/>
      <c r="UYC111" s="364"/>
      <c r="UYD111" s="364"/>
      <c r="UYE111" s="364"/>
      <c r="UYF111" s="364"/>
      <c r="UYG111" s="364"/>
      <c r="UYH111" s="364"/>
      <c r="UYI111" s="364"/>
      <c r="UYJ111" s="364"/>
      <c r="UYK111" s="364"/>
      <c r="UYL111" s="364"/>
      <c r="UYM111" s="364"/>
      <c r="UYN111" s="364"/>
      <c r="UYO111" s="364"/>
      <c r="UYP111" s="364"/>
      <c r="UYQ111" s="364"/>
      <c r="UYR111" s="364"/>
      <c r="UYS111" s="364"/>
      <c r="UYT111" s="364"/>
      <c r="UYU111" s="364"/>
      <c r="UYV111" s="364"/>
      <c r="UYW111" s="364"/>
      <c r="UYX111" s="364"/>
      <c r="UYY111" s="364"/>
      <c r="UYZ111" s="364"/>
      <c r="UZA111" s="364"/>
      <c r="UZB111" s="364"/>
      <c r="UZC111" s="364"/>
      <c r="UZD111" s="364"/>
      <c r="UZE111" s="364"/>
      <c r="UZF111" s="364"/>
      <c r="UZG111" s="364"/>
      <c r="UZH111" s="364"/>
      <c r="UZI111" s="364"/>
      <c r="UZJ111" s="364"/>
      <c r="UZK111" s="364"/>
      <c r="UZL111" s="364"/>
      <c r="UZM111" s="364"/>
      <c r="UZN111" s="364"/>
      <c r="UZO111" s="364"/>
      <c r="UZP111" s="364"/>
      <c r="UZQ111" s="364"/>
      <c r="UZR111" s="364"/>
      <c r="UZS111" s="364"/>
      <c r="UZT111" s="364"/>
      <c r="UZU111" s="364"/>
      <c r="UZV111" s="364"/>
      <c r="UZW111" s="364"/>
      <c r="UZX111" s="364"/>
      <c r="UZY111" s="364"/>
      <c r="UZZ111" s="364"/>
      <c r="VAA111" s="364"/>
      <c r="VAB111" s="364"/>
      <c r="VAC111" s="364"/>
      <c r="VAD111" s="364"/>
      <c r="VAE111" s="364"/>
      <c r="VAF111" s="364"/>
      <c r="VAG111" s="364"/>
      <c r="VAH111" s="364"/>
      <c r="VAI111" s="364"/>
      <c r="VAJ111" s="364"/>
      <c r="VAK111" s="364"/>
      <c r="VAL111" s="364"/>
      <c r="VAM111" s="364"/>
      <c r="VAN111" s="364"/>
      <c r="VAO111" s="364"/>
      <c r="VAP111" s="364"/>
      <c r="VAQ111" s="364"/>
      <c r="VAR111" s="364"/>
      <c r="VAS111" s="364"/>
      <c r="VAT111" s="364"/>
      <c r="VAU111" s="364"/>
      <c r="VAV111" s="364"/>
      <c r="VAW111" s="364"/>
      <c r="VAX111" s="364"/>
      <c r="VAY111" s="364"/>
      <c r="VAZ111" s="364"/>
      <c r="VBA111" s="364"/>
      <c r="VBB111" s="364"/>
      <c r="VBC111" s="364"/>
      <c r="VBD111" s="364"/>
      <c r="VBE111" s="364"/>
      <c r="VBF111" s="364"/>
      <c r="VBG111" s="364"/>
      <c r="VBH111" s="364"/>
      <c r="VBI111" s="364"/>
      <c r="VBJ111" s="364"/>
      <c r="VBK111" s="364"/>
      <c r="VBL111" s="364"/>
      <c r="VBM111" s="364"/>
      <c r="VBN111" s="364"/>
      <c r="VBO111" s="364"/>
      <c r="VBP111" s="364"/>
      <c r="VBQ111" s="364"/>
      <c r="VBR111" s="364"/>
      <c r="VBS111" s="364"/>
      <c r="VBT111" s="364"/>
      <c r="VBU111" s="364"/>
      <c r="VBV111" s="364"/>
      <c r="VBW111" s="364"/>
      <c r="VBX111" s="364"/>
      <c r="VBY111" s="364"/>
      <c r="VBZ111" s="364"/>
      <c r="VCA111" s="364"/>
      <c r="VCB111" s="364"/>
      <c r="VCC111" s="364"/>
      <c r="VCD111" s="364"/>
      <c r="VCE111" s="364"/>
      <c r="VCF111" s="364"/>
      <c r="VCG111" s="364"/>
      <c r="VCH111" s="364"/>
      <c r="VCI111" s="364"/>
      <c r="VCJ111" s="364"/>
      <c r="VCK111" s="364"/>
      <c r="VCL111" s="364"/>
      <c r="VCM111" s="364"/>
      <c r="VCN111" s="364"/>
      <c r="VCO111" s="364"/>
      <c r="VCP111" s="364"/>
      <c r="VCQ111" s="364"/>
      <c r="VCR111" s="364"/>
      <c r="VCS111" s="364"/>
      <c r="VCT111" s="364"/>
      <c r="VCU111" s="364"/>
      <c r="VCV111" s="364"/>
      <c r="VCW111" s="364"/>
      <c r="VCX111" s="364"/>
      <c r="VCY111" s="364"/>
      <c r="VCZ111" s="364"/>
      <c r="VDA111" s="364"/>
      <c r="VDB111" s="364"/>
      <c r="VDC111" s="364"/>
      <c r="VDD111" s="364"/>
      <c r="VDE111" s="364"/>
      <c r="VDF111" s="364"/>
      <c r="VDG111" s="364"/>
      <c r="VDH111" s="364"/>
      <c r="VDI111" s="364"/>
      <c r="VDJ111" s="364"/>
      <c r="VDK111" s="364"/>
      <c r="VDL111" s="364"/>
      <c r="VDM111" s="364"/>
      <c r="VDN111" s="364"/>
      <c r="VDO111" s="364"/>
      <c r="VDP111" s="364"/>
      <c r="VDQ111" s="364"/>
      <c r="VDR111" s="364"/>
      <c r="VDS111" s="364"/>
      <c r="VDT111" s="364"/>
      <c r="VDU111" s="364"/>
      <c r="VDV111" s="364"/>
      <c r="VDW111" s="364"/>
      <c r="VDX111" s="364"/>
      <c r="VDY111" s="364"/>
      <c r="VDZ111" s="364"/>
      <c r="VEA111" s="364"/>
      <c r="VEB111" s="364"/>
      <c r="VEC111" s="364"/>
      <c r="VED111" s="364"/>
      <c r="VEE111" s="364"/>
      <c r="VEF111" s="364"/>
      <c r="VEG111" s="364"/>
      <c r="VEH111" s="364"/>
      <c r="VEI111" s="364"/>
      <c r="VEJ111" s="364"/>
      <c r="VEK111" s="364"/>
      <c r="VEL111" s="364"/>
      <c r="VEM111" s="364"/>
      <c r="VEN111" s="364"/>
      <c r="VEO111" s="364"/>
      <c r="VEP111" s="364"/>
      <c r="VEQ111" s="364"/>
      <c r="VER111" s="364"/>
      <c r="VES111" s="364"/>
      <c r="VET111" s="364"/>
      <c r="VEU111" s="364"/>
      <c r="VEV111" s="364"/>
      <c r="VEW111" s="364"/>
      <c r="VEX111" s="364"/>
      <c r="VEY111" s="364"/>
      <c r="VEZ111" s="364"/>
      <c r="VFA111" s="364"/>
      <c r="VFB111" s="364"/>
      <c r="VFC111" s="364"/>
      <c r="VFD111" s="364"/>
      <c r="VFE111" s="364"/>
      <c r="VFF111" s="364"/>
      <c r="VFG111" s="364"/>
      <c r="VFH111" s="364"/>
      <c r="VFI111" s="364"/>
      <c r="VFJ111" s="364"/>
      <c r="VFK111" s="364"/>
      <c r="VFL111" s="364"/>
      <c r="VFM111" s="364"/>
      <c r="VFN111" s="364"/>
      <c r="VFO111" s="364"/>
      <c r="VFP111" s="364"/>
      <c r="VFQ111" s="364"/>
      <c r="VFR111" s="364"/>
      <c r="VFS111" s="364"/>
      <c r="VFT111" s="364"/>
      <c r="VFU111" s="364"/>
      <c r="VFV111" s="364"/>
      <c r="VFW111" s="364"/>
      <c r="VFX111" s="364"/>
      <c r="VFY111" s="364"/>
      <c r="VFZ111" s="364"/>
      <c r="VGA111" s="364"/>
      <c r="VGB111" s="364"/>
      <c r="VGC111" s="364"/>
      <c r="VGD111" s="364"/>
      <c r="VGE111" s="364"/>
      <c r="VGF111" s="364"/>
      <c r="VGG111" s="364"/>
      <c r="VGH111" s="364"/>
      <c r="VGI111" s="364"/>
      <c r="VGJ111" s="364"/>
      <c r="VGK111" s="364"/>
      <c r="VGL111" s="364"/>
      <c r="VGM111" s="364"/>
      <c r="VGN111" s="364"/>
      <c r="VGO111" s="364"/>
      <c r="VGP111" s="364"/>
      <c r="VGQ111" s="364"/>
      <c r="VGR111" s="364"/>
      <c r="VGS111" s="364"/>
      <c r="VGT111" s="364"/>
      <c r="VGU111" s="364"/>
      <c r="VGV111" s="364"/>
      <c r="VGW111" s="364"/>
      <c r="VGX111" s="364"/>
      <c r="VGY111" s="364"/>
      <c r="VGZ111" s="364"/>
      <c r="VHA111" s="364"/>
      <c r="VHB111" s="364"/>
      <c r="VHC111" s="364"/>
      <c r="VHD111" s="364"/>
      <c r="VHE111" s="364"/>
      <c r="VHF111" s="364"/>
      <c r="VHG111" s="364"/>
      <c r="VHH111" s="364"/>
      <c r="VHI111" s="364"/>
      <c r="VHJ111" s="364"/>
      <c r="VHK111" s="364"/>
      <c r="VHL111" s="364"/>
      <c r="VHM111" s="364"/>
      <c r="VHN111" s="364"/>
      <c r="VHO111" s="364"/>
      <c r="VHP111" s="364"/>
      <c r="VHQ111" s="364"/>
      <c r="VHR111" s="364"/>
      <c r="VHS111" s="364"/>
      <c r="VHT111" s="364"/>
      <c r="VHU111" s="364"/>
      <c r="VHV111" s="364"/>
      <c r="VHW111" s="364"/>
      <c r="VHX111" s="364"/>
      <c r="VHY111" s="364"/>
      <c r="VHZ111" s="364"/>
      <c r="VIA111" s="364"/>
      <c r="VIB111" s="364"/>
      <c r="VIC111" s="364"/>
      <c r="VID111" s="364"/>
      <c r="VIE111" s="364"/>
      <c r="VIF111" s="364"/>
      <c r="VIG111" s="364"/>
      <c r="VIH111" s="364"/>
      <c r="VII111" s="364"/>
      <c r="VIJ111" s="364"/>
      <c r="VIK111" s="364"/>
      <c r="VIL111" s="364"/>
      <c r="VIM111" s="364"/>
      <c r="VIN111" s="364"/>
      <c r="VIO111" s="364"/>
      <c r="VIP111" s="364"/>
      <c r="VIQ111" s="364"/>
      <c r="VIR111" s="364"/>
      <c r="VIS111" s="364"/>
      <c r="VIT111" s="364"/>
      <c r="VIU111" s="364"/>
      <c r="VIV111" s="364"/>
      <c r="VIW111" s="364"/>
      <c r="VIX111" s="364"/>
      <c r="VIY111" s="364"/>
      <c r="VIZ111" s="364"/>
      <c r="VJA111" s="364"/>
      <c r="VJB111" s="364"/>
      <c r="VJC111" s="364"/>
      <c r="VJD111" s="364"/>
      <c r="VJE111" s="364"/>
      <c r="VJF111" s="364"/>
      <c r="VJG111" s="364"/>
      <c r="VJH111" s="364"/>
      <c r="VJI111" s="364"/>
      <c r="VJJ111" s="364"/>
      <c r="VJK111" s="364"/>
      <c r="VJL111" s="364"/>
      <c r="VJM111" s="364"/>
      <c r="VJN111" s="364"/>
      <c r="VJO111" s="364"/>
      <c r="VJP111" s="364"/>
      <c r="VJQ111" s="364"/>
      <c r="VJR111" s="364"/>
      <c r="VJS111" s="364"/>
      <c r="VJT111" s="364"/>
      <c r="VJU111" s="364"/>
      <c r="VJV111" s="364"/>
      <c r="VJW111" s="364"/>
      <c r="VJX111" s="364"/>
      <c r="VJY111" s="364"/>
      <c r="VJZ111" s="364"/>
      <c r="VKA111" s="364"/>
      <c r="VKB111" s="364"/>
      <c r="VKC111" s="364"/>
      <c r="VKD111" s="364"/>
      <c r="VKE111" s="364"/>
      <c r="VKF111" s="364"/>
      <c r="VKG111" s="364"/>
      <c r="VKH111" s="364"/>
      <c r="VKI111" s="364"/>
      <c r="VKJ111" s="364"/>
      <c r="VKK111" s="364"/>
      <c r="VKL111" s="364"/>
      <c r="VKM111" s="364"/>
      <c r="VKN111" s="364"/>
      <c r="VKO111" s="364"/>
      <c r="VKP111" s="364"/>
      <c r="VKQ111" s="364"/>
      <c r="VKR111" s="364"/>
      <c r="VKS111" s="364"/>
      <c r="VKT111" s="364"/>
      <c r="VKU111" s="364"/>
      <c r="VKV111" s="364"/>
      <c r="VKW111" s="364"/>
      <c r="VKX111" s="364"/>
      <c r="VKY111" s="364"/>
      <c r="VKZ111" s="364"/>
      <c r="VLA111" s="364"/>
      <c r="VLB111" s="364"/>
      <c r="VLC111" s="364"/>
      <c r="VLD111" s="364"/>
      <c r="VLE111" s="364"/>
      <c r="VLF111" s="364"/>
      <c r="VLG111" s="364"/>
      <c r="VLH111" s="364"/>
      <c r="VLI111" s="364"/>
      <c r="VLJ111" s="364"/>
      <c r="VLK111" s="364"/>
      <c r="VLL111" s="364"/>
      <c r="VLM111" s="364"/>
      <c r="VLN111" s="364"/>
      <c r="VLO111" s="364"/>
      <c r="VLP111" s="364"/>
      <c r="VLQ111" s="364"/>
      <c r="VLR111" s="364"/>
      <c r="VLS111" s="364"/>
      <c r="VLT111" s="364"/>
      <c r="VLU111" s="364"/>
      <c r="VLV111" s="364"/>
      <c r="VLW111" s="364"/>
      <c r="VLX111" s="364"/>
      <c r="VLY111" s="364"/>
      <c r="VLZ111" s="364"/>
      <c r="VMA111" s="364"/>
      <c r="VMB111" s="364"/>
      <c r="VMC111" s="364"/>
      <c r="VMD111" s="364"/>
      <c r="VME111" s="364"/>
      <c r="VMF111" s="364"/>
      <c r="VMG111" s="364"/>
      <c r="VMH111" s="364"/>
      <c r="VMI111" s="364"/>
      <c r="VMJ111" s="364"/>
      <c r="VMK111" s="364"/>
      <c r="VML111" s="364"/>
      <c r="VMM111" s="364"/>
      <c r="VMN111" s="364"/>
      <c r="VMO111" s="364"/>
      <c r="VMP111" s="364"/>
      <c r="VMQ111" s="364"/>
      <c r="VMR111" s="364"/>
      <c r="VMS111" s="364"/>
      <c r="VMT111" s="364"/>
      <c r="VMU111" s="364"/>
      <c r="VMV111" s="364"/>
      <c r="VMW111" s="364"/>
      <c r="VMX111" s="364"/>
      <c r="VMY111" s="364"/>
      <c r="VMZ111" s="364"/>
      <c r="VNA111" s="364"/>
      <c r="VNB111" s="364"/>
      <c r="VNC111" s="364"/>
      <c r="VND111" s="364"/>
      <c r="VNE111" s="364"/>
      <c r="VNF111" s="364"/>
      <c r="VNG111" s="364"/>
      <c r="VNH111" s="364"/>
      <c r="VNI111" s="364"/>
      <c r="VNJ111" s="364"/>
      <c r="VNK111" s="364"/>
      <c r="VNL111" s="364"/>
      <c r="VNM111" s="364"/>
      <c r="VNN111" s="364"/>
      <c r="VNO111" s="364"/>
      <c r="VNP111" s="364"/>
      <c r="VNQ111" s="364"/>
      <c r="VNR111" s="364"/>
      <c r="VNS111" s="364"/>
      <c r="VNT111" s="364"/>
      <c r="VNU111" s="364"/>
      <c r="VNV111" s="364"/>
      <c r="VNW111" s="364"/>
      <c r="VNX111" s="364"/>
      <c r="VNY111" s="364"/>
      <c r="VNZ111" s="364"/>
      <c r="VOA111" s="364"/>
      <c r="VOB111" s="364"/>
      <c r="VOC111" s="364"/>
      <c r="VOD111" s="364"/>
      <c r="VOE111" s="364"/>
      <c r="VOF111" s="364"/>
      <c r="VOG111" s="364"/>
      <c r="VOH111" s="364"/>
      <c r="VOI111" s="364"/>
      <c r="VOJ111" s="364"/>
      <c r="VOK111" s="364"/>
      <c r="VOL111" s="364"/>
      <c r="VOM111" s="364"/>
      <c r="VON111" s="364"/>
      <c r="VOO111" s="364"/>
      <c r="VOP111" s="364"/>
      <c r="VOQ111" s="364"/>
      <c r="VOR111" s="364"/>
      <c r="VOS111" s="364"/>
      <c r="VOT111" s="364"/>
      <c r="VOU111" s="364"/>
      <c r="VOV111" s="364"/>
      <c r="VOW111" s="364"/>
      <c r="VOX111" s="364"/>
      <c r="VOY111" s="364"/>
      <c r="VOZ111" s="364"/>
      <c r="VPA111" s="364"/>
      <c r="VPB111" s="364"/>
      <c r="VPC111" s="364"/>
      <c r="VPD111" s="364"/>
      <c r="VPE111" s="364"/>
      <c r="VPF111" s="364"/>
      <c r="VPG111" s="364"/>
      <c r="VPH111" s="364"/>
      <c r="VPI111" s="364"/>
      <c r="VPJ111" s="364"/>
      <c r="VPK111" s="364"/>
      <c r="VPL111" s="364"/>
      <c r="VPM111" s="364"/>
      <c r="VPN111" s="364"/>
      <c r="VPO111" s="364"/>
      <c r="VPP111" s="364"/>
      <c r="VPQ111" s="364"/>
      <c r="VPR111" s="364"/>
      <c r="VPS111" s="364"/>
      <c r="VPT111" s="364"/>
      <c r="VPU111" s="364"/>
      <c r="VPV111" s="364"/>
      <c r="VPW111" s="364"/>
      <c r="VPX111" s="364"/>
      <c r="VPY111" s="364"/>
      <c r="VPZ111" s="364"/>
      <c r="VQA111" s="364"/>
      <c r="VQB111" s="364"/>
      <c r="VQC111" s="364"/>
      <c r="VQD111" s="364"/>
      <c r="VQE111" s="364"/>
      <c r="VQF111" s="364"/>
      <c r="VQG111" s="364"/>
      <c r="VQH111" s="364"/>
      <c r="VQI111" s="364"/>
      <c r="VQJ111" s="364"/>
      <c r="VQK111" s="364"/>
      <c r="VQL111" s="364"/>
      <c r="VQM111" s="364"/>
      <c r="VQN111" s="364"/>
      <c r="VQO111" s="364"/>
      <c r="VQP111" s="364"/>
      <c r="VQQ111" s="364"/>
      <c r="VQR111" s="364"/>
      <c r="VQS111" s="364"/>
      <c r="VQT111" s="364"/>
      <c r="VQU111" s="364"/>
      <c r="VQV111" s="364"/>
      <c r="VQW111" s="364"/>
      <c r="VQX111" s="364"/>
      <c r="VQY111" s="364"/>
      <c r="VQZ111" s="364"/>
      <c r="VRA111" s="364"/>
      <c r="VRB111" s="364"/>
      <c r="VRC111" s="364"/>
      <c r="VRD111" s="364"/>
      <c r="VRE111" s="364"/>
      <c r="VRF111" s="364"/>
      <c r="VRG111" s="364"/>
      <c r="VRH111" s="364"/>
      <c r="VRI111" s="364"/>
      <c r="VRJ111" s="364"/>
      <c r="VRK111" s="364"/>
      <c r="VRL111" s="364"/>
      <c r="VRM111" s="364"/>
      <c r="VRN111" s="364"/>
      <c r="VRO111" s="364"/>
      <c r="VRP111" s="364"/>
      <c r="VRQ111" s="364"/>
      <c r="VRR111" s="364"/>
      <c r="VRS111" s="364"/>
      <c r="VRT111" s="364"/>
      <c r="VRU111" s="364"/>
      <c r="VRV111" s="364"/>
      <c r="VRW111" s="364"/>
      <c r="VRX111" s="364"/>
      <c r="VRY111" s="364"/>
      <c r="VRZ111" s="364"/>
      <c r="VSA111" s="364"/>
      <c r="VSB111" s="364"/>
      <c r="VSC111" s="364"/>
      <c r="VSD111" s="364"/>
      <c r="VSE111" s="364"/>
      <c r="VSF111" s="364"/>
      <c r="VSG111" s="364"/>
      <c r="VSH111" s="364"/>
      <c r="VSI111" s="364"/>
      <c r="VSJ111" s="364"/>
      <c r="VSK111" s="364"/>
      <c r="VSL111" s="364"/>
      <c r="VSM111" s="364"/>
      <c r="VSN111" s="364"/>
      <c r="VSO111" s="364"/>
      <c r="VSP111" s="364"/>
      <c r="VSQ111" s="364"/>
      <c r="VSR111" s="364"/>
      <c r="VSS111" s="364"/>
      <c r="VST111" s="364"/>
      <c r="VSU111" s="364"/>
      <c r="VSV111" s="364"/>
      <c r="VSW111" s="364"/>
      <c r="VSX111" s="364"/>
      <c r="VSY111" s="364"/>
      <c r="VSZ111" s="364"/>
      <c r="VTA111" s="364"/>
      <c r="VTB111" s="364"/>
      <c r="VTC111" s="364"/>
      <c r="VTD111" s="364"/>
      <c r="VTE111" s="364"/>
      <c r="VTF111" s="364"/>
      <c r="VTG111" s="364"/>
      <c r="VTH111" s="364"/>
      <c r="VTI111" s="364"/>
      <c r="VTJ111" s="364"/>
      <c r="VTK111" s="364"/>
      <c r="VTL111" s="364"/>
      <c r="VTM111" s="364"/>
      <c r="VTN111" s="364"/>
      <c r="VTO111" s="364"/>
      <c r="VTP111" s="364"/>
      <c r="VTQ111" s="364"/>
      <c r="VTR111" s="364"/>
      <c r="VTS111" s="364"/>
      <c r="VTT111" s="364"/>
      <c r="VTU111" s="364"/>
      <c r="VTV111" s="364"/>
      <c r="VTW111" s="364"/>
      <c r="VTX111" s="364"/>
      <c r="VTY111" s="364"/>
      <c r="VTZ111" s="364"/>
      <c r="VUA111" s="364"/>
      <c r="VUB111" s="364"/>
      <c r="VUC111" s="364"/>
      <c r="VUD111" s="364"/>
      <c r="VUE111" s="364"/>
      <c r="VUF111" s="364"/>
      <c r="VUG111" s="364"/>
      <c r="VUH111" s="364"/>
      <c r="VUI111" s="364"/>
      <c r="VUJ111" s="364"/>
      <c r="VUK111" s="364"/>
      <c r="VUL111" s="364"/>
      <c r="VUM111" s="364"/>
      <c r="VUN111" s="364"/>
      <c r="VUO111" s="364"/>
      <c r="VUP111" s="364"/>
      <c r="VUQ111" s="364"/>
      <c r="VUR111" s="364"/>
      <c r="VUS111" s="364"/>
      <c r="VUT111" s="364"/>
      <c r="VUU111" s="364"/>
      <c r="VUV111" s="364"/>
      <c r="VUW111" s="364"/>
      <c r="VUX111" s="364"/>
      <c r="VUY111" s="364"/>
      <c r="VUZ111" s="364"/>
      <c r="VVA111" s="364"/>
      <c r="VVB111" s="364"/>
      <c r="VVC111" s="364"/>
      <c r="VVD111" s="364"/>
      <c r="VVE111" s="364"/>
      <c r="VVF111" s="364"/>
      <c r="VVG111" s="364"/>
      <c r="VVH111" s="364"/>
      <c r="VVI111" s="364"/>
      <c r="VVJ111" s="364"/>
      <c r="VVK111" s="364"/>
      <c r="VVL111" s="364"/>
      <c r="VVM111" s="364"/>
      <c r="VVN111" s="364"/>
      <c r="VVO111" s="364"/>
      <c r="VVP111" s="364"/>
      <c r="VVQ111" s="364"/>
      <c r="VVR111" s="364"/>
      <c r="VVS111" s="364"/>
      <c r="VVT111" s="364"/>
      <c r="VVU111" s="364"/>
      <c r="VVV111" s="364"/>
      <c r="VVW111" s="364"/>
      <c r="VVX111" s="364"/>
      <c r="VVY111" s="364"/>
      <c r="VVZ111" s="364"/>
      <c r="VWA111" s="364"/>
      <c r="VWB111" s="364"/>
      <c r="VWC111" s="364"/>
      <c r="VWD111" s="364"/>
      <c r="VWE111" s="364"/>
      <c r="VWF111" s="364"/>
      <c r="VWG111" s="364"/>
      <c r="VWH111" s="364"/>
      <c r="VWI111" s="364"/>
      <c r="VWJ111" s="364"/>
      <c r="VWK111" s="364"/>
      <c r="VWL111" s="364"/>
      <c r="VWM111" s="364"/>
      <c r="VWN111" s="364"/>
      <c r="VWO111" s="364"/>
      <c r="VWP111" s="364"/>
      <c r="VWQ111" s="364"/>
      <c r="VWR111" s="364"/>
      <c r="VWS111" s="364"/>
      <c r="VWT111" s="364"/>
      <c r="VWU111" s="364"/>
      <c r="VWV111" s="364"/>
      <c r="VWW111" s="364"/>
      <c r="VWX111" s="364"/>
      <c r="VWY111" s="364"/>
      <c r="VWZ111" s="364"/>
      <c r="VXA111" s="364"/>
      <c r="VXB111" s="364"/>
      <c r="VXC111" s="364"/>
      <c r="VXD111" s="364"/>
      <c r="VXE111" s="364"/>
      <c r="VXF111" s="364"/>
      <c r="VXG111" s="364"/>
      <c r="VXH111" s="364"/>
      <c r="VXI111" s="364"/>
      <c r="VXJ111" s="364"/>
      <c r="VXK111" s="364"/>
      <c r="VXL111" s="364"/>
      <c r="VXM111" s="364"/>
      <c r="VXN111" s="364"/>
      <c r="VXO111" s="364"/>
      <c r="VXP111" s="364"/>
      <c r="VXQ111" s="364"/>
      <c r="VXR111" s="364"/>
      <c r="VXS111" s="364"/>
      <c r="VXT111" s="364"/>
      <c r="VXU111" s="364"/>
      <c r="VXV111" s="364"/>
      <c r="VXW111" s="364"/>
      <c r="VXX111" s="364"/>
      <c r="VXY111" s="364"/>
      <c r="VXZ111" s="364"/>
      <c r="VYA111" s="364"/>
      <c r="VYB111" s="364"/>
      <c r="VYC111" s="364"/>
      <c r="VYD111" s="364"/>
      <c r="VYE111" s="364"/>
      <c r="VYF111" s="364"/>
      <c r="VYG111" s="364"/>
      <c r="VYH111" s="364"/>
      <c r="VYI111" s="364"/>
      <c r="VYJ111" s="364"/>
      <c r="VYK111" s="364"/>
      <c r="VYL111" s="364"/>
      <c r="VYM111" s="364"/>
      <c r="VYN111" s="364"/>
      <c r="VYO111" s="364"/>
      <c r="VYP111" s="364"/>
      <c r="VYQ111" s="364"/>
      <c r="VYR111" s="364"/>
      <c r="VYS111" s="364"/>
      <c r="VYT111" s="364"/>
      <c r="VYU111" s="364"/>
      <c r="VYV111" s="364"/>
      <c r="VYW111" s="364"/>
      <c r="VYX111" s="364"/>
      <c r="VYY111" s="364"/>
      <c r="VYZ111" s="364"/>
      <c r="VZA111" s="364"/>
      <c r="VZB111" s="364"/>
      <c r="VZC111" s="364"/>
      <c r="VZD111" s="364"/>
      <c r="VZE111" s="364"/>
      <c r="VZF111" s="364"/>
      <c r="VZG111" s="364"/>
      <c r="VZH111" s="364"/>
      <c r="VZI111" s="364"/>
      <c r="VZJ111" s="364"/>
      <c r="VZK111" s="364"/>
      <c r="VZL111" s="364"/>
      <c r="VZM111" s="364"/>
      <c r="VZN111" s="364"/>
      <c r="VZO111" s="364"/>
      <c r="VZP111" s="364"/>
      <c r="VZQ111" s="364"/>
      <c r="VZR111" s="364"/>
      <c r="VZS111" s="364"/>
      <c r="VZT111" s="364"/>
      <c r="VZU111" s="364"/>
      <c r="VZV111" s="364"/>
      <c r="VZW111" s="364"/>
      <c r="VZX111" s="364"/>
      <c r="VZY111" s="364"/>
      <c r="VZZ111" s="364"/>
      <c r="WAA111" s="364"/>
      <c r="WAB111" s="364"/>
      <c r="WAC111" s="364"/>
      <c r="WAD111" s="364"/>
      <c r="WAE111" s="364"/>
      <c r="WAF111" s="364"/>
      <c r="WAG111" s="364"/>
      <c r="WAH111" s="364"/>
      <c r="WAI111" s="364"/>
      <c r="WAJ111" s="364"/>
      <c r="WAK111" s="364"/>
      <c r="WAL111" s="364"/>
      <c r="WAM111" s="364"/>
      <c r="WAN111" s="364"/>
      <c r="WAO111" s="364"/>
      <c r="WAP111" s="364"/>
      <c r="WAQ111" s="364"/>
      <c r="WAR111" s="364"/>
      <c r="WAS111" s="364"/>
      <c r="WAT111" s="364"/>
      <c r="WAU111" s="364"/>
      <c r="WAV111" s="364"/>
      <c r="WAW111" s="364"/>
      <c r="WAX111" s="364"/>
      <c r="WAY111" s="364"/>
      <c r="WAZ111" s="364"/>
      <c r="WBA111" s="364"/>
      <c r="WBB111" s="364"/>
      <c r="WBC111" s="364"/>
      <c r="WBD111" s="364"/>
      <c r="WBE111" s="364"/>
      <c r="WBF111" s="364"/>
      <c r="WBG111" s="364"/>
      <c r="WBH111" s="364"/>
      <c r="WBI111" s="364"/>
      <c r="WBJ111" s="364"/>
      <c r="WBK111" s="364"/>
      <c r="WBL111" s="364"/>
      <c r="WBM111" s="364"/>
      <c r="WBN111" s="364"/>
      <c r="WBO111" s="364"/>
      <c r="WBP111" s="364"/>
      <c r="WBQ111" s="364"/>
      <c r="WBR111" s="364"/>
      <c r="WBS111" s="364"/>
      <c r="WBT111" s="364"/>
      <c r="WBU111" s="364"/>
      <c r="WBV111" s="364"/>
      <c r="WBW111" s="364"/>
      <c r="WBX111" s="364"/>
      <c r="WBY111" s="364"/>
      <c r="WBZ111" s="364"/>
      <c r="WCA111" s="364"/>
      <c r="WCB111" s="364"/>
      <c r="WCC111" s="364"/>
      <c r="WCD111" s="364"/>
      <c r="WCE111" s="364"/>
      <c r="WCF111" s="364"/>
      <c r="WCG111" s="364"/>
      <c r="WCH111" s="364"/>
      <c r="WCI111" s="364"/>
      <c r="WCJ111" s="364"/>
      <c r="WCK111" s="364"/>
      <c r="WCL111" s="364"/>
      <c r="WCM111" s="364"/>
      <c r="WCN111" s="364"/>
      <c r="WCO111" s="364"/>
      <c r="WCP111" s="364"/>
      <c r="WCQ111" s="364"/>
      <c r="WCR111" s="364"/>
      <c r="WCS111" s="364"/>
      <c r="WCT111" s="364"/>
      <c r="WCU111" s="364"/>
      <c r="WCV111" s="364"/>
      <c r="WCW111" s="364"/>
      <c r="WCX111" s="364"/>
      <c r="WCY111" s="364"/>
      <c r="WCZ111" s="364"/>
      <c r="WDA111" s="364"/>
      <c r="WDB111" s="364"/>
      <c r="WDC111" s="364"/>
      <c r="WDD111" s="364"/>
      <c r="WDE111" s="364"/>
      <c r="WDF111" s="364"/>
      <c r="WDG111" s="364"/>
      <c r="WDH111" s="364"/>
      <c r="WDI111" s="364"/>
      <c r="WDJ111" s="364"/>
      <c r="WDK111" s="364"/>
      <c r="WDL111" s="364"/>
      <c r="WDM111" s="364"/>
      <c r="WDN111" s="364"/>
      <c r="WDO111" s="364"/>
      <c r="WDP111" s="364"/>
      <c r="WDQ111" s="364"/>
      <c r="WDR111" s="364"/>
      <c r="WDS111" s="364"/>
      <c r="WDT111" s="364"/>
      <c r="WDU111" s="364"/>
      <c r="WDV111" s="364"/>
      <c r="WDW111" s="364"/>
      <c r="WDX111" s="364"/>
      <c r="WDY111" s="364"/>
      <c r="WDZ111" s="364"/>
      <c r="WEA111" s="364"/>
      <c r="WEB111" s="364"/>
      <c r="WEC111" s="364"/>
      <c r="WED111" s="364"/>
      <c r="WEE111" s="364"/>
      <c r="WEF111" s="364"/>
      <c r="WEG111" s="364"/>
      <c r="WEH111" s="364"/>
      <c r="WEI111" s="364"/>
      <c r="WEJ111" s="364"/>
      <c r="WEK111" s="364"/>
      <c r="WEL111" s="364"/>
      <c r="WEM111" s="364"/>
      <c r="WEN111" s="364"/>
      <c r="WEO111" s="364"/>
      <c r="WEP111" s="364"/>
      <c r="WEQ111" s="364"/>
      <c r="WER111" s="364"/>
      <c r="WES111" s="364"/>
      <c r="WET111" s="364"/>
      <c r="WEU111" s="364"/>
      <c r="WEV111" s="364"/>
      <c r="WEW111" s="364"/>
      <c r="WEX111" s="364"/>
      <c r="WEY111" s="364"/>
      <c r="WEZ111" s="364"/>
      <c r="WFA111" s="364"/>
      <c r="WFB111" s="364"/>
      <c r="WFC111" s="364"/>
      <c r="WFD111" s="364"/>
      <c r="WFE111" s="364"/>
      <c r="WFF111" s="364"/>
      <c r="WFG111" s="364"/>
      <c r="WFH111" s="364"/>
      <c r="WFI111" s="364"/>
      <c r="WFJ111" s="364"/>
      <c r="WFK111" s="364"/>
      <c r="WFL111" s="364"/>
      <c r="WFM111" s="364"/>
      <c r="WFN111" s="364"/>
      <c r="WFO111" s="364"/>
      <c r="WFP111" s="364"/>
      <c r="WFQ111" s="364"/>
      <c r="WFR111" s="364"/>
      <c r="WFS111" s="364"/>
      <c r="WFT111" s="364"/>
      <c r="WFU111" s="364"/>
      <c r="WFV111" s="364"/>
      <c r="WFW111" s="364"/>
      <c r="WFX111" s="364"/>
      <c r="WFY111" s="364"/>
      <c r="WFZ111" s="364"/>
      <c r="WGA111" s="364"/>
      <c r="WGB111" s="364"/>
      <c r="WGC111" s="364"/>
      <c r="WGD111" s="364"/>
      <c r="WGE111" s="364"/>
      <c r="WGF111" s="364"/>
      <c r="WGG111" s="364"/>
      <c r="WGH111" s="364"/>
      <c r="WGI111" s="364"/>
      <c r="WGJ111" s="364"/>
      <c r="WGK111" s="364"/>
      <c r="WGL111" s="364"/>
      <c r="WGM111" s="364"/>
      <c r="WGN111" s="364"/>
      <c r="WGO111" s="364"/>
      <c r="WGP111" s="364"/>
      <c r="WGQ111" s="364"/>
      <c r="WGR111" s="364"/>
      <c r="WGS111" s="364"/>
      <c r="WGT111" s="364"/>
      <c r="WGU111" s="364"/>
      <c r="WGV111" s="364"/>
      <c r="WGW111" s="364"/>
      <c r="WGX111" s="364"/>
      <c r="WGY111" s="364"/>
      <c r="WGZ111" s="364"/>
      <c r="WHA111" s="364"/>
      <c r="WHB111" s="364"/>
      <c r="WHC111" s="364"/>
      <c r="WHD111" s="364"/>
      <c r="WHE111" s="364"/>
      <c r="WHF111" s="364"/>
      <c r="WHG111" s="364"/>
      <c r="WHH111" s="364"/>
      <c r="WHI111" s="364"/>
      <c r="WHJ111" s="364"/>
      <c r="WHK111" s="364"/>
      <c r="WHL111" s="364"/>
      <c r="WHM111" s="364"/>
      <c r="WHN111" s="364"/>
      <c r="WHO111" s="364"/>
      <c r="WHP111" s="364"/>
      <c r="WHQ111" s="364"/>
      <c r="WHR111" s="364"/>
      <c r="WHS111" s="364"/>
      <c r="WHT111" s="364"/>
      <c r="WHU111" s="364"/>
      <c r="WHV111" s="364"/>
      <c r="WHW111" s="364"/>
      <c r="WHX111" s="364"/>
      <c r="WHY111" s="364"/>
      <c r="WHZ111" s="364"/>
      <c r="WIA111" s="364"/>
      <c r="WIB111" s="364"/>
      <c r="WIC111" s="364"/>
      <c r="WID111" s="364"/>
      <c r="WIE111" s="364"/>
      <c r="WIF111" s="364"/>
      <c r="WIG111" s="364"/>
      <c r="WIH111" s="364"/>
      <c r="WII111" s="364"/>
      <c r="WIJ111" s="364"/>
      <c r="WIK111" s="364"/>
      <c r="WIL111" s="364"/>
      <c r="WIM111" s="364"/>
      <c r="WIN111" s="364"/>
      <c r="WIO111" s="364"/>
      <c r="WIP111" s="364"/>
      <c r="WIQ111" s="364"/>
      <c r="WIR111" s="364"/>
      <c r="WIS111" s="364"/>
      <c r="WIT111" s="364"/>
      <c r="WIU111" s="364"/>
      <c r="WIV111" s="364"/>
      <c r="WIW111" s="364"/>
      <c r="WIX111" s="364"/>
      <c r="WIY111" s="364"/>
      <c r="WIZ111" s="364"/>
      <c r="WJA111" s="364"/>
      <c r="WJB111" s="364"/>
      <c r="WJC111" s="364"/>
      <c r="WJD111" s="364"/>
      <c r="WJE111" s="364"/>
      <c r="WJF111" s="364"/>
      <c r="WJG111" s="364"/>
      <c r="WJH111" s="364"/>
      <c r="WJI111" s="364"/>
      <c r="WJJ111" s="364"/>
      <c r="WJK111" s="364"/>
      <c r="WJL111" s="364"/>
      <c r="WJM111" s="364"/>
      <c r="WJN111" s="364"/>
      <c r="WJO111" s="364"/>
      <c r="WJP111" s="364"/>
      <c r="WJQ111" s="364"/>
      <c r="WJR111" s="364"/>
      <c r="WJS111" s="364"/>
      <c r="WJT111" s="364"/>
      <c r="WJU111" s="364"/>
      <c r="WJV111" s="364"/>
      <c r="WJW111" s="364"/>
      <c r="WJX111" s="364"/>
      <c r="WJY111" s="364"/>
      <c r="WJZ111" s="364"/>
      <c r="WKA111" s="364"/>
      <c r="WKB111" s="364"/>
      <c r="WKC111" s="364"/>
      <c r="WKD111" s="364"/>
      <c r="WKE111" s="364"/>
      <c r="WKF111" s="364"/>
      <c r="WKG111" s="364"/>
      <c r="WKH111" s="364"/>
      <c r="WKI111" s="364"/>
      <c r="WKJ111" s="364"/>
      <c r="WKK111" s="364"/>
      <c r="WKL111" s="364"/>
      <c r="WKM111" s="364"/>
      <c r="WKN111" s="364"/>
      <c r="WKO111" s="364"/>
      <c r="WKP111" s="364"/>
      <c r="WKQ111" s="364"/>
      <c r="WKR111" s="364"/>
      <c r="WKS111" s="364"/>
      <c r="WKT111" s="364"/>
      <c r="WKU111" s="364"/>
      <c r="WKV111" s="364"/>
      <c r="WKW111" s="364"/>
      <c r="WKX111" s="364"/>
      <c r="WKY111" s="364"/>
      <c r="WKZ111" s="364"/>
      <c r="WLA111" s="364"/>
      <c r="WLB111" s="364"/>
      <c r="WLC111" s="364"/>
      <c r="WLD111" s="364"/>
      <c r="WLE111" s="364"/>
      <c r="WLF111" s="364"/>
      <c r="WLG111" s="364"/>
      <c r="WLH111" s="364"/>
      <c r="WLI111" s="364"/>
      <c r="WLJ111" s="364"/>
      <c r="WLK111" s="364"/>
      <c r="WLL111" s="364"/>
      <c r="WLM111" s="364"/>
      <c r="WLN111" s="364"/>
      <c r="WLO111" s="364"/>
      <c r="WLP111" s="364"/>
      <c r="WLQ111" s="364"/>
      <c r="WLR111" s="364"/>
      <c r="WLS111" s="364"/>
      <c r="WLT111" s="364"/>
      <c r="WLU111" s="364"/>
      <c r="WLV111" s="364"/>
      <c r="WLW111" s="364"/>
      <c r="WLX111" s="364"/>
      <c r="WLY111" s="364"/>
      <c r="WLZ111" s="364"/>
      <c r="WMA111" s="364"/>
      <c r="WMB111" s="364"/>
      <c r="WMC111" s="364"/>
      <c r="WMD111" s="364"/>
      <c r="WME111" s="364"/>
      <c r="WMF111" s="364"/>
      <c r="WMG111" s="364"/>
      <c r="WMH111" s="364"/>
      <c r="WMI111" s="364"/>
      <c r="WMJ111" s="364"/>
      <c r="WMK111" s="364"/>
      <c r="WML111" s="364"/>
      <c r="WMM111" s="364"/>
      <c r="WMN111" s="364"/>
      <c r="WMO111" s="364"/>
      <c r="WMP111" s="364"/>
      <c r="WMQ111" s="364"/>
      <c r="WMR111" s="364"/>
      <c r="WMS111" s="364"/>
      <c r="WMT111" s="364"/>
      <c r="WMU111" s="364"/>
      <c r="WMV111" s="364"/>
      <c r="WMW111" s="364"/>
      <c r="WMX111" s="364"/>
      <c r="WMY111" s="364"/>
      <c r="WMZ111" s="364"/>
      <c r="WNA111" s="364"/>
      <c r="WNB111" s="364"/>
      <c r="WNC111" s="364"/>
      <c r="WND111" s="364"/>
      <c r="WNE111" s="364"/>
      <c r="WNF111" s="364"/>
      <c r="WNG111" s="364"/>
      <c r="WNH111" s="364"/>
      <c r="WNI111" s="364"/>
      <c r="WNJ111" s="364"/>
      <c r="WNK111" s="364"/>
      <c r="WNL111" s="364"/>
      <c r="WNM111" s="364"/>
      <c r="WNN111" s="364"/>
      <c r="WNO111" s="364"/>
      <c r="WNP111" s="364"/>
      <c r="WNQ111" s="364"/>
      <c r="WNR111" s="364"/>
      <c r="WNS111" s="364"/>
      <c r="WNT111" s="364"/>
      <c r="WNU111" s="364"/>
      <c r="WNV111" s="364"/>
      <c r="WNW111" s="364"/>
      <c r="WNX111" s="364"/>
      <c r="WNY111" s="364"/>
      <c r="WNZ111" s="364"/>
      <c r="WOA111" s="364"/>
      <c r="WOB111" s="364"/>
      <c r="WOC111" s="364"/>
      <c r="WOD111" s="364"/>
      <c r="WOE111" s="364"/>
      <c r="WOF111" s="364"/>
      <c r="WOG111" s="364"/>
      <c r="WOH111" s="364"/>
      <c r="WOI111" s="364"/>
      <c r="WOJ111" s="364"/>
      <c r="WOK111" s="364"/>
      <c r="WOL111" s="364"/>
      <c r="WOM111" s="364"/>
      <c r="WON111" s="364"/>
      <c r="WOO111" s="364"/>
      <c r="WOP111" s="364"/>
      <c r="WOQ111" s="364"/>
      <c r="WOR111" s="364"/>
      <c r="WOS111" s="364"/>
      <c r="WOT111" s="364"/>
      <c r="WOU111" s="364"/>
      <c r="WOV111" s="364"/>
      <c r="WOW111" s="364"/>
      <c r="WOX111" s="364"/>
      <c r="WOY111" s="364"/>
      <c r="WOZ111" s="364"/>
      <c r="WPA111" s="364"/>
      <c r="WPB111" s="364"/>
      <c r="WPC111" s="364"/>
      <c r="WPD111" s="364"/>
      <c r="WPE111" s="364"/>
      <c r="WPF111" s="364"/>
      <c r="WPG111" s="364"/>
      <c r="WPH111" s="364"/>
      <c r="WPI111" s="364"/>
      <c r="WPJ111" s="364"/>
      <c r="WPK111" s="364"/>
      <c r="WPL111" s="364"/>
      <c r="WPM111" s="364"/>
      <c r="WPN111" s="364"/>
      <c r="WPO111" s="364"/>
      <c r="WPP111" s="364"/>
      <c r="WPQ111" s="364"/>
      <c r="WPR111" s="364"/>
      <c r="WPS111" s="364"/>
      <c r="WPT111" s="364"/>
      <c r="WPU111" s="364"/>
      <c r="WPV111" s="364"/>
      <c r="WPW111" s="364"/>
      <c r="WPX111" s="364"/>
      <c r="WPY111" s="364"/>
      <c r="WPZ111" s="364"/>
      <c r="WQA111" s="364"/>
      <c r="WQB111" s="364"/>
      <c r="WQC111" s="364"/>
      <c r="WQD111" s="364"/>
      <c r="WQE111" s="364"/>
      <c r="WQF111" s="364"/>
      <c r="WQG111" s="364"/>
      <c r="WQH111" s="364"/>
      <c r="WQI111" s="364"/>
      <c r="WQJ111" s="364"/>
      <c r="WQK111" s="364"/>
      <c r="WQL111" s="364"/>
      <c r="WQM111" s="364"/>
      <c r="WQN111" s="364"/>
      <c r="WQO111" s="364"/>
      <c r="WQP111" s="364"/>
      <c r="WQQ111" s="364"/>
      <c r="WQR111" s="364"/>
      <c r="WQS111" s="364"/>
      <c r="WQT111" s="364"/>
      <c r="WQU111" s="364"/>
      <c r="WQV111" s="364"/>
      <c r="WQW111" s="364"/>
    </row>
    <row r="112" spans="1:16013" ht="23.1" customHeight="1">
      <c r="A112" s="216">
        <v>103</v>
      </c>
      <c r="B112" s="193" t="s">
        <v>264</v>
      </c>
      <c r="C112" s="185">
        <f>C113</f>
        <v>1</v>
      </c>
      <c r="D112" s="185"/>
      <c r="E112" s="185" t="str">
        <f t="shared" ref="E112:P112" si="61">E113</f>
        <v>低田改造</v>
      </c>
      <c r="F112" s="185" t="str">
        <f t="shared" si="61"/>
        <v>改扩建</v>
      </c>
      <c r="G112" s="185" t="str">
        <f t="shared" si="61"/>
        <v>2016-2020</v>
      </c>
      <c r="H112" s="185">
        <f t="shared" si="61"/>
        <v>13400</v>
      </c>
      <c r="I112" s="185" t="str">
        <f t="shared" si="61"/>
        <v>亩</v>
      </c>
      <c r="J112" s="185">
        <f t="shared" si="61"/>
        <v>3560</v>
      </c>
      <c r="K112" s="185">
        <f t="shared" si="61"/>
        <v>0</v>
      </c>
      <c r="L112" s="185">
        <f t="shared" si="61"/>
        <v>3560</v>
      </c>
      <c r="M112" s="185">
        <f t="shared" si="61"/>
        <v>0</v>
      </c>
      <c r="N112" s="185">
        <f t="shared" si="61"/>
        <v>0</v>
      </c>
      <c r="O112" s="185">
        <f t="shared" si="61"/>
        <v>9565</v>
      </c>
      <c r="P112" s="185">
        <f t="shared" si="61"/>
        <v>24678</v>
      </c>
      <c r="Q112" s="40"/>
      <c r="R112" s="193"/>
      <c r="S112" s="185"/>
      <c r="T112" s="185"/>
      <c r="U112" s="283"/>
      <c r="V112" s="284"/>
    </row>
    <row r="113" spans="1:22" ht="23.1" customHeight="1">
      <c r="A113" s="216"/>
      <c r="B113" s="359" t="s">
        <v>265</v>
      </c>
      <c r="C113" s="40">
        <v>1</v>
      </c>
      <c r="D113" s="241" t="s">
        <v>266</v>
      </c>
      <c r="E113" s="241" t="s">
        <v>267</v>
      </c>
      <c r="F113" s="357" t="s">
        <v>35</v>
      </c>
      <c r="G113" s="357" t="s">
        <v>36</v>
      </c>
      <c r="H113" s="358">
        <v>13400</v>
      </c>
      <c r="I113" s="360" t="s">
        <v>37</v>
      </c>
      <c r="J113" s="358">
        <f>SUM(K113:N113)</f>
        <v>3560</v>
      </c>
      <c r="K113" s="358">
        <v>0</v>
      </c>
      <c r="L113" s="358">
        <v>3560</v>
      </c>
      <c r="M113" s="358">
        <v>0</v>
      </c>
      <c r="N113" s="358">
        <v>0</v>
      </c>
      <c r="O113" s="358">
        <v>9565</v>
      </c>
      <c r="P113" s="358">
        <v>24678</v>
      </c>
      <c r="Q113" s="40"/>
      <c r="R113" s="193"/>
      <c r="S113" s="357" t="s">
        <v>38</v>
      </c>
      <c r="T113" s="185"/>
      <c r="U113" s="283"/>
      <c r="V113" s="284"/>
    </row>
    <row r="114" spans="1:22" ht="23.1" customHeight="1">
      <c r="A114" s="216">
        <v>104</v>
      </c>
      <c r="B114" s="192" t="s">
        <v>268</v>
      </c>
      <c r="C114" s="185">
        <f>C115++C117+C119</f>
        <v>3</v>
      </c>
      <c r="D114" s="193"/>
      <c r="E114" s="193"/>
      <c r="F114" s="185"/>
      <c r="G114" s="193"/>
      <c r="H114" s="189">
        <f t="shared" ref="H114:P114" si="62">H115+H117+H119</f>
        <v>8611316.5</v>
      </c>
      <c r="I114" s="189"/>
      <c r="J114" s="189">
        <f t="shared" si="62"/>
        <v>33279</v>
      </c>
      <c r="K114" s="189">
        <f t="shared" si="62"/>
        <v>6656.2</v>
      </c>
      <c r="L114" s="189">
        <f t="shared" si="62"/>
        <v>23294.7</v>
      </c>
      <c r="M114" s="189">
        <f t="shared" si="62"/>
        <v>422.73</v>
      </c>
      <c r="N114" s="189">
        <f t="shared" si="62"/>
        <v>2887.37</v>
      </c>
      <c r="O114" s="189">
        <f t="shared" si="62"/>
        <v>23942</v>
      </c>
      <c r="P114" s="189">
        <f t="shared" si="62"/>
        <v>99648</v>
      </c>
      <c r="Q114" s="193"/>
      <c r="R114" s="193"/>
      <c r="S114" s="185"/>
      <c r="T114" s="185"/>
      <c r="U114" s="283"/>
      <c r="V114" s="284"/>
    </row>
    <row r="115" spans="1:22" ht="18" customHeight="1">
      <c r="A115" s="216">
        <v>105</v>
      </c>
      <c r="B115" s="192" t="s">
        <v>269</v>
      </c>
      <c r="C115" s="185">
        <f t="shared" ref="C115:C119" si="63">SUM(C116:C116)</f>
        <v>1</v>
      </c>
      <c r="D115" s="193"/>
      <c r="E115" s="193"/>
      <c r="F115" s="185"/>
      <c r="G115" s="193"/>
      <c r="H115" s="189">
        <f t="shared" ref="H115:P115" si="64">H116</f>
        <v>640.5</v>
      </c>
      <c r="I115" s="189" t="str">
        <f t="shared" si="64"/>
        <v>千米</v>
      </c>
      <c r="J115" s="189">
        <f t="shared" si="64"/>
        <v>14091</v>
      </c>
      <c r="K115" s="189">
        <f t="shared" si="64"/>
        <v>2818.2</v>
      </c>
      <c r="L115" s="189">
        <f t="shared" si="64"/>
        <v>9863.7000000000007</v>
      </c>
      <c r="M115" s="189">
        <f t="shared" si="64"/>
        <v>422.73</v>
      </c>
      <c r="N115" s="189">
        <f t="shared" si="64"/>
        <v>968.37</v>
      </c>
      <c r="O115" s="189">
        <f t="shared" si="64"/>
        <v>9577</v>
      </c>
      <c r="P115" s="189">
        <f t="shared" si="64"/>
        <v>39859</v>
      </c>
      <c r="Q115" s="193"/>
      <c r="R115" s="193"/>
      <c r="S115" s="185"/>
      <c r="T115" s="185"/>
      <c r="U115" s="283"/>
      <c r="V115" s="284"/>
    </row>
    <row r="116" spans="1:22" s="338" customFormat="1" ht="26.1" customHeight="1">
      <c r="A116" s="216">
        <v>106</v>
      </c>
      <c r="B116" s="294" t="s">
        <v>270</v>
      </c>
      <c r="C116" s="295">
        <v>1</v>
      </c>
      <c r="D116" s="294" t="s">
        <v>271</v>
      </c>
      <c r="E116" s="294" t="s">
        <v>272</v>
      </c>
      <c r="F116" s="296" t="s">
        <v>35</v>
      </c>
      <c r="G116" s="294" t="s">
        <v>36</v>
      </c>
      <c r="H116" s="268">
        <v>640.5</v>
      </c>
      <c r="I116" s="268" t="s">
        <v>187</v>
      </c>
      <c r="J116" s="268">
        <v>14091</v>
      </c>
      <c r="K116" s="268">
        <v>2818.2</v>
      </c>
      <c r="L116" s="268">
        <v>9863.7000000000007</v>
      </c>
      <c r="M116" s="268">
        <v>422.73</v>
      </c>
      <c r="N116" s="268">
        <v>968.37</v>
      </c>
      <c r="O116" s="268">
        <v>9577</v>
      </c>
      <c r="P116" s="268">
        <v>39859</v>
      </c>
      <c r="Q116" s="285"/>
      <c r="R116" s="294"/>
      <c r="S116" s="296" t="s">
        <v>224</v>
      </c>
      <c r="T116" s="296"/>
      <c r="U116" s="286"/>
      <c r="V116" s="287"/>
    </row>
    <row r="117" spans="1:22" ht="21" customHeight="1">
      <c r="A117" s="216">
        <v>107</v>
      </c>
      <c r="B117" s="192" t="s">
        <v>273</v>
      </c>
      <c r="C117" s="185">
        <f t="shared" si="63"/>
        <v>1</v>
      </c>
      <c r="D117" s="193"/>
      <c r="E117" s="193"/>
      <c r="F117" s="185"/>
      <c r="G117" s="193"/>
      <c r="H117" s="189">
        <f t="shared" ref="H117:P117" si="65">H118</f>
        <v>8610511</v>
      </c>
      <c r="I117" s="189" t="str">
        <f t="shared" si="65"/>
        <v>立方米</v>
      </c>
      <c r="J117" s="189">
        <f t="shared" si="65"/>
        <v>16815</v>
      </c>
      <c r="K117" s="189">
        <f t="shared" si="65"/>
        <v>3363</v>
      </c>
      <c r="L117" s="189">
        <f t="shared" si="65"/>
        <v>11770</v>
      </c>
      <c r="M117" s="189">
        <f t="shared" si="65"/>
        <v>0</v>
      </c>
      <c r="N117" s="189">
        <f t="shared" si="65"/>
        <v>1682</v>
      </c>
      <c r="O117" s="189">
        <f t="shared" si="65"/>
        <v>9577</v>
      </c>
      <c r="P117" s="189">
        <f t="shared" si="65"/>
        <v>39859</v>
      </c>
      <c r="Q117" s="40"/>
      <c r="R117" s="193"/>
      <c r="S117" s="185"/>
      <c r="T117" s="185"/>
      <c r="U117" s="283"/>
      <c r="V117" s="284"/>
    </row>
    <row r="118" spans="1:22" s="338" customFormat="1" ht="21" customHeight="1">
      <c r="A118" s="216">
        <v>108</v>
      </c>
      <c r="B118" s="294" t="s">
        <v>274</v>
      </c>
      <c r="C118" s="295">
        <v>1</v>
      </c>
      <c r="D118" s="294" t="s">
        <v>271</v>
      </c>
      <c r="E118" s="294" t="s">
        <v>275</v>
      </c>
      <c r="F118" s="296" t="s">
        <v>35</v>
      </c>
      <c r="G118" s="294" t="s">
        <v>36</v>
      </c>
      <c r="H118" s="268">
        <v>8610511</v>
      </c>
      <c r="I118" s="268" t="s">
        <v>276</v>
      </c>
      <c r="J118" s="268">
        <v>16815</v>
      </c>
      <c r="K118" s="268">
        <v>3363</v>
      </c>
      <c r="L118" s="268">
        <v>11770</v>
      </c>
      <c r="M118" s="268"/>
      <c r="N118" s="268">
        <v>1682</v>
      </c>
      <c r="O118" s="268">
        <v>9577</v>
      </c>
      <c r="P118" s="268">
        <v>39859</v>
      </c>
      <c r="Q118" s="285"/>
      <c r="R118" s="294"/>
      <c r="S118" s="296" t="s">
        <v>224</v>
      </c>
      <c r="T118" s="296"/>
      <c r="U118" s="286"/>
      <c r="V118" s="287"/>
    </row>
    <row r="119" spans="1:22" ht="18.95" customHeight="1">
      <c r="A119" s="216">
        <v>109</v>
      </c>
      <c r="B119" s="192" t="s">
        <v>277</v>
      </c>
      <c r="C119" s="185">
        <f t="shared" si="63"/>
        <v>1</v>
      </c>
      <c r="D119" s="193"/>
      <c r="E119" s="193"/>
      <c r="F119" s="185"/>
      <c r="G119" s="193"/>
      <c r="H119" s="189">
        <f t="shared" ref="H119:P119" si="66">H120</f>
        <v>165</v>
      </c>
      <c r="I119" s="189" t="str">
        <f t="shared" si="66"/>
        <v>座</v>
      </c>
      <c r="J119" s="189">
        <f t="shared" si="66"/>
        <v>2373</v>
      </c>
      <c r="K119" s="189">
        <f t="shared" si="66"/>
        <v>475</v>
      </c>
      <c r="L119" s="189">
        <f t="shared" si="66"/>
        <v>1661</v>
      </c>
      <c r="M119" s="189">
        <f t="shared" si="66"/>
        <v>0</v>
      </c>
      <c r="N119" s="189">
        <f t="shared" si="66"/>
        <v>237</v>
      </c>
      <c r="O119" s="189">
        <f t="shared" si="66"/>
        <v>4788</v>
      </c>
      <c r="P119" s="189">
        <f t="shared" si="66"/>
        <v>19930</v>
      </c>
      <c r="Q119" s="40"/>
      <c r="R119" s="193"/>
      <c r="S119" s="185"/>
      <c r="T119" s="185"/>
      <c r="U119" s="283"/>
      <c r="V119" s="284"/>
    </row>
    <row r="120" spans="1:22" s="338" customFormat="1" ht="22.5">
      <c r="A120" s="216">
        <v>110</v>
      </c>
      <c r="B120" s="294" t="s">
        <v>278</v>
      </c>
      <c r="C120" s="295">
        <v>1</v>
      </c>
      <c r="D120" s="294" t="s">
        <v>279</v>
      </c>
      <c r="E120" s="294" t="s">
        <v>280</v>
      </c>
      <c r="F120" s="296" t="s">
        <v>281</v>
      </c>
      <c r="G120" s="294" t="s">
        <v>36</v>
      </c>
      <c r="H120" s="268">
        <v>165</v>
      </c>
      <c r="I120" s="268" t="s">
        <v>214</v>
      </c>
      <c r="J120" s="268">
        <v>2373</v>
      </c>
      <c r="K120" s="268">
        <v>475</v>
      </c>
      <c r="L120" s="268">
        <v>1661</v>
      </c>
      <c r="M120" s="268">
        <v>0</v>
      </c>
      <c r="N120" s="268">
        <v>237</v>
      </c>
      <c r="O120" s="268">
        <v>4788</v>
      </c>
      <c r="P120" s="268">
        <v>19930</v>
      </c>
      <c r="Q120" s="285"/>
      <c r="R120" s="294"/>
      <c r="S120" s="296" t="s">
        <v>224</v>
      </c>
      <c r="T120" s="296"/>
      <c r="U120" s="286"/>
      <c r="V120" s="287"/>
    </row>
    <row r="121" spans="1:22" ht="27.95" customHeight="1">
      <c r="A121" s="216">
        <v>111</v>
      </c>
      <c r="B121" s="192" t="s">
        <v>282</v>
      </c>
      <c r="C121" s="185">
        <f>C122+C124</f>
        <v>3</v>
      </c>
      <c r="D121" s="193"/>
      <c r="E121" s="193"/>
      <c r="F121" s="185"/>
      <c r="G121" s="193"/>
      <c r="H121" s="189">
        <f t="shared" ref="H121:P121" si="67">H122+H124</f>
        <v>575</v>
      </c>
      <c r="I121" s="189"/>
      <c r="J121" s="189">
        <f t="shared" si="67"/>
        <v>9200</v>
      </c>
      <c r="K121" s="189">
        <f t="shared" si="67"/>
        <v>5430</v>
      </c>
      <c r="L121" s="189">
        <f t="shared" si="67"/>
        <v>3770</v>
      </c>
      <c r="M121" s="189">
        <f t="shared" si="67"/>
        <v>0</v>
      </c>
      <c r="N121" s="189">
        <f t="shared" si="67"/>
        <v>0</v>
      </c>
      <c r="O121" s="189">
        <f t="shared" si="67"/>
        <v>8339</v>
      </c>
      <c r="P121" s="189">
        <f t="shared" si="67"/>
        <v>20765</v>
      </c>
      <c r="Q121" s="40"/>
      <c r="R121" s="193"/>
      <c r="S121" s="185"/>
      <c r="T121" s="185"/>
      <c r="U121" s="283"/>
      <c r="V121" s="284"/>
    </row>
    <row r="122" spans="1:22" ht="21" customHeight="1">
      <c r="A122" s="216">
        <v>112</v>
      </c>
      <c r="B122" s="192" t="s">
        <v>283</v>
      </c>
      <c r="C122" s="185">
        <f>SUM(C123:C123)</f>
        <v>1</v>
      </c>
      <c r="D122" s="193"/>
      <c r="E122" s="193"/>
      <c r="F122" s="185"/>
      <c r="G122" s="193"/>
      <c r="H122" s="189">
        <f t="shared" ref="H122:P122" si="68">H123</f>
        <v>210</v>
      </c>
      <c r="I122" s="189" t="str">
        <f t="shared" si="68"/>
        <v>千米</v>
      </c>
      <c r="J122" s="189">
        <f t="shared" si="68"/>
        <v>3010</v>
      </c>
      <c r="K122" s="189">
        <f t="shared" si="68"/>
        <v>2380</v>
      </c>
      <c r="L122" s="189">
        <f t="shared" si="68"/>
        <v>630</v>
      </c>
      <c r="M122" s="189">
        <f t="shared" si="68"/>
        <v>0</v>
      </c>
      <c r="N122" s="189">
        <f t="shared" si="68"/>
        <v>0</v>
      </c>
      <c r="O122" s="189">
        <f t="shared" si="68"/>
        <v>1102</v>
      </c>
      <c r="P122" s="189">
        <f t="shared" si="68"/>
        <v>3408</v>
      </c>
      <c r="Q122" s="40"/>
      <c r="R122" s="193"/>
      <c r="S122" s="185"/>
      <c r="T122" s="185"/>
      <c r="U122" s="283"/>
      <c r="V122" s="284"/>
    </row>
    <row r="123" spans="1:22" s="338" customFormat="1" ht="18.95" customHeight="1">
      <c r="A123" s="216">
        <v>113</v>
      </c>
      <c r="B123" s="292" t="s">
        <v>284</v>
      </c>
      <c r="C123" s="293">
        <v>1</v>
      </c>
      <c r="D123" s="292" t="s">
        <v>285</v>
      </c>
      <c r="E123" s="292" t="s">
        <v>286</v>
      </c>
      <c r="F123" s="293" t="s">
        <v>62</v>
      </c>
      <c r="G123" s="292" t="s">
        <v>36</v>
      </c>
      <c r="H123" s="268">
        <v>210</v>
      </c>
      <c r="I123" s="268" t="s">
        <v>187</v>
      </c>
      <c r="J123" s="268">
        <f>SUM(K123:N123)</f>
        <v>3010</v>
      </c>
      <c r="K123" s="268">
        <v>2380</v>
      </c>
      <c r="L123" s="268">
        <v>630</v>
      </c>
      <c r="M123" s="268">
        <v>0</v>
      </c>
      <c r="N123" s="268">
        <v>0</v>
      </c>
      <c r="O123" s="268">
        <v>1102</v>
      </c>
      <c r="P123" s="268">
        <v>3408</v>
      </c>
      <c r="Q123" s="285"/>
      <c r="R123" s="292"/>
      <c r="S123" s="293" t="s">
        <v>287</v>
      </c>
      <c r="T123" s="293"/>
      <c r="U123" s="286"/>
      <c r="V123" s="287"/>
    </row>
    <row r="124" spans="1:22" ht="21" customHeight="1">
      <c r="A124" s="216">
        <v>114</v>
      </c>
      <c r="B124" s="192" t="s">
        <v>288</v>
      </c>
      <c r="C124" s="185">
        <f>C125+C126</f>
        <v>2</v>
      </c>
      <c r="D124" s="185"/>
      <c r="E124" s="185"/>
      <c r="F124" s="185"/>
      <c r="G124" s="185"/>
      <c r="H124" s="185">
        <f t="shared" ref="H124:P124" si="69">H125+H126</f>
        <v>365</v>
      </c>
      <c r="I124" s="185"/>
      <c r="J124" s="185">
        <f t="shared" si="69"/>
        <v>6190</v>
      </c>
      <c r="K124" s="185">
        <f t="shared" si="69"/>
        <v>3050</v>
      </c>
      <c r="L124" s="185">
        <f t="shared" si="69"/>
        <v>3140</v>
      </c>
      <c r="M124" s="185">
        <f t="shared" si="69"/>
        <v>0</v>
      </c>
      <c r="N124" s="185">
        <f t="shared" si="69"/>
        <v>0</v>
      </c>
      <c r="O124" s="185">
        <f t="shared" si="69"/>
        <v>7237</v>
      </c>
      <c r="P124" s="185">
        <f t="shared" si="69"/>
        <v>17357</v>
      </c>
      <c r="Q124" s="40"/>
      <c r="R124" s="193"/>
      <c r="S124" s="185"/>
      <c r="T124" s="185"/>
      <c r="U124" s="283"/>
      <c r="V124" s="284"/>
    </row>
    <row r="125" spans="1:22" s="338" customFormat="1" ht="21.95" customHeight="1">
      <c r="A125" s="216">
        <v>115</v>
      </c>
      <c r="B125" s="292" t="s">
        <v>289</v>
      </c>
      <c r="C125" s="293">
        <v>1</v>
      </c>
      <c r="D125" s="292" t="s">
        <v>290</v>
      </c>
      <c r="E125" s="292" t="s">
        <v>291</v>
      </c>
      <c r="F125" s="293" t="s">
        <v>62</v>
      </c>
      <c r="G125" s="292" t="s">
        <v>36</v>
      </c>
      <c r="H125" s="268">
        <v>305</v>
      </c>
      <c r="I125" s="268" t="s">
        <v>65</v>
      </c>
      <c r="J125" s="268">
        <v>5590</v>
      </c>
      <c r="K125" s="268">
        <v>3050</v>
      </c>
      <c r="L125" s="268">
        <v>2540</v>
      </c>
      <c r="M125" s="268">
        <v>0</v>
      </c>
      <c r="N125" s="268">
        <v>0</v>
      </c>
      <c r="O125" s="268">
        <v>3237</v>
      </c>
      <c r="P125" s="268">
        <v>5357</v>
      </c>
      <c r="Q125" s="285"/>
      <c r="R125" s="292"/>
      <c r="S125" s="293" t="s">
        <v>287</v>
      </c>
      <c r="T125" s="293"/>
      <c r="U125" s="286"/>
      <c r="V125" s="287"/>
    </row>
    <row r="126" spans="1:22" s="338" customFormat="1" ht="18" customHeight="1">
      <c r="A126" s="216">
        <v>116</v>
      </c>
      <c r="B126" s="292" t="s">
        <v>289</v>
      </c>
      <c r="C126" s="293">
        <v>1</v>
      </c>
      <c r="D126" s="292" t="s">
        <v>292</v>
      </c>
      <c r="E126" s="292" t="s">
        <v>293</v>
      </c>
      <c r="F126" s="293" t="s">
        <v>62</v>
      </c>
      <c r="G126" s="292" t="s">
        <v>36</v>
      </c>
      <c r="H126" s="268">
        <v>60</v>
      </c>
      <c r="I126" s="268" t="s">
        <v>65</v>
      </c>
      <c r="J126" s="268">
        <v>600</v>
      </c>
      <c r="K126" s="268">
        <v>0</v>
      </c>
      <c r="L126" s="268">
        <v>600</v>
      </c>
      <c r="M126" s="268">
        <v>0</v>
      </c>
      <c r="N126" s="268">
        <v>0</v>
      </c>
      <c r="O126" s="268">
        <v>4000</v>
      </c>
      <c r="P126" s="268">
        <v>12000</v>
      </c>
      <c r="Q126" s="285"/>
      <c r="R126" s="292"/>
      <c r="S126" s="293" t="s">
        <v>294</v>
      </c>
      <c r="T126" s="293"/>
      <c r="U126" s="286"/>
      <c r="V126" s="287"/>
    </row>
    <row r="127" spans="1:22" ht="18" customHeight="1">
      <c r="A127" s="216">
        <v>117</v>
      </c>
      <c r="B127" s="192" t="s">
        <v>295</v>
      </c>
      <c r="C127" s="185">
        <f>C128+C131</f>
        <v>3</v>
      </c>
      <c r="D127" s="185"/>
      <c r="E127" s="185"/>
      <c r="F127" s="185"/>
      <c r="G127" s="185"/>
      <c r="H127" s="185">
        <f t="shared" ref="H127:P127" si="70">H128+H131</f>
        <v>500</v>
      </c>
      <c r="I127" s="185"/>
      <c r="J127" s="185">
        <f t="shared" si="70"/>
        <v>25350</v>
      </c>
      <c r="K127" s="185">
        <f t="shared" si="70"/>
        <v>1800</v>
      </c>
      <c r="L127" s="185">
        <f t="shared" si="70"/>
        <v>1500</v>
      </c>
      <c r="M127" s="185">
        <f t="shared" si="70"/>
        <v>21900</v>
      </c>
      <c r="N127" s="185">
        <f t="shared" si="70"/>
        <v>150</v>
      </c>
      <c r="O127" s="185">
        <f t="shared" si="70"/>
        <v>327</v>
      </c>
      <c r="P127" s="185">
        <f t="shared" si="70"/>
        <v>1318</v>
      </c>
      <c r="Q127" s="40"/>
      <c r="R127" s="193"/>
      <c r="S127" s="185"/>
      <c r="T127" s="185"/>
      <c r="U127" s="283"/>
      <c r="V127" s="284"/>
    </row>
    <row r="128" spans="1:22" ht="18" customHeight="1">
      <c r="A128" s="216">
        <v>118</v>
      </c>
      <c r="B128" s="192" t="s">
        <v>296</v>
      </c>
      <c r="C128" s="185">
        <f>C129+C130</f>
        <v>2</v>
      </c>
      <c r="D128" s="185"/>
      <c r="E128" s="185"/>
      <c r="F128" s="185"/>
      <c r="G128" s="185"/>
      <c r="H128" s="185">
        <f t="shared" ref="H128:P128" si="71">H129+H130</f>
        <v>149</v>
      </c>
      <c r="I128" s="185"/>
      <c r="J128" s="185">
        <f t="shared" si="71"/>
        <v>24100</v>
      </c>
      <c r="K128" s="185">
        <f t="shared" si="71"/>
        <v>1600</v>
      </c>
      <c r="L128" s="185">
        <f t="shared" si="71"/>
        <v>1100</v>
      </c>
      <c r="M128" s="185">
        <f t="shared" si="71"/>
        <v>21300</v>
      </c>
      <c r="N128" s="185">
        <f t="shared" si="71"/>
        <v>100</v>
      </c>
      <c r="O128" s="185">
        <f t="shared" si="71"/>
        <v>307</v>
      </c>
      <c r="P128" s="185">
        <f t="shared" si="71"/>
        <v>1288</v>
      </c>
      <c r="Q128" s="40"/>
      <c r="R128" s="193"/>
      <c r="S128" s="185"/>
      <c r="T128" s="185"/>
      <c r="U128" s="283"/>
      <c r="V128" s="284"/>
    </row>
    <row r="129" spans="1:16013" s="338" customFormat="1" ht="18" customHeight="1">
      <c r="A129" s="216">
        <v>119</v>
      </c>
      <c r="B129" s="297" t="s">
        <v>297</v>
      </c>
      <c r="C129" s="228">
        <v>1</v>
      </c>
      <c r="D129" s="297" t="s">
        <v>87</v>
      </c>
      <c r="E129" s="297" t="s">
        <v>298</v>
      </c>
      <c r="F129" s="228" t="s">
        <v>62</v>
      </c>
      <c r="G129" s="297" t="s">
        <v>36</v>
      </c>
      <c r="H129" s="268">
        <v>145</v>
      </c>
      <c r="I129" s="268" t="s">
        <v>65</v>
      </c>
      <c r="J129" s="268">
        <v>900</v>
      </c>
      <c r="K129" s="268">
        <v>400</v>
      </c>
      <c r="L129" s="268">
        <v>300</v>
      </c>
      <c r="M129" s="268">
        <v>100</v>
      </c>
      <c r="N129" s="268">
        <v>100</v>
      </c>
      <c r="O129" s="268">
        <v>42</v>
      </c>
      <c r="P129" s="268">
        <v>228</v>
      </c>
      <c r="Q129" s="285"/>
      <c r="R129" s="285"/>
      <c r="S129" s="228" t="s">
        <v>77</v>
      </c>
      <c r="T129" s="228" t="s">
        <v>299</v>
      </c>
      <c r="U129" s="286"/>
      <c r="V129" s="287"/>
    </row>
    <row r="130" spans="1:16013" s="340" customFormat="1" ht="35.1" customHeight="1">
      <c r="A130" s="216">
        <v>120</v>
      </c>
      <c r="B130" s="297" t="s">
        <v>300</v>
      </c>
      <c r="C130" s="228">
        <v>1</v>
      </c>
      <c r="D130" s="297" t="s">
        <v>301</v>
      </c>
      <c r="E130" s="297" t="s">
        <v>302</v>
      </c>
      <c r="F130" s="228" t="s">
        <v>62</v>
      </c>
      <c r="G130" s="297" t="s">
        <v>36</v>
      </c>
      <c r="H130" s="268">
        <v>4</v>
      </c>
      <c r="I130" s="268" t="s">
        <v>65</v>
      </c>
      <c r="J130" s="268">
        <v>23200</v>
      </c>
      <c r="K130" s="268">
        <v>1200</v>
      </c>
      <c r="L130" s="268">
        <v>800</v>
      </c>
      <c r="M130" s="268">
        <v>21200</v>
      </c>
      <c r="N130" s="268">
        <v>0</v>
      </c>
      <c r="O130" s="268">
        <v>265</v>
      </c>
      <c r="P130" s="268">
        <v>1060</v>
      </c>
      <c r="Q130" s="312"/>
      <c r="R130" s="312"/>
      <c r="S130" s="228" t="s">
        <v>77</v>
      </c>
      <c r="T130" s="228" t="s">
        <v>303</v>
      </c>
      <c r="U130" s="286"/>
      <c r="V130" s="287"/>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338"/>
      <c r="AR130" s="338"/>
      <c r="AS130" s="338"/>
      <c r="AT130" s="338"/>
      <c r="AU130" s="338"/>
      <c r="AV130" s="338"/>
      <c r="AW130" s="338"/>
      <c r="AX130" s="338"/>
      <c r="AY130" s="338"/>
      <c r="AZ130" s="338"/>
      <c r="BA130" s="338"/>
      <c r="BB130" s="338"/>
      <c r="BC130" s="338"/>
      <c r="BD130" s="338"/>
      <c r="BE130" s="338"/>
      <c r="BF130" s="338"/>
      <c r="BG130" s="338"/>
      <c r="BH130" s="338"/>
      <c r="BI130" s="338"/>
      <c r="BJ130" s="338"/>
      <c r="BK130" s="338"/>
      <c r="BL130" s="338"/>
      <c r="BM130" s="338"/>
      <c r="BN130" s="338"/>
      <c r="BO130" s="338"/>
      <c r="BP130" s="338"/>
      <c r="BQ130" s="338"/>
      <c r="BR130" s="338"/>
      <c r="BS130" s="338"/>
      <c r="BT130" s="338"/>
      <c r="BU130" s="338"/>
      <c r="BV130" s="338"/>
      <c r="BW130" s="338"/>
      <c r="BX130" s="338"/>
      <c r="BY130" s="338"/>
      <c r="BZ130" s="338"/>
      <c r="CA130" s="338"/>
      <c r="CB130" s="338"/>
      <c r="CC130" s="338"/>
      <c r="CD130" s="338"/>
      <c r="CE130" s="338"/>
      <c r="CF130" s="338"/>
      <c r="CG130" s="338"/>
      <c r="CH130" s="338"/>
      <c r="CI130" s="338"/>
      <c r="CJ130" s="338"/>
      <c r="CK130" s="338"/>
      <c r="CL130" s="338"/>
      <c r="CM130" s="338"/>
      <c r="CN130" s="338"/>
      <c r="CO130" s="338"/>
      <c r="CP130" s="338"/>
      <c r="CQ130" s="338"/>
      <c r="CR130" s="338"/>
      <c r="CS130" s="338"/>
      <c r="CT130" s="338"/>
      <c r="CU130" s="338"/>
      <c r="CV130" s="338"/>
      <c r="CW130" s="338"/>
      <c r="CX130" s="338"/>
      <c r="CY130" s="338"/>
      <c r="CZ130" s="338"/>
      <c r="DA130" s="338"/>
      <c r="DB130" s="338"/>
      <c r="DC130" s="338"/>
      <c r="DD130" s="338"/>
      <c r="DE130" s="338"/>
      <c r="DF130" s="338"/>
      <c r="DG130" s="338"/>
      <c r="DH130" s="338"/>
      <c r="DI130" s="338"/>
      <c r="DJ130" s="338"/>
      <c r="DK130" s="338"/>
      <c r="DL130" s="338"/>
      <c r="DM130" s="338"/>
      <c r="DN130" s="338"/>
      <c r="DO130" s="338"/>
      <c r="DP130" s="338"/>
      <c r="DQ130" s="338"/>
      <c r="DR130" s="338"/>
      <c r="DS130" s="338"/>
      <c r="DT130" s="338"/>
      <c r="DU130" s="338"/>
      <c r="DV130" s="338"/>
      <c r="DW130" s="338"/>
      <c r="DX130" s="338"/>
      <c r="DY130" s="338"/>
      <c r="DZ130" s="338"/>
      <c r="EA130" s="338"/>
      <c r="EB130" s="338"/>
      <c r="EC130" s="338"/>
      <c r="ED130" s="338"/>
      <c r="EE130" s="338"/>
      <c r="EF130" s="338"/>
      <c r="EG130" s="338"/>
      <c r="EH130" s="338"/>
      <c r="EI130" s="338"/>
      <c r="EJ130" s="338"/>
      <c r="EK130" s="338"/>
      <c r="EL130" s="338"/>
      <c r="EM130" s="338"/>
      <c r="EN130" s="338"/>
      <c r="EO130" s="338"/>
      <c r="EP130" s="338"/>
      <c r="EQ130" s="338"/>
      <c r="ER130" s="338"/>
      <c r="ES130" s="338"/>
      <c r="ET130" s="338"/>
      <c r="EU130" s="338"/>
      <c r="EV130" s="338"/>
      <c r="EW130" s="338"/>
      <c r="EX130" s="338"/>
      <c r="EY130" s="338"/>
      <c r="EZ130" s="338"/>
      <c r="FA130" s="338"/>
      <c r="FB130" s="338"/>
      <c r="FC130" s="338"/>
      <c r="FD130" s="338"/>
      <c r="FE130" s="338"/>
      <c r="FF130" s="338"/>
      <c r="FG130" s="338"/>
      <c r="FH130" s="338"/>
      <c r="FI130" s="338"/>
      <c r="FJ130" s="338"/>
      <c r="FK130" s="338"/>
      <c r="FL130" s="338"/>
      <c r="FM130" s="338"/>
      <c r="FN130" s="338"/>
      <c r="FO130" s="338"/>
      <c r="FP130" s="338"/>
      <c r="FQ130" s="338"/>
      <c r="FR130" s="338"/>
      <c r="FS130" s="338"/>
      <c r="FT130" s="338"/>
      <c r="FU130" s="338"/>
      <c r="FV130" s="338"/>
      <c r="FW130" s="338"/>
      <c r="FX130" s="338"/>
      <c r="FY130" s="338"/>
      <c r="FZ130" s="338"/>
      <c r="GA130" s="338"/>
      <c r="GB130" s="338"/>
      <c r="GC130" s="338"/>
      <c r="GD130" s="338"/>
      <c r="GE130" s="338"/>
      <c r="GF130" s="338"/>
      <c r="GG130" s="338"/>
      <c r="GH130" s="338"/>
      <c r="GI130" s="338"/>
      <c r="GJ130" s="338"/>
      <c r="GK130" s="338"/>
      <c r="GL130" s="338"/>
      <c r="GM130" s="338"/>
      <c r="GN130" s="338"/>
      <c r="GO130" s="338"/>
      <c r="GP130" s="338"/>
      <c r="GQ130" s="338"/>
      <c r="GR130" s="338"/>
      <c r="GS130" s="338"/>
      <c r="GT130" s="338"/>
      <c r="GU130" s="338"/>
      <c r="GV130" s="338"/>
      <c r="GW130" s="338"/>
      <c r="GX130" s="338"/>
      <c r="GY130" s="338"/>
      <c r="GZ130" s="338"/>
      <c r="HA130" s="338"/>
      <c r="HB130" s="338"/>
      <c r="HC130" s="338"/>
      <c r="HD130" s="338"/>
      <c r="HE130" s="338"/>
      <c r="HF130" s="338"/>
      <c r="HG130" s="338"/>
      <c r="HH130" s="338"/>
      <c r="HI130" s="338"/>
      <c r="HJ130" s="338"/>
      <c r="HK130" s="338"/>
      <c r="HL130" s="338"/>
      <c r="HM130" s="338"/>
      <c r="HN130" s="338"/>
      <c r="HO130" s="338"/>
      <c r="HP130" s="338"/>
      <c r="HQ130" s="338"/>
      <c r="HR130" s="338"/>
      <c r="HS130" s="338"/>
      <c r="HT130" s="338"/>
      <c r="HU130" s="338"/>
      <c r="HV130" s="338"/>
      <c r="HW130" s="338"/>
      <c r="HX130" s="338"/>
      <c r="HY130" s="338"/>
      <c r="HZ130" s="338"/>
      <c r="IA130" s="338"/>
      <c r="IB130" s="338"/>
      <c r="IC130" s="338"/>
      <c r="ID130" s="338"/>
      <c r="IE130" s="338"/>
      <c r="IF130" s="338"/>
      <c r="IG130" s="338"/>
      <c r="IH130" s="338"/>
      <c r="II130" s="338"/>
      <c r="IJ130" s="338"/>
      <c r="IK130" s="338"/>
      <c r="IL130" s="338"/>
      <c r="IM130" s="338"/>
      <c r="IN130" s="338"/>
      <c r="IO130" s="338"/>
      <c r="IP130" s="338"/>
      <c r="IQ130" s="338"/>
      <c r="IR130" s="338"/>
      <c r="IS130" s="338"/>
      <c r="IT130" s="338"/>
      <c r="IU130" s="338"/>
      <c r="IV130" s="338"/>
      <c r="IW130" s="338"/>
      <c r="IX130" s="338"/>
      <c r="IY130" s="338"/>
      <c r="IZ130" s="338"/>
      <c r="JA130" s="338"/>
      <c r="JB130" s="338"/>
      <c r="JC130" s="338"/>
      <c r="JD130" s="338"/>
      <c r="JE130" s="338"/>
      <c r="JF130" s="338"/>
      <c r="JG130" s="338"/>
      <c r="JH130" s="338"/>
      <c r="JI130" s="338"/>
      <c r="JJ130" s="338"/>
      <c r="JK130" s="338"/>
      <c r="JL130" s="338"/>
      <c r="JM130" s="338"/>
      <c r="JN130" s="338"/>
      <c r="JO130" s="338"/>
      <c r="JP130" s="338"/>
      <c r="JQ130" s="338"/>
      <c r="JR130" s="338"/>
      <c r="JS130" s="338"/>
      <c r="JT130" s="338"/>
      <c r="JU130" s="338"/>
      <c r="JV130" s="338"/>
      <c r="JW130" s="338"/>
      <c r="JX130" s="338"/>
      <c r="JY130" s="338"/>
      <c r="JZ130" s="338"/>
      <c r="KA130" s="338"/>
      <c r="KB130" s="338"/>
      <c r="KC130" s="338"/>
      <c r="KD130" s="338"/>
      <c r="KE130" s="338"/>
      <c r="KF130" s="338"/>
      <c r="KG130" s="338"/>
      <c r="KH130" s="338"/>
      <c r="KI130" s="338"/>
      <c r="KJ130" s="338"/>
      <c r="KK130" s="338"/>
      <c r="KL130" s="338"/>
      <c r="KM130" s="338"/>
      <c r="KN130" s="338"/>
      <c r="KO130" s="338"/>
      <c r="KP130" s="338"/>
      <c r="KQ130" s="338"/>
      <c r="KR130" s="338"/>
      <c r="KS130" s="338"/>
      <c r="KT130" s="338"/>
      <c r="KU130" s="338"/>
      <c r="KV130" s="338"/>
      <c r="KW130" s="338"/>
      <c r="KX130" s="338"/>
      <c r="KY130" s="338"/>
      <c r="KZ130" s="338"/>
      <c r="LA130" s="338"/>
      <c r="LB130" s="338"/>
      <c r="LC130" s="338"/>
      <c r="LD130" s="338"/>
      <c r="LE130" s="338"/>
      <c r="LF130" s="338"/>
      <c r="LG130" s="338"/>
      <c r="LH130" s="338"/>
      <c r="LI130" s="338"/>
      <c r="LJ130" s="338"/>
      <c r="LK130" s="338"/>
      <c r="LL130" s="338"/>
      <c r="LM130" s="338"/>
      <c r="LN130" s="338"/>
      <c r="LO130" s="338"/>
      <c r="LP130" s="338"/>
      <c r="LQ130" s="338"/>
      <c r="LR130" s="338"/>
      <c r="LS130" s="338"/>
      <c r="LT130" s="338"/>
      <c r="LU130" s="338"/>
      <c r="LV130" s="338"/>
      <c r="LW130" s="338"/>
      <c r="LX130" s="338"/>
      <c r="LY130" s="338"/>
      <c r="LZ130" s="338"/>
      <c r="MA130" s="338"/>
      <c r="MB130" s="338"/>
      <c r="MC130" s="338"/>
      <c r="MD130" s="338"/>
      <c r="ME130" s="338"/>
      <c r="MF130" s="338"/>
      <c r="MG130" s="338"/>
      <c r="MH130" s="338"/>
      <c r="MI130" s="338"/>
      <c r="MJ130" s="338"/>
      <c r="MK130" s="338"/>
      <c r="ML130" s="338"/>
      <c r="MM130" s="338"/>
      <c r="MN130" s="338"/>
      <c r="MO130" s="338"/>
      <c r="MP130" s="338"/>
      <c r="MQ130" s="338"/>
      <c r="MR130" s="338"/>
      <c r="MS130" s="338"/>
      <c r="MT130" s="338"/>
      <c r="MU130" s="338"/>
      <c r="MV130" s="338"/>
      <c r="MW130" s="338"/>
      <c r="MX130" s="338"/>
      <c r="MY130" s="338"/>
      <c r="MZ130" s="338"/>
      <c r="NA130" s="338"/>
      <c r="NB130" s="338"/>
      <c r="NC130" s="338"/>
      <c r="ND130" s="338"/>
      <c r="NE130" s="338"/>
      <c r="NF130" s="338"/>
      <c r="NG130" s="338"/>
      <c r="NH130" s="338"/>
      <c r="NI130" s="338"/>
      <c r="NJ130" s="338"/>
      <c r="NK130" s="338"/>
      <c r="NL130" s="338"/>
      <c r="NM130" s="338"/>
      <c r="NN130" s="338"/>
      <c r="NO130" s="338"/>
      <c r="NP130" s="338"/>
      <c r="NQ130" s="338"/>
      <c r="NR130" s="338"/>
      <c r="NS130" s="338"/>
      <c r="NT130" s="338"/>
      <c r="NU130" s="338"/>
      <c r="NV130" s="338"/>
      <c r="NW130" s="338"/>
      <c r="NX130" s="338"/>
      <c r="NY130" s="338"/>
      <c r="NZ130" s="338"/>
      <c r="OA130" s="338"/>
      <c r="OB130" s="338"/>
      <c r="OC130" s="338"/>
      <c r="OD130" s="338"/>
      <c r="OE130" s="338"/>
      <c r="OF130" s="338"/>
      <c r="OG130" s="338"/>
      <c r="OH130" s="338"/>
      <c r="OI130" s="338"/>
      <c r="OJ130" s="338"/>
      <c r="OK130" s="338"/>
      <c r="OL130" s="338"/>
      <c r="OM130" s="338"/>
      <c r="ON130" s="338"/>
      <c r="OO130" s="338"/>
      <c r="OP130" s="338"/>
      <c r="OQ130" s="338"/>
      <c r="OR130" s="338"/>
      <c r="OS130" s="338"/>
      <c r="OT130" s="338"/>
      <c r="OU130" s="338"/>
      <c r="OV130" s="338"/>
      <c r="OW130" s="338"/>
      <c r="OX130" s="338"/>
      <c r="OY130" s="338"/>
      <c r="OZ130" s="338"/>
      <c r="PA130" s="338"/>
      <c r="PB130" s="338"/>
      <c r="PC130" s="338"/>
      <c r="PD130" s="338"/>
      <c r="PE130" s="338"/>
      <c r="PF130" s="338"/>
      <c r="PG130" s="338"/>
      <c r="PH130" s="338"/>
      <c r="PI130" s="338"/>
      <c r="PJ130" s="338"/>
      <c r="PK130" s="338"/>
      <c r="PL130" s="338"/>
      <c r="PM130" s="338"/>
      <c r="PN130" s="338"/>
      <c r="PO130" s="338"/>
      <c r="PP130" s="338"/>
      <c r="PQ130" s="338"/>
      <c r="PR130" s="338"/>
      <c r="PS130" s="338"/>
      <c r="PT130" s="338"/>
      <c r="PU130" s="338"/>
      <c r="PV130" s="338"/>
      <c r="PW130" s="338"/>
      <c r="PX130" s="338"/>
      <c r="PY130" s="338"/>
      <c r="PZ130" s="338"/>
      <c r="QA130" s="338"/>
      <c r="QB130" s="338"/>
      <c r="QC130" s="338"/>
      <c r="QD130" s="338"/>
      <c r="QE130" s="338"/>
      <c r="QF130" s="338"/>
      <c r="QG130" s="338"/>
      <c r="QH130" s="338"/>
      <c r="QI130" s="338"/>
      <c r="QJ130" s="338"/>
      <c r="QK130" s="338"/>
      <c r="QL130" s="338"/>
      <c r="QM130" s="338"/>
      <c r="QN130" s="338"/>
      <c r="QO130" s="338"/>
      <c r="QP130" s="338"/>
      <c r="QQ130" s="338"/>
      <c r="QR130" s="338"/>
      <c r="QS130" s="338"/>
      <c r="QT130" s="338"/>
      <c r="QU130" s="338"/>
      <c r="QV130" s="338"/>
      <c r="QW130" s="338"/>
      <c r="QX130" s="338"/>
      <c r="QY130" s="338"/>
      <c r="QZ130" s="338"/>
      <c r="RA130" s="338"/>
      <c r="RB130" s="338"/>
      <c r="RC130" s="338"/>
      <c r="RD130" s="338"/>
      <c r="RE130" s="338"/>
      <c r="RF130" s="338"/>
      <c r="RG130" s="338"/>
      <c r="RH130" s="338"/>
      <c r="RI130" s="338"/>
      <c r="RJ130" s="338"/>
      <c r="RK130" s="338"/>
      <c r="RL130" s="338"/>
      <c r="RM130" s="338"/>
      <c r="RN130" s="338"/>
      <c r="RO130" s="338"/>
      <c r="RP130" s="338"/>
      <c r="RQ130" s="338"/>
      <c r="RR130" s="338"/>
      <c r="RS130" s="338"/>
      <c r="RT130" s="338"/>
      <c r="RU130" s="338"/>
      <c r="RV130" s="338"/>
      <c r="RW130" s="338"/>
      <c r="RX130" s="338"/>
      <c r="RY130" s="338"/>
      <c r="RZ130" s="338"/>
      <c r="SA130" s="338"/>
      <c r="SB130" s="338"/>
      <c r="SC130" s="338"/>
      <c r="SD130" s="338"/>
      <c r="SE130" s="338"/>
      <c r="SF130" s="338"/>
      <c r="SG130" s="338"/>
      <c r="SH130" s="338"/>
      <c r="SI130" s="338"/>
      <c r="SJ130" s="338"/>
      <c r="SK130" s="338"/>
      <c r="SL130" s="338"/>
      <c r="SM130" s="338"/>
      <c r="SN130" s="338"/>
      <c r="SO130" s="338"/>
      <c r="SP130" s="338"/>
      <c r="SQ130" s="338"/>
      <c r="SR130" s="338"/>
      <c r="SS130" s="338"/>
      <c r="ST130" s="338"/>
      <c r="SU130" s="338"/>
      <c r="SV130" s="338"/>
      <c r="SW130" s="338"/>
      <c r="SX130" s="338"/>
      <c r="SY130" s="338"/>
      <c r="SZ130" s="338"/>
      <c r="TA130" s="338"/>
      <c r="TB130" s="338"/>
      <c r="TC130" s="338"/>
      <c r="TD130" s="338"/>
      <c r="TE130" s="338"/>
      <c r="TF130" s="338"/>
      <c r="TG130" s="338"/>
      <c r="TH130" s="338"/>
      <c r="TI130" s="338"/>
      <c r="TJ130" s="338"/>
      <c r="TK130" s="338"/>
      <c r="TL130" s="338"/>
      <c r="TM130" s="338"/>
      <c r="TN130" s="338"/>
      <c r="TO130" s="338"/>
      <c r="TP130" s="338"/>
      <c r="TQ130" s="338"/>
      <c r="TR130" s="338"/>
      <c r="TS130" s="338"/>
      <c r="TT130" s="338"/>
      <c r="TU130" s="338"/>
      <c r="TV130" s="338"/>
      <c r="TW130" s="338"/>
      <c r="TX130" s="338"/>
      <c r="TY130" s="338"/>
      <c r="TZ130" s="338"/>
      <c r="UA130" s="338"/>
      <c r="UB130" s="338"/>
      <c r="UC130" s="338"/>
      <c r="UD130" s="338"/>
      <c r="UE130" s="338"/>
      <c r="UF130" s="338"/>
      <c r="UG130" s="338"/>
      <c r="UH130" s="338"/>
      <c r="UI130" s="338"/>
      <c r="UJ130" s="338"/>
      <c r="UK130" s="338"/>
      <c r="UL130" s="338"/>
      <c r="UM130" s="338"/>
      <c r="UN130" s="338"/>
      <c r="UO130" s="338"/>
      <c r="UP130" s="338"/>
      <c r="UQ130" s="338"/>
      <c r="UR130" s="338"/>
      <c r="US130" s="338"/>
      <c r="UT130" s="338"/>
      <c r="UU130" s="338"/>
      <c r="UV130" s="338"/>
      <c r="UW130" s="338"/>
      <c r="UX130" s="338"/>
      <c r="UY130" s="338"/>
      <c r="UZ130" s="338"/>
      <c r="VA130" s="338"/>
      <c r="VB130" s="338"/>
      <c r="VC130" s="338"/>
      <c r="VD130" s="338"/>
      <c r="VE130" s="338"/>
      <c r="VF130" s="338"/>
      <c r="VG130" s="338"/>
      <c r="VH130" s="338"/>
      <c r="VI130" s="338"/>
      <c r="VJ130" s="338"/>
      <c r="VK130" s="338"/>
      <c r="VL130" s="338"/>
      <c r="VM130" s="338"/>
      <c r="VN130" s="338"/>
      <c r="VO130" s="338"/>
      <c r="VP130" s="338"/>
      <c r="VQ130" s="338"/>
      <c r="VR130" s="338"/>
      <c r="VS130" s="338"/>
      <c r="VT130" s="338"/>
      <c r="VU130" s="338"/>
      <c r="VV130" s="338"/>
      <c r="VW130" s="338"/>
      <c r="VX130" s="338"/>
      <c r="VY130" s="338"/>
      <c r="VZ130" s="338"/>
      <c r="WA130" s="338"/>
      <c r="WB130" s="338"/>
      <c r="WC130" s="338"/>
      <c r="WD130" s="338"/>
      <c r="WE130" s="338"/>
      <c r="WF130" s="338"/>
      <c r="WG130" s="338"/>
      <c r="WH130" s="338"/>
      <c r="WI130" s="338"/>
      <c r="WJ130" s="338"/>
      <c r="WK130" s="338"/>
      <c r="WL130" s="338"/>
      <c r="WM130" s="338"/>
      <c r="WN130" s="338"/>
      <c r="WO130" s="338"/>
      <c r="WP130" s="338"/>
      <c r="WQ130" s="338"/>
      <c r="WR130" s="338"/>
      <c r="WS130" s="338"/>
      <c r="WT130" s="338"/>
      <c r="WU130" s="338"/>
      <c r="WV130" s="338"/>
      <c r="WW130" s="338"/>
      <c r="WX130" s="338"/>
      <c r="WY130" s="338"/>
      <c r="WZ130" s="338"/>
      <c r="XA130" s="338"/>
      <c r="XB130" s="338"/>
      <c r="XC130" s="338"/>
      <c r="XD130" s="338"/>
      <c r="XE130" s="338"/>
      <c r="XF130" s="338"/>
      <c r="XG130" s="338"/>
      <c r="XH130" s="338"/>
      <c r="XI130" s="338"/>
      <c r="XJ130" s="338"/>
      <c r="XK130" s="338"/>
      <c r="XL130" s="338"/>
      <c r="XM130" s="338"/>
      <c r="XN130" s="338"/>
      <c r="XO130" s="338"/>
      <c r="XP130" s="338"/>
      <c r="XQ130" s="338"/>
      <c r="XR130" s="338"/>
      <c r="XS130" s="338"/>
      <c r="XT130" s="338"/>
      <c r="XU130" s="338"/>
      <c r="XV130" s="338"/>
      <c r="XW130" s="338"/>
      <c r="XX130" s="338"/>
      <c r="XY130" s="338"/>
      <c r="XZ130" s="338"/>
      <c r="YA130" s="338"/>
      <c r="YB130" s="338"/>
      <c r="YC130" s="338"/>
      <c r="YD130" s="338"/>
      <c r="YE130" s="338"/>
      <c r="YF130" s="338"/>
      <c r="YG130" s="338"/>
      <c r="YH130" s="338"/>
      <c r="YI130" s="338"/>
      <c r="YJ130" s="338"/>
      <c r="YK130" s="338"/>
      <c r="YL130" s="338"/>
      <c r="YM130" s="338"/>
      <c r="YN130" s="338"/>
      <c r="YO130" s="338"/>
      <c r="YP130" s="338"/>
      <c r="YQ130" s="338"/>
      <c r="YR130" s="338"/>
      <c r="YS130" s="338"/>
      <c r="YT130" s="338"/>
      <c r="YU130" s="338"/>
      <c r="YV130" s="338"/>
      <c r="YW130" s="338"/>
      <c r="YX130" s="338"/>
      <c r="YY130" s="338"/>
      <c r="YZ130" s="338"/>
      <c r="ZA130" s="338"/>
      <c r="ZB130" s="338"/>
      <c r="ZC130" s="338"/>
      <c r="ZD130" s="338"/>
      <c r="ZE130" s="338"/>
      <c r="ZF130" s="338"/>
      <c r="ZG130" s="338"/>
      <c r="ZH130" s="338"/>
      <c r="ZI130" s="338"/>
      <c r="ZJ130" s="338"/>
      <c r="ZK130" s="338"/>
      <c r="ZL130" s="338"/>
      <c r="ZM130" s="338"/>
      <c r="ZN130" s="338"/>
      <c r="ZO130" s="338"/>
      <c r="ZP130" s="338"/>
      <c r="ZQ130" s="338"/>
      <c r="ZR130" s="338"/>
      <c r="ZS130" s="338"/>
      <c r="ZT130" s="338"/>
      <c r="ZU130" s="338"/>
      <c r="ZV130" s="338"/>
      <c r="ZW130" s="338"/>
      <c r="ZX130" s="338"/>
      <c r="ZY130" s="338"/>
      <c r="ZZ130" s="338"/>
      <c r="AAA130" s="338"/>
      <c r="AAB130" s="338"/>
      <c r="AAC130" s="338"/>
      <c r="AAD130" s="338"/>
      <c r="AAE130" s="338"/>
      <c r="AAF130" s="338"/>
      <c r="AAG130" s="338"/>
      <c r="AAH130" s="338"/>
      <c r="AAI130" s="338"/>
      <c r="AAJ130" s="338"/>
      <c r="AAK130" s="338"/>
      <c r="AAL130" s="338"/>
      <c r="AAM130" s="338"/>
      <c r="AAN130" s="338"/>
      <c r="AAO130" s="338"/>
      <c r="AAP130" s="338"/>
      <c r="AAQ130" s="338"/>
      <c r="AAR130" s="338"/>
      <c r="AAS130" s="338"/>
      <c r="AAT130" s="338"/>
      <c r="AAU130" s="338"/>
      <c r="AAV130" s="338"/>
      <c r="AAW130" s="338"/>
      <c r="AAX130" s="338"/>
      <c r="AAY130" s="338"/>
      <c r="AAZ130" s="338"/>
      <c r="ABA130" s="338"/>
      <c r="ABB130" s="338"/>
      <c r="ABC130" s="338"/>
      <c r="ABD130" s="338"/>
      <c r="ABE130" s="338"/>
      <c r="ABF130" s="338"/>
      <c r="ABG130" s="338"/>
      <c r="ABH130" s="338"/>
      <c r="ABI130" s="338"/>
      <c r="ABJ130" s="338"/>
      <c r="ABK130" s="338"/>
      <c r="ABL130" s="338"/>
      <c r="ABM130" s="338"/>
      <c r="ABN130" s="338"/>
      <c r="ABO130" s="338"/>
      <c r="ABP130" s="338"/>
      <c r="ABQ130" s="338"/>
      <c r="ABR130" s="338"/>
      <c r="ABS130" s="338"/>
      <c r="ABT130" s="338"/>
      <c r="ABU130" s="338"/>
      <c r="ABV130" s="338"/>
      <c r="ABW130" s="338"/>
      <c r="ABX130" s="338"/>
      <c r="ABY130" s="338"/>
      <c r="ABZ130" s="338"/>
      <c r="ACA130" s="338"/>
      <c r="ACB130" s="338"/>
      <c r="ACC130" s="338"/>
      <c r="ACD130" s="338"/>
      <c r="ACE130" s="338"/>
      <c r="ACF130" s="338"/>
      <c r="ACG130" s="338"/>
      <c r="ACH130" s="338"/>
      <c r="ACI130" s="338"/>
      <c r="ACJ130" s="338"/>
      <c r="ACK130" s="338"/>
      <c r="ACL130" s="338"/>
      <c r="ACM130" s="338"/>
      <c r="ACN130" s="338"/>
      <c r="ACO130" s="338"/>
      <c r="ACP130" s="338"/>
      <c r="ACQ130" s="338"/>
      <c r="ACR130" s="338"/>
      <c r="ACS130" s="338"/>
      <c r="ACT130" s="338"/>
      <c r="ACU130" s="338"/>
      <c r="ACV130" s="338"/>
      <c r="ACW130" s="338"/>
      <c r="ACX130" s="338"/>
      <c r="ACY130" s="338"/>
      <c r="ACZ130" s="338"/>
      <c r="ADA130" s="338"/>
      <c r="ADB130" s="338"/>
      <c r="ADC130" s="338"/>
      <c r="ADD130" s="338"/>
      <c r="ADE130" s="338"/>
      <c r="ADF130" s="338"/>
      <c r="ADG130" s="338"/>
      <c r="ADH130" s="338"/>
      <c r="ADI130" s="338"/>
      <c r="ADJ130" s="338"/>
      <c r="ADK130" s="338"/>
      <c r="ADL130" s="338"/>
      <c r="ADM130" s="338"/>
      <c r="ADN130" s="338"/>
      <c r="ADO130" s="338"/>
      <c r="ADP130" s="338"/>
      <c r="ADQ130" s="338"/>
      <c r="ADR130" s="338"/>
      <c r="ADS130" s="338"/>
      <c r="ADT130" s="338"/>
      <c r="ADU130" s="338"/>
      <c r="ADV130" s="338"/>
      <c r="ADW130" s="338"/>
      <c r="ADX130" s="338"/>
      <c r="ADY130" s="338"/>
      <c r="ADZ130" s="338"/>
      <c r="AEA130" s="338"/>
      <c r="AEB130" s="338"/>
      <c r="AEC130" s="338"/>
      <c r="AED130" s="338"/>
      <c r="AEE130" s="338"/>
      <c r="AEF130" s="338"/>
      <c r="AEG130" s="338"/>
      <c r="AEH130" s="338"/>
      <c r="AEI130" s="338"/>
      <c r="AEJ130" s="338"/>
      <c r="AEK130" s="338"/>
      <c r="AEL130" s="338"/>
      <c r="AEM130" s="338"/>
      <c r="AEN130" s="338"/>
      <c r="AEO130" s="338"/>
      <c r="AEP130" s="338"/>
      <c r="AEQ130" s="338"/>
      <c r="AER130" s="338"/>
      <c r="AES130" s="338"/>
      <c r="AET130" s="338"/>
      <c r="AEU130" s="338"/>
      <c r="AEV130" s="338"/>
      <c r="AEW130" s="338"/>
      <c r="AEX130" s="338"/>
      <c r="AEY130" s="338"/>
      <c r="AEZ130" s="338"/>
      <c r="AFA130" s="338"/>
      <c r="AFB130" s="338"/>
      <c r="AFC130" s="338"/>
      <c r="AFD130" s="338"/>
      <c r="AFE130" s="338"/>
      <c r="AFF130" s="338"/>
      <c r="AFG130" s="338"/>
      <c r="AFH130" s="338"/>
      <c r="AFI130" s="338"/>
      <c r="AFJ130" s="338"/>
      <c r="AFK130" s="338"/>
      <c r="AFL130" s="338"/>
      <c r="AFM130" s="338"/>
      <c r="AFN130" s="338"/>
      <c r="AFO130" s="338"/>
      <c r="AFP130" s="338"/>
      <c r="AFQ130" s="338"/>
      <c r="AFR130" s="338"/>
      <c r="AFS130" s="338"/>
      <c r="AFT130" s="338"/>
      <c r="AFU130" s="338"/>
      <c r="AFV130" s="338"/>
      <c r="AFW130" s="338"/>
      <c r="AFX130" s="338"/>
      <c r="AFY130" s="338"/>
      <c r="AFZ130" s="338"/>
      <c r="AGA130" s="338"/>
      <c r="AGB130" s="338"/>
      <c r="AGC130" s="338"/>
      <c r="AGD130" s="338"/>
      <c r="AGE130" s="338"/>
      <c r="AGF130" s="338"/>
      <c r="AGG130" s="338"/>
      <c r="AGH130" s="338"/>
      <c r="AGI130" s="338"/>
      <c r="AGJ130" s="338"/>
      <c r="AGK130" s="338"/>
      <c r="AGL130" s="338"/>
      <c r="AGM130" s="338"/>
      <c r="AGN130" s="338"/>
      <c r="AGO130" s="338"/>
      <c r="AGP130" s="338"/>
      <c r="AGQ130" s="338"/>
      <c r="AGR130" s="338"/>
      <c r="AGS130" s="338"/>
      <c r="AGT130" s="338"/>
      <c r="AGU130" s="338"/>
      <c r="AGV130" s="338"/>
      <c r="AGW130" s="338"/>
      <c r="AGX130" s="338"/>
      <c r="AGY130" s="338"/>
      <c r="AGZ130" s="338"/>
      <c r="AHA130" s="338"/>
      <c r="AHB130" s="338"/>
      <c r="AHC130" s="338"/>
      <c r="AHD130" s="338"/>
      <c r="AHE130" s="338"/>
      <c r="AHF130" s="338"/>
      <c r="AHG130" s="338"/>
      <c r="AHH130" s="338"/>
      <c r="AHI130" s="338"/>
      <c r="AHJ130" s="338"/>
      <c r="AHK130" s="338"/>
      <c r="AHL130" s="338"/>
      <c r="AHM130" s="338"/>
      <c r="AHN130" s="338"/>
      <c r="AHO130" s="338"/>
      <c r="AHP130" s="338"/>
      <c r="AHQ130" s="338"/>
      <c r="AHR130" s="338"/>
      <c r="AHS130" s="338"/>
      <c r="AHT130" s="338"/>
      <c r="AHU130" s="338"/>
      <c r="AHV130" s="338"/>
      <c r="AHW130" s="338"/>
      <c r="AHX130" s="338"/>
      <c r="AHY130" s="338"/>
      <c r="AHZ130" s="338"/>
      <c r="AIA130" s="338"/>
      <c r="AIB130" s="338"/>
      <c r="AIC130" s="338"/>
      <c r="AID130" s="338"/>
      <c r="AIE130" s="338"/>
      <c r="AIF130" s="338"/>
      <c r="AIG130" s="338"/>
      <c r="AIH130" s="338"/>
      <c r="AII130" s="338"/>
      <c r="AIJ130" s="338"/>
      <c r="AIK130" s="338"/>
      <c r="AIL130" s="338"/>
      <c r="AIM130" s="338"/>
      <c r="AIN130" s="338"/>
      <c r="AIO130" s="338"/>
      <c r="AIP130" s="338"/>
      <c r="AIQ130" s="338"/>
      <c r="AIR130" s="338"/>
      <c r="AIS130" s="338"/>
      <c r="AIT130" s="338"/>
      <c r="AIU130" s="338"/>
      <c r="AIV130" s="338"/>
      <c r="AIW130" s="338"/>
      <c r="AIX130" s="338"/>
      <c r="AIY130" s="338"/>
      <c r="AIZ130" s="338"/>
      <c r="AJA130" s="338"/>
      <c r="AJB130" s="338"/>
      <c r="AJC130" s="338"/>
      <c r="AJD130" s="338"/>
      <c r="AJE130" s="338"/>
      <c r="AJF130" s="338"/>
      <c r="AJG130" s="338"/>
      <c r="AJH130" s="338"/>
      <c r="AJI130" s="338"/>
      <c r="AJJ130" s="338"/>
      <c r="AJK130" s="338"/>
      <c r="AJL130" s="338"/>
      <c r="AJM130" s="338"/>
      <c r="AJN130" s="338"/>
      <c r="AJO130" s="338"/>
      <c r="AJP130" s="338"/>
      <c r="AJQ130" s="338"/>
      <c r="AJR130" s="338"/>
      <c r="AJS130" s="338"/>
      <c r="AJT130" s="338"/>
      <c r="AJU130" s="338"/>
      <c r="AJV130" s="338"/>
      <c r="AJW130" s="338"/>
      <c r="AJX130" s="338"/>
      <c r="AJY130" s="338"/>
      <c r="AJZ130" s="338"/>
      <c r="AKA130" s="338"/>
      <c r="AKB130" s="338"/>
      <c r="AKC130" s="338"/>
      <c r="AKD130" s="338"/>
      <c r="AKE130" s="338"/>
      <c r="AKF130" s="338"/>
      <c r="AKG130" s="338"/>
      <c r="AKH130" s="338"/>
      <c r="AKI130" s="338"/>
      <c r="AKJ130" s="338"/>
      <c r="AKK130" s="338"/>
      <c r="AKL130" s="338"/>
      <c r="AKM130" s="338"/>
      <c r="AKN130" s="338"/>
      <c r="AKO130" s="338"/>
      <c r="AKP130" s="338"/>
      <c r="AKQ130" s="338"/>
      <c r="AKR130" s="338"/>
      <c r="AKS130" s="338"/>
      <c r="AKT130" s="338"/>
      <c r="AKU130" s="338"/>
      <c r="AKV130" s="338"/>
      <c r="AKW130" s="338"/>
      <c r="AKX130" s="338"/>
      <c r="AKY130" s="338"/>
      <c r="AKZ130" s="338"/>
      <c r="ALA130" s="338"/>
      <c r="ALB130" s="338"/>
      <c r="ALC130" s="338"/>
      <c r="ALD130" s="338"/>
      <c r="ALE130" s="338"/>
      <c r="ALF130" s="338"/>
      <c r="ALG130" s="338"/>
      <c r="ALH130" s="338"/>
      <c r="ALI130" s="338"/>
      <c r="ALJ130" s="338"/>
      <c r="ALK130" s="338"/>
      <c r="ALL130" s="338"/>
      <c r="ALM130" s="338"/>
      <c r="ALN130" s="338"/>
      <c r="ALO130" s="338"/>
      <c r="ALP130" s="338"/>
      <c r="ALQ130" s="338"/>
      <c r="ALR130" s="338"/>
      <c r="ALS130" s="338"/>
      <c r="ALT130" s="338"/>
      <c r="ALU130" s="338"/>
      <c r="ALV130" s="338"/>
      <c r="ALW130" s="338"/>
      <c r="ALX130" s="338"/>
      <c r="ALY130" s="338"/>
      <c r="ALZ130" s="338"/>
      <c r="AMA130" s="338"/>
      <c r="AMB130" s="338"/>
      <c r="AMC130" s="338"/>
      <c r="AMD130" s="338"/>
      <c r="AME130" s="338"/>
      <c r="AMF130" s="338"/>
      <c r="AMG130" s="338"/>
      <c r="AMH130" s="338"/>
      <c r="AMI130" s="338"/>
      <c r="AMJ130" s="338"/>
      <c r="AMK130" s="338"/>
      <c r="AML130" s="338"/>
      <c r="AMM130" s="338"/>
      <c r="AMN130" s="338"/>
      <c r="AMO130" s="338"/>
      <c r="AMP130" s="338"/>
      <c r="AMQ130" s="338"/>
      <c r="AMR130" s="338"/>
      <c r="AMS130" s="338"/>
      <c r="AMT130" s="338"/>
      <c r="AMU130" s="338"/>
      <c r="AMV130" s="338"/>
      <c r="AMW130" s="338"/>
      <c r="AMX130" s="338"/>
      <c r="AMY130" s="338"/>
      <c r="AMZ130" s="338"/>
      <c r="ANA130" s="338"/>
      <c r="ANB130" s="338"/>
      <c r="ANC130" s="338"/>
      <c r="AND130" s="338"/>
      <c r="ANE130" s="338"/>
      <c r="ANF130" s="338"/>
      <c r="ANG130" s="338"/>
      <c r="ANH130" s="338"/>
      <c r="ANI130" s="338"/>
      <c r="ANJ130" s="338"/>
      <c r="ANK130" s="338"/>
      <c r="ANL130" s="338"/>
      <c r="ANM130" s="338"/>
      <c r="ANN130" s="338"/>
      <c r="ANO130" s="338"/>
      <c r="ANP130" s="338"/>
      <c r="ANQ130" s="338"/>
      <c r="ANR130" s="338"/>
      <c r="ANS130" s="338"/>
      <c r="ANT130" s="338"/>
      <c r="ANU130" s="338"/>
      <c r="ANV130" s="338"/>
      <c r="ANW130" s="338"/>
      <c r="ANX130" s="338"/>
      <c r="ANY130" s="338"/>
      <c r="ANZ130" s="338"/>
      <c r="AOA130" s="338"/>
      <c r="AOB130" s="338"/>
      <c r="AOC130" s="338"/>
      <c r="AOD130" s="338"/>
      <c r="AOE130" s="338"/>
      <c r="AOF130" s="338"/>
      <c r="AOG130" s="338"/>
      <c r="AOH130" s="338"/>
      <c r="AOI130" s="338"/>
      <c r="AOJ130" s="338"/>
      <c r="AOK130" s="338"/>
      <c r="AOL130" s="338"/>
      <c r="AOM130" s="338"/>
      <c r="AON130" s="338"/>
      <c r="AOO130" s="338"/>
      <c r="AOP130" s="338"/>
      <c r="AOQ130" s="338"/>
      <c r="AOR130" s="338"/>
      <c r="AOS130" s="338"/>
      <c r="AOT130" s="338"/>
      <c r="AOU130" s="338"/>
      <c r="AOV130" s="338"/>
      <c r="AOW130" s="338"/>
      <c r="AOX130" s="338"/>
      <c r="AOY130" s="338"/>
      <c r="AOZ130" s="338"/>
      <c r="APA130" s="338"/>
      <c r="APB130" s="338"/>
      <c r="APC130" s="338"/>
      <c r="APD130" s="338"/>
      <c r="APE130" s="338"/>
      <c r="APF130" s="338"/>
      <c r="APG130" s="338"/>
      <c r="APH130" s="338"/>
      <c r="API130" s="338"/>
      <c r="APJ130" s="338"/>
      <c r="APK130" s="338"/>
      <c r="APL130" s="338"/>
      <c r="APM130" s="338"/>
      <c r="APN130" s="338"/>
      <c r="APO130" s="338"/>
      <c r="APP130" s="338"/>
      <c r="APQ130" s="338"/>
      <c r="APR130" s="338"/>
      <c r="APS130" s="338"/>
      <c r="APT130" s="338"/>
      <c r="APU130" s="338"/>
      <c r="APV130" s="338"/>
      <c r="APW130" s="338"/>
      <c r="APX130" s="338"/>
      <c r="APY130" s="338"/>
      <c r="APZ130" s="338"/>
      <c r="AQA130" s="338"/>
      <c r="AQB130" s="338"/>
      <c r="AQC130" s="338"/>
      <c r="AQD130" s="338"/>
      <c r="AQE130" s="338"/>
      <c r="AQF130" s="338"/>
      <c r="AQG130" s="338"/>
      <c r="AQH130" s="338"/>
      <c r="AQI130" s="338"/>
      <c r="AQJ130" s="338"/>
      <c r="AQK130" s="338"/>
      <c r="AQL130" s="338"/>
      <c r="AQM130" s="338"/>
      <c r="AQN130" s="338"/>
      <c r="AQO130" s="338"/>
      <c r="AQP130" s="338"/>
      <c r="AQQ130" s="338"/>
      <c r="AQR130" s="338"/>
      <c r="AQS130" s="338"/>
      <c r="AQT130" s="338"/>
      <c r="AQU130" s="338"/>
      <c r="AQV130" s="338"/>
      <c r="AQW130" s="338"/>
      <c r="AQX130" s="338"/>
      <c r="AQY130" s="338"/>
      <c r="AQZ130" s="338"/>
      <c r="ARA130" s="338"/>
      <c r="ARB130" s="338"/>
      <c r="ARC130" s="338"/>
      <c r="ARD130" s="338"/>
      <c r="ARE130" s="338"/>
      <c r="ARF130" s="338"/>
      <c r="ARG130" s="338"/>
      <c r="ARH130" s="338"/>
      <c r="ARI130" s="338"/>
      <c r="ARJ130" s="338"/>
      <c r="ARK130" s="338"/>
      <c r="ARL130" s="338"/>
      <c r="ARM130" s="338"/>
      <c r="ARN130" s="338"/>
      <c r="ARO130" s="338"/>
      <c r="ARP130" s="338"/>
      <c r="ARQ130" s="338"/>
      <c r="ARR130" s="338"/>
      <c r="ARS130" s="338"/>
      <c r="ART130" s="338"/>
      <c r="ARU130" s="338"/>
      <c r="ARV130" s="338"/>
      <c r="ARW130" s="338"/>
      <c r="ARX130" s="338"/>
      <c r="ARY130" s="338"/>
      <c r="ARZ130" s="338"/>
      <c r="ASA130" s="338"/>
      <c r="ASB130" s="338"/>
      <c r="ASC130" s="338"/>
      <c r="ASD130" s="338"/>
      <c r="ASE130" s="338"/>
      <c r="ASF130" s="338"/>
      <c r="ASG130" s="338"/>
      <c r="ASH130" s="338"/>
      <c r="ASI130" s="338"/>
      <c r="ASJ130" s="338"/>
      <c r="ASK130" s="338"/>
      <c r="ASL130" s="338"/>
      <c r="ASM130" s="338"/>
      <c r="ASN130" s="338"/>
      <c r="ASO130" s="338"/>
      <c r="ASP130" s="338"/>
      <c r="ASQ130" s="338"/>
      <c r="ASR130" s="338"/>
      <c r="ASS130" s="338"/>
      <c r="AST130" s="338"/>
      <c r="ASU130" s="338"/>
      <c r="ASV130" s="338"/>
      <c r="ASW130" s="338"/>
      <c r="ASX130" s="338"/>
      <c r="ASY130" s="338"/>
      <c r="ASZ130" s="338"/>
      <c r="ATA130" s="338"/>
      <c r="ATB130" s="338"/>
      <c r="ATC130" s="338"/>
      <c r="ATD130" s="338"/>
      <c r="ATE130" s="338"/>
      <c r="ATF130" s="338"/>
      <c r="ATG130" s="338"/>
      <c r="ATH130" s="338"/>
      <c r="ATI130" s="338"/>
      <c r="ATJ130" s="338"/>
      <c r="ATK130" s="338"/>
      <c r="ATL130" s="338"/>
      <c r="ATM130" s="338"/>
      <c r="ATN130" s="338"/>
      <c r="ATO130" s="338"/>
      <c r="ATP130" s="338"/>
      <c r="ATQ130" s="338"/>
      <c r="ATR130" s="338"/>
      <c r="ATS130" s="338"/>
      <c r="ATT130" s="338"/>
      <c r="ATU130" s="338"/>
      <c r="ATV130" s="338"/>
      <c r="ATW130" s="338"/>
      <c r="ATX130" s="338"/>
      <c r="ATY130" s="338"/>
      <c r="ATZ130" s="338"/>
      <c r="AUA130" s="338"/>
      <c r="AUB130" s="338"/>
      <c r="AUC130" s="338"/>
      <c r="AUD130" s="338"/>
      <c r="AUE130" s="338"/>
      <c r="AUF130" s="338"/>
      <c r="AUG130" s="338"/>
      <c r="AUH130" s="338"/>
      <c r="AUI130" s="338"/>
      <c r="AUJ130" s="338"/>
      <c r="AUK130" s="338"/>
      <c r="AUL130" s="338"/>
      <c r="AUM130" s="338"/>
      <c r="AUN130" s="338"/>
      <c r="AUO130" s="338"/>
      <c r="AUP130" s="338"/>
      <c r="AUQ130" s="338"/>
      <c r="AUR130" s="338"/>
      <c r="AUS130" s="338"/>
      <c r="AUT130" s="338"/>
      <c r="AUU130" s="338"/>
      <c r="AUV130" s="338"/>
      <c r="AUW130" s="338"/>
      <c r="AUX130" s="338"/>
      <c r="AUY130" s="338"/>
      <c r="AUZ130" s="338"/>
      <c r="AVA130" s="338"/>
      <c r="AVB130" s="338"/>
      <c r="AVC130" s="338"/>
      <c r="AVD130" s="338"/>
      <c r="AVE130" s="338"/>
      <c r="AVF130" s="338"/>
      <c r="AVG130" s="338"/>
      <c r="AVH130" s="338"/>
      <c r="AVI130" s="338"/>
      <c r="AVJ130" s="338"/>
      <c r="AVK130" s="338"/>
      <c r="AVL130" s="338"/>
      <c r="AVM130" s="338"/>
      <c r="AVN130" s="338"/>
      <c r="AVO130" s="338"/>
      <c r="AVP130" s="338"/>
      <c r="AVQ130" s="338"/>
      <c r="AVR130" s="338"/>
      <c r="AVS130" s="338"/>
      <c r="AVT130" s="338"/>
      <c r="AVU130" s="338"/>
      <c r="AVV130" s="338"/>
      <c r="AVW130" s="338"/>
      <c r="AVX130" s="338"/>
      <c r="AVY130" s="338"/>
      <c r="AVZ130" s="338"/>
      <c r="AWA130" s="338"/>
      <c r="AWB130" s="338"/>
      <c r="AWC130" s="338"/>
      <c r="AWD130" s="338"/>
      <c r="AWE130" s="338"/>
      <c r="AWF130" s="338"/>
      <c r="AWG130" s="338"/>
      <c r="AWH130" s="338"/>
      <c r="AWI130" s="338"/>
      <c r="AWJ130" s="338"/>
      <c r="AWK130" s="338"/>
      <c r="AWL130" s="338"/>
      <c r="AWM130" s="338"/>
      <c r="AWN130" s="338"/>
      <c r="AWO130" s="338"/>
      <c r="AWP130" s="338"/>
      <c r="AWQ130" s="338"/>
      <c r="AWR130" s="338"/>
      <c r="AWS130" s="338"/>
      <c r="AWT130" s="338"/>
      <c r="AWU130" s="338"/>
      <c r="AWV130" s="338"/>
      <c r="AWW130" s="338"/>
      <c r="AWX130" s="338"/>
      <c r="AWY130" s="338"/>
      <c r="AWZ130" s="338"/>
      <c r="AXA130" s="338"/>
      <c r="AXB130" s="338"/>
      <c r="AXC130" s="338"/>
      <c r="AXD130" s="338"/>
      <c r="AXE130" s="338"/>
      <c r="AXF130" s="338"/>
      <c r="AXG130" s="338"/>
      <c r="AXH130" s="338"/>
      <c r="AXI130" s="338"/>
      <c r="AXJ130" s="338"/>
      <c r="AXK130" s="338"/>
      <c r="AXL130" s="338"/>
      <c r="AXM130" s="338"/>
      <c r="AXN130" s="338"/>
      <c r="AXO130" s="338"/>
      <c r="AXP130" s="338"/>
      <c r="AXQ130" s="338"/>
      <c r="AXR130" s="338"/>
      <c r="AXS130" s="338"/>
      <c r="AXT130" s="338"/>
      <c r="AXU130" s="338"/>
      <c r="AXV130" s="338"/>
      <c r="AXW130" s="338"/>
      <c r="AXX130" s="338"/>
      <c r="AXY130" s="338"/>
      <c r="AXZ130" s="338"/>
      <c r="AYA130" s="338"/>
      <c r="AYB130" s="338"/>
      <c r="AYC130" s="338"/>
      <c r="AYD130" s="338"/>
      <c r="AYE130" s="338"/>
      <c r="AYF130" s="338"/>
      <c r="AYG130" s="338"/>
      <c r="AYH130" s="338"/>
      <c r="AYI130" s="338"/>
      <c r="AYJ130" s="338"/>
      <c r="AYK130" s="338"/>
      <c r="AYL130" s="338"/>
      <c r="AYM130" s="338"/>
      <c r="AYN130" s="338"/>
      <c r="AYO130" s="338"/>
      <c r="AYP130" s="338"/>
      <c r="AYQ130" s="338"/>
      <c r="AYR130" s="338"/>
      <c r="AYS130" s="338"/>
      <c r="AYT130" s="338"/>
      <c r="AYU130" s="338"/>
      <c r="AYV130" s="338"/>
      <c r="AYW130" s="338"/>
      <c r="AYX130" s="338"/>
      <c r="AYY130" s="338"/>
      <c r="AYZ130" s="338"/>
      <c r="AZA130" s="338"/>
      <c r="AZB130" s="338"/>
      <c r="AZC130" s="338"/>
      <c r="AZD130" s="338"/>
      <c r="AZE130" s="338"/>
      <c r="AZF130" s="338"/>
      <c r="AZG130" s="338"/>
      <c r="AZH130" s="338"/>
      <c r="AZI130" s="338"/>
      <c r="AZJ130" s="338"/>
      <c r="AZK130" s="338"/>
      <c r="AZL130" s="338"/>
      <c r="AZM130" s="338"/>
      <c r="AZN130" s="338"/>
      <c r="AZO130" s="338"/>
      <c r="AZP130" s="338"/>
      <c r="AZQ130" s="338"/>
      <c r="AZR130" s="338"/>
      <c r="AZS130" s="338"/>
      <c r="AZT130" s="338"/>
      <c r="AZU130" s="338"/>
      <c r="AZV130" s="338"/>
      <c r="AZW130" s="338"/>
      <c r="AZX130" s="338"/>
      <c r="AZY130" s="338"/>
      <c r="AZZ130" s="338"/>
      <c r="BAA130" s="338"/>
      <c r="BAB130" s="338"/>
      <c r="BAC130" s="338"/>
      <c r="BAD130" s="338"/>
      <c r="BAE130" s="338"/>
      <c r="BAF130" s="338"/>
      <c r="BAG130" s="338"/>
      <c r="BAH130" s="338"/>
      <c r="BAI130" s="338"/>
      <c r="BAJ130" s="338"/>
      <c r="BAK130" s="338"/>
      <c r="BAL130" s="338"/>
      <c r="BAM130" s="338"/>
      <c r="BAN130" s="338"/>
      <c r="BAO130" s="338"/>
      <c r="BAP130" s="338"/>
      <c r="BAQ130" s="338"/>
      <c r="BAR130" s="338"/>
      <c r="BAS130" s="338"/>
      <c r="BAT130" s="338"/>
      <c r="BAU130" s="338"/>
      <c r="BAV130" s="338"/>
      <c r="BAW130" s="338"/>
      <c r="BAX130" s="338"/>
      <c r="BAY130" s="338"/>
      <c r="BAZ130" s="338"/>
      <c r="BBA130" s="338"/>
      <c r="BBB130" s="338"/>
      <c r="BBC130" s="338"/>
      <c r="BBD130" s="338"/>
      <c r="BBE130" s="338"/>
      <c r="BBF130" s="338"/>
      <c r="BBG130" s="338"/>
      <c r="BBH130" s="338"/>
      <c r="BBI130" s="338"/>
      <c r="BBJ130" s="338"/>
      <c r="BBK130" s="338"/>
      <c r="BBL130" s="338"/>
      <c r="BBM130" s="338"/>
      <c r="BBN130" s="338"/>
      <c r="BBO130" s="338"/>
      <c r="BBP130" s="338"/>
      <c r="BBQ130" s="338"/>
      <c r="BBR130" s="338"/>
      <c r="BBS130" s="338"/>
      <c r="BBT130" s="338"/>
      <c r="BBU130" s="338"/>
      <c r="BBV130" s="338"/>
      <c r="BBW130" s="338"/>
      <c r="BBX130" s="338"/>
      <c r="BBY130" s="338"/>
      <c r="BBZ130" s="338"/>
      <c r="BCA130" s="338"/>
      <c r="BCB130" s="338"/>
      <c r="BCC130" s="338"/>
      <c r="BCD130" s="338"/>
      <c r="BCE130" s="338"/>
      <c r="BCF130" s="338"/>
      <c r="BCG130" s="338"/>
      <c r="BCH130" s="338"/>
      <c r="BCI130" s="338"/>
      <c r="BCJ130" s="338"/>
      <c r="BCK130" s="338"/>
      <c r="BCL130" s="338"/>
      <c r="BCM130" s="338"/>
      <c r="BCN130" s="338"/>
      <c r="BCO130" s="338"/>
      <c r="BCP130" s="338"/>
      <c r="BCQ130" s="338"/>
      <c r="BCR130" s="338"/>
      <c r="BCS130" s="338"/>
      <c r="BCT130" s="338"/>
      <c r="BCU130" s="338"/>
      <c r="BCV130" s="338"/>
      <c r="BCW130" s="338"/>
      <c r="BCX130" s="338"/>
      <c r="BCY130" s="338"/>
      <c r="BCZ130" s="338"/>
      <c r="BDA130" s="338"/>
      <c r="BDB130" s="338"/>
      <c r="BDC130" s="338"/>
      <c r="BDD130" s="338"/>
      <c r="BDE130" s="338"/>
      <c r="BDF130" s="338"/>
      <c r="BDG130" s="338"/>
      <c r="BDH130" s="338"/>
      <c r="BDI130" s="338"/>
      <c r="BDJ130" s="338"/>
      <c r="BDK130" s="338"/>
      <c r="BDL130" s="338"/>
      <c r="BDM130" s="338"/>
      <c r="BDN130" s="338"/>
      <c r="BDO130" s="338"/>
      <c r="BDP130" s="338"/>
      <c r="BDQ130" s="338"/>
      <c r="BDR130" s="338"/>
      <c r="BDS130" s="338"/>
      <c r="BDT130" s="338"/>
      <c r="BDU130" s="338"/>
      <c r="BDV130" s="338"/>
      <c r="BDW130" s="338"/>
      <c r="BDX130" s="338"/>
      <c r="BDY130" s="338"/>
      <c r="BDZ130" s="338"/>
      <c r="BEA130" s="338"/>
      <c r="BEB130" s="338"/>
      <c r="BEC130" s="338"/>
      <c r="BED130" s="338"/>
      <c r="BEE130" s="338"/>
      <c r="BEF130" s="338"/>
      <c r="BEG130" s="338"/>
      <c r="BEH130" s="338"/>
      <c r="BEI130" s="338"/>
      <c r="BEJ130" s="338"/>
      <c r="BEK130" s="338"/>
      <c r="BEL130" s="338"/>
      <c r="BEM130" s="338"/>
      <c r="BEN130" s="338"/>
      <c r="BEO130" s="338"/>
      <c r="BEP130" s="338"/>
      <c r="BEQ130" s="338"/>
      <c r="BER130" s="338"/>
      <c r="BES130" s="338"/>
      <c r="BET130" s="338"/>
      <c r="BEU130" s="338"/>
      <c r="BEV130" s="338"/>
      <c r="BEW130" s="338"/>
      <c r="BEX130" s="338"/>
      <c r="BEY130" s="338"/>
      <c r="BEZ130" s="338"/>
      <c r="BFA130" s="338"/>
      <c r="BFB130" s="338"/>
      <c r="BFC130" s="338"/>
      <c r="BFD130" s="338"/>
      <c r="BFE130" s="338"/>
      <c r="BFF130" s="338"/>
      <c r="BFG130" s="338"/>
      <c r="BFH130" s="338"/>
      <c r="BFI130" s="338"/>
      <c r="BFJ130" s="338"/>
      <c r="BFK130" s="338"/>
      <c r="BFL130" s="338"/>
      <c r="BFM130" s="338"/>
      <c r="BFN130" s="338"/>
      <c r="BFO130" s="338"/>
      <c r="BFP130" s="338"/>
      <c r="BFQ130" s="338"/>
      <c r="BFR130" s="338"/>
      <c r="BFS130" s="338"/>
      <c r="BFT130" s="338"/>
      <c r="BFU130" s="338"/>
      <c r="BFV130" s="338"/>
      <c r="BFW130" s="338"/>
      <c r="BFX130" s="338"/>
      <c r="BFY130" s="338"/>
      <c r="BFZ130" s="338"/>
      <c r="BGA130" s="338"/>
      <c r="BGB130" s="338"/>
      <c r="BGC130" s="338"/>
      <c r="BGD130" s="338"/>
      <c r="BGE130" s="338"/>
      <c r="BGF130" s="338"/>
      <c r="BGG130" s="338"/>
      <c r="BGH130" s="338"/>
      <c r="BGI130" s="338"/>
      <c r="BGJ130" s="338"/>
      <c r="BGK130" s="338"/>
      <c r="BGL130" s="338"/>
      <c r="BGM130" s="338"/>
      <c r="BGN130" s="338"/>
      <c r="BGO130" s="338"/>
      <c r="BGP130" s="338"/>
      <c r="BGQ130" s="338"/>
      <c r="BGR130" s="338"/>
      <c r="BGS130" s="338"/>
      <c r="BGT130" s="338"/>
      <c r="BGU130" s="338"/>
      <c r="BGV130" s="338"/>
      <c r="BGW130" s="338"/>
      <c r="BGX130" s="338"/>
      <c r="BGY130" s="338"/>
      <c r="BGZ130" s="338"/>
      <c r="BHA130" s="338"/>
      <c r="BHB130" s="338"/>
      <c r="BHC130" s="338"/>
      <c r="BHD130" s="338"/>
      <c r="BHE130" s="338"/>
      <c r="BHF130" s="338"/>
      <c r="BHG130" s="338"/>
      <c r="BHH130" s="338"/>
      <c r="BHI130" s="338"/>
      <c r="BHJ130" s="338"/>
      <c r="BHK130" s="338"/>
      <c r="BHL130" s="338"/>
      <c r="BHM130" s="338"/>
      <c r="BHN130" s="338"/>
      <c r="BHO130" s="338"/>
      <c r="BHP130" s="338"/>
      <c r="BHQ130" s="338"/>
      <c r="BHR130" s="338"/>
      <c r="BHS130" s="338"/>
      <c r="BHT130" s="338"/>
      <c r="BHU130" s="338"/>
      <c r="BHV130" s="338"/>
      <c r="BHW130" s="338"/>
      <c r="BHX130" s="338"/>
      <c r="BHY130" s="338"/>
      <c r="BHZ130" s="338"/>
      <c r="BIA130" s="338"/>
      <c r="BIB130" s="338"/>
      <c r="BIC130" s="338"/>
      <c r="BID130" s="338"/>
      <c r="BIE130" s="338"/>
      <c r="BIF130" s="338"/>
      <c r="BIG130" s="338"/>
      <c r="BIH130" s="338"/>
      <c r="BII130" s="338"/>
      <c r="BIJ130" s="338"/>
      <c r="BIK130" s="338"/>
      <c r="BIL130" s="338"/>
      <c r="BIM130" s="338"/>
      <c r="BIN130" s="338"/>
      <c r="BIO130" s="338"/>
      <c r="BIP130" s="338"/>
      <c r="BIQ130" s="338"/>
      <c r="BIR130" s="338"/>
      <c r="BIS130" s="338"/>
      <c r="BIT130" s="338"/>
      <c r="BIU130" s="338"/>
      <c r="BIV130" s="338"/>
      <c r="BIW130" s="338"/>
      <c r="BIX130" s="338"/>
      <c r="BIY130" s="338"/>
      <c r="BIZ130" s="338"/>
      <c r="BJA130" s="338"/>
      <c r="BJB130" s="338"/>
      <c r="BJC130" s="338"/>
      <c r="BJD130" s="338"/>
      <c r="BJE130" s="338"/>
      <c r="BJF130" s="338"/>
      <c r="BJG130" s="338"/>
      <c r="BJH130" s="338"/>
      <c r="BJI130" s="338"/>
      <c r="BJJ130" s="338"/>
      <c r="BJK130" s="338"/>
      <c r="BJL130" s="338"/>
      <c r="BJM130" s="338"/>
      <c r="BJN130" s="338"/>
      <c r="BJO130" s="338"/>
      <c r="BJP130" s="338"/>
      <c r="BJQ130" s="338"/>
      <c r="BJR130" s="338"/>
      <c r="BJS130" s="338"/>
      <c r="BJT130" s="338"/>
      <c r="BJU130" s="338"/>
      <c r="BJV130" s="338"/>
      <c r="BJW130" s="338"/>
      <c r="BJX130" s="338"/>
      <c r="BJY130" s="338"/>
      <c r="BJZ130" s="338"/>
      <c r="BKA130" s="338"/>
      <c r="BKB130" s="338"/>
      <c r="BKC130" s="338"/>
      <c r="BKD130" s="338"/>
      <c r="BKE130" s="338"/>
      <c r="BKF130" s="338"/>
      <c r="BKG130" s="338"/>
      <c r="BKH130" s="338"/>
      <c r="BKI130" s="338"/>
      <c r="BKJ130" s="338"/>
      <c r="BKK130" s="338"/>
      <c r="BKL130" s="338"/>
      <c r="BKM130" s="338"/>
      <c r="BKN130" s="338"/>
      <c r="BKO130" s="338"/>
      <c r="BKP130" s="338"/>
      <c r="BKQ130" s="338"/>
      <c r="BKR130" s="338"/>
      <c r="BKS130" s="338"/>
      <c r="BKT130" s="338"/>
      <c r="BKU130" s="338"/>
      <c r="BKV130" s="338"/>
      <c r="BKW130" s="338"/>
      <c r="BKX130" s="338"/>
      <c r="BKY130" s="338"/>
      <c r="BKZ130" s="338"/>
      <c r="BLA130" s="338"/>
      <c r="BLB130" s="338"/>
      <c r="BLC130" s="338"/>
      <c r="BLD130" s="338"/>
      <c r="BLE130" s="338"/>
      <c r="BLF130" s="338"/>
      <c r="BLG130" s="338"/>
      <c r="BLH130" s="338"/>
      <c r="BLI130" s="338"/>
      <c r="BLJ130" s="338"/>
      <c r="BLK130" s="338"/>
      <c r="BLL130" s="338"/>
      <c r="BLM130" s="338"/>
      <c r="BLN130" s="338"/>
      <c r="BLO130" s="338"/>
      <c r="BLP130" s="338"/>
      <c r="BLQ130" s="338"/>
      <c r="BLR130" s="338"/>
      <c r="BLS130" s="338"/>
      <c r="BLT130" s="338"/>
      <c r="BLU130" s="338"/>
      <c r="BLV130" s="338"/>
      <c r="BLW130" s="338"/>
      <c r="BLX130" s="338"/>
      <c r="BLY130" s="338"/>
      <c r="BLZ130" s="338"/>
      <c r="BMA130" s="338"/>
      <c r="BMB130" s="338"/>
      <c r="BMC130" s="338"/>
      <c r="BMD130" s="338"/>
      <c r="BME130" s="338"/>
      <c r="BMF130" s="338"/>
      <c r="BMG130" s="338"/>
      <c r="BMH130" s="338"/>
      <c r="BMI130" s="338"/>
      <c r="BMJ130" s="338"/>
      <c r="BMK130" s="338"/>
      <c r="BML130" s="338"/>
      <c r="BMM130" s="338"/>
      <c r="BMN130" s="338"/>
      <c r="BMO130" s="338"/>
      <c r="BMP130" s="338"/>
      <c r="BMQ130" s="338"/>
      <c r="BMR130" s="338"/>
      <c r="BMS130" s="338"/>
      <c r="BMT130" s="338"/>
      <c r="BMU130" s="338"/>
      <c r="BMV130" s="338"/>
      <c r="BMW130" s="338"/>
      <c r="BMX130" s="338"/>
      <c r="BMY130" s="338"/>
      <c r="BMZ130" s="338"/>
      <c r="BNA130" s="338"/>
      <c r="BNB130" s="338"/>
      <c r="BNC130" s="338"/>
      <c r="BND130" s="338"/>
      <c r="BNE130" s="338"/>
      <c r="BNF130" s="338"/>
      <c r="BNG130" s="338"/>
      <c r="BNH130" s="338"/>
      <c r="BNI130" s="338"/>
      <c r="BNJ130" s="338"/>
      <c r="BNK130" s="338"/>
      <c r="BNL130" s="338"/>
      <c r="BNM130" s="338"/>
      <c r="BNN130" s="338"/>
      <c r="BNO130" s="338"/>
      <c r="BNP130" s="338"/>
      <c r="BNQ130" s="338"/>
      <c r="BNR130" s="338"/>
      <c r="BNS130" s="338"/>
      <c r="BNT130" s="338"/>
      <c r="BNU130" s="338"/>
      <c r="BNV130" s="338"/>
      <c r="BNW130" s="338"/>
      <c r="BNX130" s="338"/>
      <c r="BNY130" s="338"/>
      <c r="BNZ130" s="338"/>
      <c r="BOA130" s="338"/>
      <c r="BOB130" s="338"/>
      <c r="BOC130" s="338"/>
      <c r="BOD130" s="338"/>
      <c r="BOE130" s="338"/>
      <c r="BOF130" s="338"/>
      <c r="BOG130" s="338"/>
      <c r="BOH130" s="338"/>
      <c r="BOI130" s="338"/>
      <c r="BOJ130" s="338"/>
      <c r="BOK130" s="338"/>
      <c r="BOL130" s="338"/>
      <c r="BOM130" s="338"/>
      <c r="BON130" s="338"/>
      <c r="BOO130" s="338"/>
      <c r="BOP130" s="338"/>
      <c r="BOQ130" s="338"/>
      <c r="BOR130" s="338"/>
      <c r="BOS130" s="338"/>
      <c r="BOT130" s="338"/>
      <c r="BOU130" s="338"/>
      <c r="BOV130" s="338"/>
      <c r="BOW130" s="338"/>
      <c r="BOX130" s="338"/>
      <c r="BOY130" s="338"/>
      <c r="BOZ130" s="338"/>
      <c r="BPA130" s="338"/>
      <c r="BPB130" s="338"/>
      <c r="BPC130" s="338"/>
      <c r="BPD130" s="338"/>
      <c r="BPE130" s="338"/>
      <c r="BPF130" s="338"/>
      <c r="BPG130" s="338"/>
      <c r="BPH130" s="338"/>
      <c r="BPI130" s="338"/>
      <c r="BPJ130" s="338"/>
      <c r="BPK130" s="338"/>
      <c r="BPL130" s="338"/>
      <c r="BPM130" s="338"/>
      <c r="BPN130" s="338"/>
      <c r="BPO130" s="338"/>
      <c r="BPP130" s="338"/>
      <c r="BPQ130" s="338"/>
      <c r="BPR130" s="338"/>
      <c r="BPS130" s="338"/>
      <c r="BPT130" s="338"/>
      <c r="BPU130" s="338"/>
      <c r="BPV130" s="338"/>
      <c r="BPW130" s="338"/>
      <c r="BPX130" s="338"/>
      <c r="BPY130" s="338"/>
      <c r="BPZ130" s="338"/>
      <c r="BQA130" s="338"/>
      <c r="BQB130" s="338"/>
      <c r="BQC130" s="338"/>
      <c r="BQD130" s="338"/>
      <c r="BQE130" s="338"/>
      <c r="BQF130" s="338"/>
      <c r="BQG130" s="338"/>
      <c r="BQH130" s="338"/>
      <c r="BQI130" s="338"/>
      <c r="BQJ130" s="338"/>
      <c r="BQK130" s="338"/>
      <c r="BQL130" s="338"/>
      <c r="BQM130" s="338"/>
      <c r="BQN130" s="338"/>
      <c r="BQO130" s="338"/>
      <c r="BQP130" s="338"/>
      <c r="BQQ130" s="338"/>
      <c r="BQR130" s="338"/>
      <c r="BQS130" s="338"/>
      <c r="BQT130" s="338"/>
      <c r="BQU130" s="338"/>
      <c r="BQV130" s="338"/>
      <c r="BQW130" s="338"/>
      <c r="BQX130" s="338"/>
      <c r="BQY130" s="338"/>
      <c r="BQZ130" s="338"/>
      <c r="BRA130" s="338"/>
      <c r="BRB130" s="338"/>
      <c r="BRC130" s="338"/>
      <c r="BRD130" s="338"/>
      <c r="BRE130" s="338"/>
      <c r="BRF130" s="338"/>
      <c r="BRG130" s="338"/>
      <c r="BRH130" s="338"/>
      <c r="BRI130" s="338"/>
      <c r="BRJ130" s="338"/>
      <c r="BRK130" s="338"/>
      <c r="BRL130" s="338"/>
      <c r="BRM130" s="338"/>
      <c r="BRN130" s="338"/>
      <c r="BRO130" s="338"/>
      <c r="BRP130" s="338"/>
      <c r="BRQ130" s="338"/>
      <c r="BRR130" s="338"/>
      <c r="BRS130" s="338"/>
      <c r="BRT130" s="338"/>
      <c r="BRU130" s="338"/>
      <c r="BRV130" s="338"/>
      <c r="BRW130" s="338"/>
      <c r="BRX130" s="338"/>
      <c r="BRY130" s="338"/>
      <c r="BRZ130" s="338"/>
      <c r="BSA130" s="338"/>
      <c r="BSB130" s="338"/>
      <c r="BSC130" s="338"/>
      <c r="BSD130" s="338"/>
      <c r="BSE130" s="338"/>
      <c r="BSF130" s="338"/>
      <c r="BSG130" s="338"/>
      <c r="BSH130" s="338"/>
      <c r="BSI130" s="338"/>
      <c r="BSJ130" s="338"/>
      <c r="BSK130" s="338"/>
      <c r="BSL130" s="338"/>
      <c r="BSM130" s="338"/>
      <c r="BSN130" s="338"/>
      <c r="BSO130" s="338"/>
      <c r="BSP130" s="338"/>
      <c r="BSQ130" s="338"/>
      <c r="BSR130" s="338"/>
      <c r="BSS130" s="338"/>
      <c r="BST130" s="338"/>
      <c r="BSU130" s="338"/>
      <c r="BSV130" s="338"/>
      <c r="BSW130" s="338"/>
      <c r="BSX130" s="338"/>
      <c r="BSY130" s="338"/>
      <c r="BSZ130" s="338"/>
      <c r="BTA130" s="338"/>
      <c r="BTB130" s="338"/>
      <c r="BTC130" s="338"/>
      <c r="BTD130" s="338"/>
      <c r="BTE130" s="338"/>
      <c r="BTF130" s="338"/>
      <c r="BTG130" s="338"/>
      <c r="BTH130" s="338"/>
      <c r="BTI130" s="338"/>
      <c r="BTJ130" s="338"/>
      <c r="BTK130" s="338"/>
      <c r="BTL130" s="338"/>
      <c r="BTM130" s="338"/>
      <c r="BTN130" s="338"/>
      <c r="BTO130" s="338"/>
      <c r="BTP130" s="338"/>
      <c r="BTQ130" s="338"/>
      <c r="BTR130" s="338"/>
      <c r="BTS130" s="338"/>
      <c r="BTT130" s="338"/>
      <c r="BTU130" s="338"/>
      <c r="BTV130" s="338"/>
      <c r="BTW130" s="338"/>
      <c r="BTX130" s="338"/>
      <c r="BTY130" s="338"/>
      <c r="BTZ130" s="338"/>
      <c r="BUA130" s="338"/>
      <c r="BUB130" s="338"/>
      <c r="BUC130" s="338"/>
      <c r="BUD130" s="338"/>
      <c r="BUE130" s="338"/>
      <c r="BUF130" s="338"/>
      <c r="BUG130" s="338"/>
      <c r="BUH130" s="338"/>
      <c r="BUI130" s="338"/>
      <c r="BUJ130" s="338"/>
      <c r="BUK130" s="338"/>
      <c r="BUL130" s="338"/>
      <c r="BUM130" s="338"/>
      <c r="BUN130" s="338"/>
      <c r="BUO130" s="338"/>
      <c r="BUP130" s="338"/>
      <c r="BUQ130" s="338"/>
      <c r="BUR130" s="338"/>
      <c r="BUS130" s="338"/>
      <c r="BUT130" s="338"/>
      <c r="BUU130" s="338"/>
      <c r="BUV130" s="338"/>
      <c r="BUW130" s="338"/>
      <c r="BUX130" s="338"/>
      <c r="BUY130" s="338"/>
      <c r="BUZ130" s="338"/>
      <c r="BVA130" s="338"/>
      <c r="BVB130" s="338"/>
      <c r="BVC130" s="338"/>
      <c r="BVD130" s="338"/>
      <c r="BVE130" s="338"/>
      <c r="BVF130" s="338"/>
      <c r="BVG130" s="338"/>
      <c r="BVH130" s="338"/>
      <c r="BVI130" s="338"/>
      <c r="BVJ130" s="338"/>
      <c r="BVK130" s="338"/>
      <c r="BVL130" s="338"/>
      <c r="BVM130" s="338"/>
      <c r="BVN130" s="338"/>
      <c r="BVO130" s="338"/>
      <c r="BVP130" s="338"/>
      <c r="BVQ130" s="338"/>
      <c r="BVR130" s="338"/>
      <c r="BVS130" s="338"/>
      <c r="BVT130" s="338"/>
      <c r="BVU130" s="338"/>
      <c r="BVV130" s="338"/>
      <c r="BVW130" s="338"/>
      <c r="BVX130" s="338"/>
      <c r="BVY130" s="338"/>
      <c r="BVZ130" s="338"/>
      <c r="BWA130" s="338"/>
      <c r="BWB130" s="338"/>
      <c r="BWC130" s="338"/>
      <c r="BWD130" s="338"/>
      <c r="BWE130" s="338"/>
      <c r="BWF130" s="338"/>
      <c r="BWG130" s="338"/>
      <c r="BWH130" s="338"/>
      <c r="BWI130" s="338"/>
      <c r="BWJ130" s="338"/>
      <c r="BWK130" s="338"/>
      <c r="BWL130" s="338"/>
      <c r="BWM130" s="338"/>
      <c r="BWN130" s="338"/>
      <c r="BWO130" s="338"/>
      <c r="BWP130" s="338"/>
      <c r="BWQ130" s="338"/>
      <c r="BWR130" s="338"/>
      <c r="BWS130" s="338"/>
      <c r="BWT130" s="338"/>
      <c r="BWU130" s="338"/>
      <c r="BWV130" s="338"/>
      <c r="BWW130" s="338"/>
      <c r="BWX130" s="338"/>
      <c r="BWY130" s="338"/>
      <c r="BWZ130" s="338"/>
      <c r="BXA130" s="338"/>
      <c r="BXB130" s="338"/>
      <c r="BXC130" s="338"/>
      <c r="BXD130" s="338"/>
      <c r="BXE130" s="338"/>
      <c r="BXF130" s="338"/>
      <c r="BXG130" s="338"/>
      <c r="BXH130" s="338"/>
      <c r="BXI130" s="338"/>
      <c r="BXJ130" s="338"/>
      <c r="BXK130" s="338"/>
      <c r="BXL130" s="338"/>
      <c r="BXM130" s="338"/>
      <c r="BXN130" s="338"/>
      <c r="BXO130" s="338"/>
      <c r="BXP130" s="338"/>
      <c r="BXQ130" s="338"/>
      <c r="BXR130" s="338"/>
      <c r="BXS130" s="338"/>
      <c r="BXT130" s="338"/>
      <c r="BXU130" s="338"/>
      <c r="BXV130" s="338"/>
      <c r="BXW130" s="338"/>
      <c r="BXX130" s="338"/>
      <c r="BXY130" s="338"/>
      <c r="BXZ130" s="338"/>
      <c r="BYA130" s="338"/>
      <c r="BYB130" s="338"/>
      <c r="BYC130" s="338"/>
      <c r="BYD130" s="338"/>
      <c r="BYE130" s="338"/>
      <c r="BYF130" s="338"/>
      <c r="BYG130" s="338"/>
      <c r="BYH130" s="338"/>
      <c r="BYI130" s="338"/>
      <c r="BYJ130" s="338"/>
      <c r="BYK130" s="338"/>
      <c r="BYL130" s="338"/>
      <c r="BYM130" s="338"/>
      <c r="BYN130" s="338"/>
      <c r="BYO130" s="338"/>
      <c r="BYP130" s="338"/>
      <c r="BYQ130" s="338"/>
      <c r="BYR130" s="338"/>
      <c r="BYS130" s="338"/>
      <c r="BYT130" s="338"/>
      <c r="BYU130" s="338"/>
      <c r="BYV130" s="338"/>
      <c r="BYW130" s="338"/>
      <c r="BYX130" s="338"/>
      <c r="BYY130" s="338"/>
      <c r="BYZ130" s="338"/>
      <c r="BZA130" s="338"/>
      <c r="BZB130" s="338"/>
      <c r="BZC130" s="338"/>
      <c r="BZD130" s="338"/>
      <c r="BZE130" s="338"/>
      <c r="BZF130" s="338"/>
      <c r="BZG130" s="338"/>
      <c r="BZH130" s="338"/>
      <c r="BZI130" s="338"/>
      <c r="BZJ130" s="338"/>
      <c r="BZK130" s="338"/>
      <c r="BZL130" s="338"/>
      <c r="BZM130" s="338"/>
      <c r="BZN130" s="338"/>
      <c r="BZO130" s="338"/>
      <c r="BZP130" s="338"/>
      <c r="BZQ130" s="338"/>
      <c r="BZR130" s="338"/>
      <c r="BZS130" s="338"/>
      <c r="BZT130" s="338"/>
      <c r="BZU130" s="338"/>
      <c r="BZV130" s="338"/>
      <c r="BZW130" s="338"/>
      <c r="BZX130" s="338"/>
      <c r="BZY130" s="338"/>
      <c r="BZZ130" s="338"/>
      <c r="CAA130" s="338"/>
      <c r="CAB130" s="338"/>
      <c r="CAC130" s="338"/>
      <c r="CAD130" s="338"/>
      <c r="CAE130" s="338"/>
      <c r="CAF130" s="338"/>
      <c r="CAG130" s="338"/>
      <c r="CAH130" s="338"/>
      <c r="CAI130" s="338"/>
      <c r="CAJ130" s="338"/>
      <c r="CAK130" s="338"/>
      <c r="CAL130" s="338"/>
      <c r="CAM130" s="338"/>
      <c r="CAN130" s="338"/>
      <c r="CAO130" s="338"/>
      <c r="CAP130" s="338"/>
      <c r="CAQ130" s="338"/>
      <c r="CAR130" s="338"/>
      <c r="CAS130" s="338"/>
      <c r="CAT130" s="338"/>
      <c r="CAU130" s="338"/>
      <c r="CAV130" s="338"/>
      <c r="CAW130" s="338"/>
      <c r="CAX130" s="338"/>
      <c r="CAY130" s="338"/>
      <c r="CAZ130" s="338"/>
      <c r="CBA130" s="338"/>
      <c r="CBB130" s="338"/>
      <c r="CBC130" s="338"/>
      <c r="CBD130" s="338"/>
      <c r="CBE130" s="338"/>
      <c r="CBF130" s="338"/>
      <c r="CBG130" s="338"/>
      <c r="CBH130" s="338"/>
      <c r="CBI130" s="338"/>
      <c r="CBJ130" s="338"/>
      <c r="CBK130" s="338"/>
      <c r="CBL130" s="338"/>
      <c r="CBM130" s="338"/>
      <c r="CBN130" s="338"/>
      <c r="CBO130" s="338"/>
      <c r="CBP130" s="338"/>
      <c r="CBQ130" s="338"/>
      <c r="CBR130" s="338"/>
      <c r="CBS130" s="338"/>
      <c r="CBT130" s="338"/>
      <c r="CBU130" s="338"/>
      <c r="CBV130" s="338"/>
      <c r="CBW130" s="338"/>
      <c r="CBX130" s="338"/>
      <c r="CBY130" s="338"/>
      <c r="CBZ130" s="338"/>
      <c r="CCA130" s="338"/>
      <c r="CCB130" s="338"/>
      <c r="CCC130" s="338"/>
      <c r="CCD130" s="338"/>
      <c r="CCE130" s="338"/>
      <c r="CCF130" s="338"/>
      <c r="CCG130" s="338"/>
      <c r="CCH130" s="338"/>
      <c r="CCI130" s="338"/>
      <c r="CCJ130" s="338"/>
      <c r="CCK130" s="338"/>
      <c r="CCL130" s="338"/>
      <c r="CCM130" s="338"/>
      <c r="CCN130" s="338"/>
      <c r="CCO130" s="338"/>
      <c r="CCP130" s="338"/>
      <c r="CCQ130" s="338"/>
      <c r="CCR130" s="338"/>
      <c r="CCS130" s="338"/>
      <c r="CCT130" s="338"/>
      <c r="CCU130" s="338"/>
      <c r="CCV130" s="338"/>
      <c r="CCW130" s="338"/>
      <c r="CCX130" s="338"/>
      <c r="CCY130" s="338"/>
      <c r="CCZ130" s="338"/>
      <c r="CDA130" s="338"/>
      <c r="CDB130" s="338"/>
      <c r="CDC130" s="338"/>
      <c r="CDD130" s="338"/>
      <c r="CDE130" s="338"/>
      <c r="CDF130" s="338"/>
      <c r="CDG130" s="338"/>
      <c r="CDH130" s="338"/>
      <c r="CDI130" s="338"/>
      <c r="CDJ130" s="338"/>
      <c r="CDK130" s="338"/>
      <c r="CDL130" s="338"/>
      <c r="CDM130" s="338"/>
      <c r="CDN130" s="338"/>
      <c r="CDO130" s="338"/>
      <c r="CDP130" s="338"/>
      <c r="CDQ130" s="338"/>
      <c r="CDR130" s="338"/>
      <c r="CDS130" s="338"/>
      <c r="CDT130" s="338"/>
      <c r="CDU130" s="338"/>
      <c r="CDV130" s="338"/>
      <c r="CDW130" s="338"/>
      <c r="CDX130" s="338"/>
      <c r="CDY130" s="338"/>
      <c r="CDZ130" s="338"/>
      <c r="CEA130" s="338"/>
      <c r="CEB130" s="338"/>
      <c r="CEC130" s="338"/>
      <c r="CED130" s="338"/>
      <c r="CEE130" s="338"/>
      <c r="CEF130" s="338"/>
      <c r="CEG130" s="338"/>
      <c r="CEH130" s="338"/>
      <c r="CEI130" s="338"/>
      <c r="CEJ130" s="338"/>
      <c r="CEK130" s="338"/>
      <c r="CEL130" s="338"/>
      <c r="CEM130" s="338"/>
      <c r="CEN130" s="338"/>
      <c r="CEO130" s="338"/>
      <c r="CEP130" s="338"/>
      <c r="CEQ130" s="338"/>
      <c r="CER130" s="338"/>
      <c r="CES130" s="338"/>
      <c r="CET130" s="338"/>
      <c r="CEU130" s="338"/>
      <c r="CEV130" s="338"/>
      <c r="CEW130" s="338"/>
      <c r="CEX130" s="338"/>
      <c r="CEY130" s="338"/>
      <c r="CEZ130" s="338"/>
      <c r="CFA130" s="338"/>
      <c r="CFB130" s="338"/>
      <c r="CFC130" s="338"/>
      <c r="CFD130" s="338"/>
      <c r="CFE130" s="338"/>
      <c r="CFF130" s="338"/>
      <c r="CFG130" s="338"/>
      <c r="CFH130" s="338"/>
      <c r="CFI130" s="338"/>
      <c r="CFJ130" s="338"/>
      <c r="CFK130" s="338"/>
      <c r="CFL130" s="338"/>
      <c r="CFM130" s="338"/>
      <c r="CFN130" s="338"/>
      <c r="CFO130" s="338"/>
      <c r="CFP130" s="338"/>
      <c r="CFQ130" s="338"/>
      <c r="CFR130" s="338"/>
      <c r="CFS130" s="338"/>
      <c r="CFT130" s="338"/>
      <c r="CFU130" s="338"/>
      <c r="CFV130" s="338"/>
      <c r="CFW130" s="338"/>
      <c r="CFX130" s="338"/>
      <c r="CFY130" s="338"/>
      <c r="CFZ130" s="338"/>
      <c r="CGA130" s="338"/>
      <c r="CGB130" s="338"/>
      <c r="CGC130" s="338"/>
      <c r="CGD130" s="338"/>
      <c r="CGE130" s="338"/>
      <c r="CGF130" s="338"/>
      <c r="CGG130" s="338"/>
      <c r="CGH130" s="338"/>
      <c r="CGI130" s="338"/>
      <c r="CGJ130" s="338"/>
      <c r="CGK130" s="338"/>
      <c r="CGL130" s="338"/>
      <c r="CGM130" s="338"/>
      <c r="CGN130" s="338"/>
      <c r="CGO130" s="338"/>
      <c r="CGP130" s="338"/>
      <c r="CGQ130" s="338"/>
      <c r="CGR130" s="338"/>
      <c r="CGS130" s="338"/>
      <c r="CGT130" s="338"/>
      <c r="CGU130" s="338"/>
      <c r="CGV130" s="338"/>
      <c r="CGW130" s="338"/>
      <c r="CGX130" s="338"/>
      <c r="CGY130" s="338"/>
      <c r="CGZ130" s="338"/>
      <c r="CHA130" s="338"/>
      <c r="CHB130" s="338"/>
      <c r="CHC130" s="338"/>
      <c r="CHD130" s="338"/>
      <c r="CHE130" s="338"/>
      <c r="CHF130" s="338"/>
      <c r="CHG130" s="338"/>
      <c r="CHH130" s="338"/>
      <c r="CHI130" s="338"/>
      <c r="CHJ130" s="338"/>
      <c r="CHK130" s="338"/>
      <c r="CHL130" s="338"/>
      <c r="CHM130" s="338"/>
      <c r="CHN130" s="338"/>
      <c r="CHO130" s="338"/>
      <c r="CHP130" s="338"/>
      <c r="CHQ130" s="338"/>
      <c r="CHR130" s="338"/>
      <c r="CHS130" s="338"/>
      <c r="CHT130" s="338"/>
      <c r="CHU130" s="338"/>
      <c r="CHV130" s="338"/>
      <c r="CHW130" s="338"/>
      <c r="CHX130" s="338"/>
      <c r="CHY130" s="338"/>
      <c r="CHZ130" s="338"/>
      <c r="CIA130" s="338"/>
      <c r="CIB130" s="338"/>
      <c r="CIC130" s="338"/>
      <c r="CID130" s="338"/>
      <c r="CIE130" s="338"/>
      <c r="CIF130" s="338"/>
      <c r="CIG130" s="338"/>
      <c r="CIH130" s="338"/>
      <c r="CII130" s="338"/>
      <c r="CIJ130" s="338"/>
      <c r="CIK130" s="338"/>
      <c r="CIL130" s="338"/>
      <c r="CIM130" s="338"/>
      <c r="CIN130" s="338"/>
      <c r="CIO130" s="338"/>
      <c r="CIP130" s="338"/>
      <c r="CIQ130" s="338"/>
      <c r="CIR130" s="338"/>
      <c r="CIS130" s="338"/>
      <c r="CIT130" s="338"/>
      <c r="CIU130" s="338"/>
      <c r="CIV130" s="338"/>
      <c r="CIW130" s="338"/>
      <c r="CIX130" s="338"/>
      <c r="CIY130" s="338"/>
      <c r="CIZ130" s="338"/>
      <c r="CJA130" s="338"/>
      <c r="CJB130" s="338"/>
      <c r="CJC130" s="338"/>
      <c r="CJD130" s="338"/>
      <c r="CJE130" s="338"/>
      <c r="CJF130" s="338"/>
      <c r="CJG130" s="338"/>
      <c r="CJH130" s="338"/>
      <c r="CJI130" s="338"/>
      <c r="CJJ130" s="338"/>
      <c r="CJK130" s="338"/>
      <c r="CJL130" s="338"/>
      <c r="CJM130" s="338"/>
      <c r="CJN130" s="338"/>
      <c r="CJO130" s="338"/>
      <c r="CJP130" s="338"/>
      <c r="CJQ130" s="338"/>
      <c r="CJR130" s="338"/>
      <c r="CJS130" s="338"/>
      <c r="CJT130" s="338"/>
      <c r="CJU130" s="338"/>
      <c r="CJV130" s="338"/>
      <c r="CJW130" s="338"/>
      <c r="CJX130" s="338"/>
      <c r="CJY130" s="338"/>
      <c r="CJZ130" s="338"/>
      <c r="CKA130" s="338"/>
      <c r="CKB130" s="338"/>
      <c r="CKC130" s="338"/>
      <c r="CKD130" s="338"/>
      <c r="CKE130" s="338"/>
      <c r="CKF130" s="338"/>
      <c r="CKG130" s="338"/>
      <c r="CKH130" s="338"/>
      <c r="CKI130" s="338"/>
      <c r="CKJ130" s="338"/>
      <c r="CKK130" s="338"/>
      <c r="CKL130" s="338"/>
      <c r="CKM130" s="338"/>
      <c r="CKN130" s="338"/>
      <c r="CKO130" s="338"/>
      <c r="CKP130" s="338"/>
      <c r="CKQ130" s="338"/>
      <c r="CKR130" s="338"/>
      <c r="CKS130" s="338"/>
      <c r="CKT130" s="338"/>
      <c r="CKU130" s="338"/>
      <c r="CKV130" s="338"/>
      <c r="CKW130" s="338"/>
      <c r="CKX130" s="338"/>
      <c r="CKY130" s="338"/>
      <c r="CKZ130" s="338"/>
      <c r="CLA130" s="338"/>
      <c r="CLB130" s="338"/>
      <c r="CLC130" s="338"/>
      <c r="CLD130" s="338"/>
      <c r="CLE130" s="338"/>
      <c r="CLF130" s="338"/>
      <c r="CLG130" s="338"/>
      <c r="CLH130" s="338"/>
      <c r="CLI130" s="338"/>
      <c r="CLJ130" s="338"/>
      <c r="CLK130" s="338"/>
      <c r="CLL130" s="338"/>
      <c r="CLM130" s="338"/>
      <c r="CLN130" s="338"/>
      <c r="CLO130" s="338"/>
      <c r="CLP130" s="338"/>
      <c r="CLQ130" s="338"/>
      <c r="CLR130" s="338"/>
      <c r="CLS130" s="338"/>
      <c r="CLT130" s="338"/>
      <c r="CLU130" s="338"/>
      <c r="CLV130" s="338"/>
      <c r="CLW130" s="338"/>
      <c r="CLX130" s="338"/>
      <c r="CLY130" s="338"/>
      <c r="CLZ130" s="338"/>
      <c r="CMA130" s="338"/>
      <c r="CMB130" s="338"/>
      <c r="CMC130" s="338"/>
      <c r="CMD130" s="338"/>
      <c r="CME130" s="338"/>
      <c r="CMF130" s="338"/>
      <c r="CMG130" s="338"/>
      <c r="CMH130" s="338"/>
      <c r="CMI130" s="338"/>
      <c r="CMJ130" s="338"/>
      <c r="CMK130" s="338"/>
      <c r="CML130" s="338"/>
      <c r="CMM130" s="338"/>
      <c r="CMN130" s="338"/>
      <c r="CMO130" s="338"/>
      <c r="CMP130" s="338"/>
      <c r="CMQ130" s="338"/>
      <c r="CMR130" s="338"/>
      <c r="CMS130" s="338"/>
      <c r="CMT130" s="338"/>
      <c r="CMU130" s="338"/>
      <c r="CMV130" s="338"/>
      <c r="CMW130" s="338"/>
      <c r="CMX130" s="338"/>
      <c r="CMY130" s="338"/>
      <c r="CMZ130" s="338"/>
      <c r="CNA130" s="338"/>
      <c r="CNB130" s="338"/>
      <c r="CNC130" s="338"/>
      <c r="CND130" s="338"/>
      <c r="CNE130" s="338"/>
      <c r="CNF130" s="338"/>
      <c r="CNG130" s="338"/>
      <c r="CNH130" s="338"/>
      <c r="CNI130" s="338"/>
      <c r="CNJ130" s="338"/>
      <c r="CNK130" s="338"/>
      <c r="CNL130" s="338"/>
      <c r="CNM130" s="338"/>
      <c r="CNN130" s="338"/>
      <c r="CNO130" s="338"/>
      <c r="CNP130" s="338"/>
      <c r="CNQ130" s="338"/>
      <c r="CNR130" s="338"/>
      <c r="CNS130" s="338"/>
      <c r="CNT130" s="338"/>
      <c r="CNU130" s="338"/>
      <c r="CNV130" s="338"/>
      <c r="CNW130" s="338"/>
      <c r="CNX130" s="338"/>
      <c r="CNY130" s="338"/>
      <c r="CNZ130" s="338"/>
      <c r="COA130" s="338"/>
      <c r="COB130" s="338"/>
      <c r="COC130" s="338"/>
      <c r="COD130" s="338"/>
      <c r="COE130" s="338"/>
      <c r="COF130" s="338"/>
      <c r="COG130" s="338"/>
      <c r="COH130" s="338"/>
      <c r="COI130" s="338"/>
      <c r="COJ130" s="338"/>
      <c r="COK130" s="338"/>
      <c r="COL130" s="338"/>
      <c r="COM130" s="338"/>
      <c r="CON130" s="338"/>
      <c r="COO130" s="338"/>
      <c r="COP130" s="338"/>
      <c r="COQ130" s="338"/>
      <c r="COR130" s="338"/>
      <c r="COS130" s="338"/>
      <c r="COT130" s="338"/>
      <c r="COU130" s="338"/>
      <c r="COV130" s="338"/>
      <c r="COW130" s="338"/>
      <c r="COX130" s="338"/>
      <c r="COY130" s="338"/>
      <c r="COZ130" s="338"/>
      <c r="CPA130" s="338"/>
      <c r="CPB130" s="338"/>
      <c r="CPC130" s="338"/>
      <c r="CPD130" s="338"/>
      <c r="CPE130" s="338"/>
      <c r="CPF130" s="338"/>
      <c r="CPG130" s="338"/>
      <c r="CPH130" s="338"/>
      <c r="CPI130" s="338"/>
      <c r="CPJ130" s="338"/>
      <c r="CPK130" s="338"/>
      <c r="CPL130" s="338"/>
      <c r="CPM130" s="338"/>
      <c r="CPN130" s="338"/>
      <c r="CPO130" s="338"/>
      <c r="CPP130" s="338"/>
      <c r="CPQ130" s="338"/>
      <c r="CPR130" s="338"/>
      <c r="CPS130" s="338"/>
      <c r="CPT130" s="338"/>
      <c r="CPU130" s="338"/>
      <c r="CPV130" s="338"/>
      <c r="CPW130" s="338"/>
      <c r="CPX130" s="338"/>
      <c r="CPY130" s="338"/>
      <c r="CPZ130" s="338"/>
      <c r="CQA130" s="338"/>
      <c r="CQB130" s="338"/>
      <c r="CQC130" s="338"/>
      <c r="CQD130" s="338"/>
      <c r="CQE130" s="338"/>
      <c r="CQF130" s="338"/>
      <c r="CQG130" s="338"/>
      <c r="CQH130" s="338"/>
      <c r="CQI130" s="338"/>
      <c r="CQJ130" s="338"/>
      <c r="CQK130" s="338"/>
      <c r="CQL130" s="338"/>
      <c r="CQM130" s="338"/>
      <c r="CQN130" s="338"/>
      <c r="CQO130" s="338"/>
      <c r="CQP130" s="338"/>
      <c r="CQQ130" s="338"/>
      <c r="CQR130" s="338"/>
      <c r="CQS130" s="338"/>
      <c r="CQT130" s="338"/>
      <c r="CQU130" s="338"/>
      <c r="CQV130" s="338"/>
      <c r="CQW130" s="338"/>
      <c r="CQX130" s="338"/>
      <c r="CQY130" s="338"/>
      <c r="CQZ130" s="338"/>
      <c r="CRA130" s="338"/>
      <c r="CRB130" s="338"/>
      <c r="CRC130" s="338"/>
      <c r="CRD130" s="338"/>
      <c r="CRE130" s="338"/>
      <c r="CRF130" s="338"/>
      <c r="CRG130" s="338"/>
      <c r="CRH130" s="338"/>
      <c r="CRI130" s="338"/>
      <c r="CRJ130" s="338"/>
      <c r="CRK130" s="338"/>
      <c r="CRL130" s="338"/>
      <c r="CRM130" s="338"/>
      <c r="CRN130" s="338"/>
      <c r="CRO130" s="338"/>
      <c r="CRP130" s="338"/>
      <c r="CRQ130" s="338"/>
      <c r="CRR130" s="338"/>
      <c r="CRS130" s="338"/>
      <c r="CRT130" s="338"/>
      <c r="CRU130" s="338"/>
      <c r="CRV130" s="338"/>
      <c r="CRW130" s="338"/>
      <c r="CRX130" s="338"/>
      <c r="CRY130" s="338"/>
      <c r="CRZ130" s="338"/>
      <c r="CSA130" s="338"/>
      <c r="CSB130" s="338"/>
      <c r="CSC130" s="338"/>
      <c r="CSD130" s="338"/>
      <c r="CSE130" s="338"/>
      <c r="CSF130" s="338"/>
      <c r="CSG130" s="338"/>
      <c r="CSH130" s="338"/>
      <c r="CSI130" s="338"/>
      <c r="CSJ130" s="338"/>
      <c r="CSK130" s="338"/>
      <c r="CSL130" s="338"/>
      <c r="CSM130" s="338"/>
      <c r="CSN130" s="338"/>
      <c r="CSO130" s="338"/>
      <c r="CSP130" s="338"/>
      <c r="CSQ130" s="338"/>
      <c r="CSR130" s="338"/>
      <c r="CSS130" s="338"/>
      <c r="CST130" s="338"/>
      <c r="CSU130" s="338"/>
      <c r="CSV130" s="338"/>
      <c r="CSW130" s="338"/>
      <c r="CSX130" s="338"/>
      <c r="CSY130" s="338"/>
      <c r="CSZ130" s="338"/>
      <c r="CTA130" s="338"/>
      <c r="CTB130" s="338"/>
      <c r="CTC130" s="338"/>
      <c r="CTD130" s="338"/>
      <c r="CTE130" s="338"/>
      <c r="CTF130" s="338"/>
      <c r="CTG130" s="338"/>
      <c r="CTH130" s="338"/>
      <c r="CTI130" s="338"/>
      <c r="CTJ130" s="338"/>
      <c r="CTK130" s="338"/>
      <c r="CTL130" s="338"/>
      <c r="CTM130" s="338"/>
      <c r="CTN130" s="338"/>
      <c r="CTO130" s="338"/>
      <c r="CTP130" s="338"/>
      <c r="CTQ130" s="338"/>
      <c r="CTR130" s="338"/>
      <c r="CTS130" s="338"/>
      <c r="CTT130" s="338"/>
      <c r="CTU130" s="338"/>
      <c r="CTV130" s="338"/>
      <c r="CTW130" s="338"/>
      <c r="CTX130" s="338"/>
      <c r="CTY130" s="338"/>
      <c r="CTZ130" s="338"/>
      <c r="CUA130" s="338"/>
      <c r="CUB130" s="338"/>
      <c r="CUC130" s="338"/>
      <c r="CUD130" s="338"/>
      <c r="CUE130" s="338"/>
      <c r="CUF130" s="338"/>
      <c r="CUG130" s="338"/>
      <c r="CUH130" s="338"/>
      <c r="CUI130" s="338"/>
      <c r="CUJ130" s="338"/>
      <c r="CUK130" s="338"/>
      <c r="CUL130" s="338"/>
      <c r="CUM130" s="338"/>
      <c r="CUN130" s="338"/>
      <c r="CUO130" s="338"/>
      <c r="CUP130" s="338"/>
      <c r="CUQ130" s="338"/>
      <c r="CUR130" s="338"/>
      <c r="CUS130" s="338"/>
      <c r="CUT130" s="338"/>
      <c r="CUU130" s="338"/>
      <c r="CUV130" s="338"/>
      <c r="CUW130" s="338"/>
      <c r="CUX130" s="338"/>
      <c r="CUY130" s="338"/>
      <c r="CUZ130" s="338"/>
      <c r="CVA130" s="338"/>
      <c r="CVB130" s="338"/>
      <c r="CVC130" s="338"/>
      <c r="CVD130" s="338"/>
      <c r="CVE130" s="338"/>
      <c r="CVF130" s="338"/>
      <c r="CVG130" s="338"/>
      <c r="CVH130" s="338"/>
      <c r="CVI130" s="338"/>
      <c r="CVJ130" s="338"/>
      <c r="CVK130" s="338"/>
      <c r="CVL130" s="338"/>
      <c r="CVM130" s="338"/>
      <c r="CVN130" s="338"/>
      <c r="CVO130" s="338"/>
      <c r="CVP130" s="338"/>
      <c r="CVQ130" s="338"/>
      <c r="CVR130" s="338"/>
      <c r="CVS130" s="338"/>
      <c r="CVT130" s="338"/>
      <c r="CVU130" s="338"/>
      <c r="CVV130" s="338"/>
      <c r="CVW130" s="338"/>
      <c r="CVX130" s="338"/>
      <c r="CVY130" s="338"/>
      <c r="CVZ130" s="338"/>
      <c r="CWA130" s="338"/>
      <c r="CWB130" s="338"/>
      <c r="CWC130" s="338"/>
      <c r="CWD130" s="338"/>
      <c r="CWE130" s="338"/>
      <c r="CWF130" s="338"/>
      <c r="CWG130" s="338"/>
      <c r="CWH130" s="338"/>
      <c r="CWI130" s="338"/>
      <c r="CWJ130" s="338"/>
      <c r="CWK130" s="338"/>
      <c r="CWL130" s="338"/>
      <c r="CWM130" s="338"/>
      <c r="CWN130" s="338"/>
      <c r="CWO130" s="338"/>
      <c r="CWP130" s="338"/>
      <c r="CWQ130" s="338"/>
      <c r="CWR130" s="338"/>
      <c r="CWS130" s="338"/>
      <c r="CWT130" s="338"/>
      <c r="CWU130" s="338"/>
      <c r="CWV130" s="338"/>
      <c r="CWW130" s="338"/>
      <c r="CWX130" s="338"/>
      <c r="CWY130" s="338"/>
      <c r="CWZ130" s="338"/>
      <c r="CXA130" s="338"/>
      <c r="CXB130" s="338"/>
      <c r="CXC130" s="338"/>
      <c r="CXD130" s="338"/>
      <c r="CXE130" s="338"/>
      <c r="CXF130" s="338"/>
      <c r="CXG130" s="338"/>
      <c r="CXH130" s="338"/>
      <c r="CXI130" s="338"/>
      <c r="CXJ130" s="338"/>
      <c r="CXK130" s="338"/>
      <c r="CXL130" s="338"/>
      <c r="CXM130" s="338"/>
      <c r="CXN130" s="338"/>
      <c r="CXO130" s="338"/>
      <c r="CXP130" s="338"/>
      <c r="CXQ130" s="338"/>
      <c r="CXR130" s="338"/>
      <c r="CXS130" s="338"/>
      <c r="CXT130" s="338"/>
      <c r="CXU130" s="338"/>
      <c r="CXV130" s="338"/>
      <c r="CXW130" s="338"/>
      <c r="CXX130" s="338"/>
      <c r="CXY130" s="338"/>
      <c r="CXZ130" s="338"/>
      <c r="CYA130" s="338"/>
      <c r="CYB130" s="338"/>
      <c r="CYC130" s="338"/>
      <c r="CYD130" s="338"/>
      <c r="CYE130" s="338"/>
      <c r="CYF130" s="338"/>
      <c r="CYG130" s="338"/>
      <c r="CYH130" s="338"/>
      <c r="CYI130" s="338"/>
      <c r="CYJ130" s="338"/>
      <c r="CYK130" s="338"/>
      <c r="CYL130" s="338"/>
      <c r="CYM130" s="338"/>
      <c r="CYN130" s="338"/>
      <c r="CYO130" s="338"/>
      <c r="CYP130" s="338"/>
      <c r="CYQ130" s="338"/>
      <c r="CYR130" s="338"/>
      <c r="CYS130" s="338"/>
      <c r="CYT130" s="338"/>
      <c r="CYU130" s="338"/>
      <c r="CYV130" s="338"/>
      <c r="CYW130" s="338"/>
      <c r="CYX130" s="338"/>
      <c r="CYY130" s="338"/>
      <c r="CYZ130" s="338"/>
      <c r="CZA130" s="338"/>
      <c r="CZB130" s="338"/>
      <c r="CZC130" s="338"/>
      <c r="CZD130" s="338"/>
      <c r="CZE130" s="338"/>
      <c r="CZF130" s="338"/>
      <c r="CZG130" s="338"/>
      <c r="CZH130" s="338"/>
      <c r="CZI130" s="338"/>
      <c r="CZJ130" s="338"/>
      <c r="CZK130" s="338"/>
      <c r="CZL130" s="338"/>
      <c r="CZM130" s="338"/>
      <c r="CZN130" s="338"/>
      <c r="CZO130" s="338"/>
      <c r="CZP130" s="338"/>
      <c r="CZQ130" s="338"/>
      <c r="CZR130" s="338"/>
      <c r="CZS130" s="338"/>
      <c r="CZT130" s="338"/>
      <c r="CZU130" s="338"/>
      <c r="CZV130" s="338"/>
      <c r="CZW130" s="338"/>
      <c r="CZX130" s="338"/>
      <c r="CZY130" s="338"/>
      <c r="CZZ130" s="338"/>
      <c r="DAA130" s="338"/>
      <c r="DAB130" s="338"/>
      <c r="DAC130" s="338"/>
      <c r="DAD130" s="338"/>
      <c r="DAE130" s="338"/>
      <c r="DAF130" s="338"/>
      <c r="DAG130" s="338"/>
      <c r="DAH130" s="338"/>
      <c r="DAI130" s="338"/>
      <c r="DAJ130" s="338"/>
      <c r="DAK130" s="338"/>
      <c r="DAL130" s="338"/>
      <c r="DAM130" s="338"/>
      <c r="DAN130" s="338"/>
      <c r="DAO130" s="338"/>
      <c r="DAP130" s="338"/>
      <c r="DAQ130" s="338"/>
      <c r="DAR130" s="338"/>
      <c r="DAS130" s="338"/>
      <c r="DAT130" s="338"/>
      <c r="DAU130" s="338"/>
      <c r="DAV130" s="338"/>
      <c r="DAW130" s="338"/>
      <c r="DAX130" s="338"/>
      <c r="DAY130" s="338"/>
      <c r="DAZ130" s="338"/>
      <c r="DBA130" s="338"/>
      <c r="DBB130" s="338"/>
      <c r="DBC130" s="338"/>
      <c r="DBD130" s="338"/>
      <c r="DBE130" s="338"/>
      <c r="DBF130" s="338"/>
      <c r="DBG130" s="338"/>
      <c r="DBH130" s="338"/>
      <c r="DBI130" s="338"/>
      <c r="DBJ130" s="338"/>
      <c r="DBK130" s="338"/>
      <c r="DBL130" s="338"/>
      <c r="DBM130" s="338"/>
      <c r="DBN130" s="338"/>
      <c r="DBO130" s="338"/>
      <c r="DBP130" s="338"/>
      <c r="DBQ130" s="338"/>
      <c r="DBR130" s="338"/>
      <c r="DBS130" s="338"/>
      <c r="DBT130" s="338"/>
      <c r="DBU130" s="338"/>
      <c r="DBV130" s="338"/>
      <c r="DBW130" s="338"/>
      <c r="DBX130" s="338"/>
      <c r="DBY130" s="338"/>
      <c r="DBZ130" s="338"/>
      <c r="DCA130" s="338"/>
      <c r="DCB130" s="338"/>
      <c r="DCC130" s="338"/>
      <c r="DCD130" s="338"/>
      <c r="DCE130" s="338"/>
      <c r="DCF130" s="338"/>
      <c r="DCG130" s="338"/>
      <c r="DCH130" s="338"/>
      <c r="DCI130" s="338"/>
      <c r="DCJ130" s="338"/>
      <c r="DCK130" s="338"/>
      <c r="DCL130" s="338"/>
      <c r="DCM130" s="338"/>
      <c r="DCN130" s="338"/>
      <c r="DCO130" s="338"/>
      <c r="DCP130" s="338"/>
      <c r="DCQ130" s="338"/>
      <c r="DCR130" s="338"/>
      <c r="DCS130" s="338"/>
      <c r="DCT130" s="338"/>
      <c r="DCU130" s="338"/>
      <c r="DCV130" s="338"/>
      <c r="DCW130" s="338"/>
      <c r="DCX130" s="338"/>
      <c r="DCY130" s="338"/>
      <c r="DCZ130" s="338"/>
      <c r="DDA130" s="338"/>
      <c r="DDB130" s="338"/>
      <c r="DDC130" s="338"/>
      <c r="DDD130" s="338"/>
      <c r="DDE130" s="338"/>
      <c r="DDF130" s="338"/>
      <c r="DDG130" s="338"/>
      <c r="DDH130" s="338"/>
      <c r="DDI130" s="338"/>
      <c r="DDJ130" s="338"/>
      <c r="DDK130" s="338"/>
      <c r="DDL130" s="338"/>
      <c r="DDM130" s="338"/>
      <c r="DDN130" s="338"/>
      <c r="DDO130" s="338"/>
      <c r="DDP130" s="338"/>
      <c r="DDQ130" s="338"/>
      <c r="DDR130" s="338"/>
      <c r="DDS130" s="338"/>
      <c r="DDT130" s="338"/>
      <c r="DDU130" s="338"/>
      <c r="DDV130" s="338"/>
      <c r="DDW130" s="338"/>
      <c r="DDX130" s="338"/>
      <c r="DDY130" s="338"/>
      <c r="DDZ130" s="338"/>
      <c r="DEA130" s="338"/>
      <c r="DEB130" s="338"/>
      <c r="DEC130" s="338"/>
      <c r="DED130" s="338"/>
      <c r="DEE130" s="338"/>
      <c r="DEF130" s="338"/>
      <c r="DEG130" s="338"/>
      <c r="DEH130" s="338"/>
      <c r="DEI130" s="338"/>
      <c r="DEJ130" s="338"/>
      <c r="DEK130" s="338"/>
      <c r="DEL130" s="338"/>
      <c r="DEM130" s="338"/>
      <c r="DEN130" s="338"/>
      <c r="DEO130" s="338"/>
      <c r="DEP130" s="338"/>
      <c r="DEQ130" s="338"/>
      <c r="DER130" s="338"/>
      <c r="DES130" s="338"/>
      <c r="DET130" s="338"/>
      <c r="DEU130" s="338"/>
      <c r="DEV130" s="338"/>
      <c r="DEW130" s="338"/>
      <c r="DEX130" s="338"/>
      <c r="DEY130" s="338"/>
      <c r="DEZ130" s="338"/>
      <c r="DFA130" s="338"/>
      <c r="DFB130" s="338"/>
      <c r="DFC130" s="338"/>
      <c r="DFD130" s="338"/>
      <c r="DFE130" s="338"/>
      <c r="DFF130" s="338"/>
      <c r="DFG130" s="338"/>
      <c r="DFH130" s="338"/>
      <c r="DFI130" s="338"/>
      <c r="DFJ130" s="338"/>
      <c r="DFK130" s="338"/>
      <c r="DFL130" s="338"/>
      <c r="DFM130" s="338"/>
      <c r="DFN130" s="338"/>
      <c r="DFO130" s="338"/>
      <c r="DFP130" s="338"/>
      <c r="DFQ130" s="338"/>
      <c r="DFR130" s="338"/>
      <c r="DFS130" s="338"/>
      <c r="DFT130" s="338"/>
      <c r="DFU130" s="338"/>
      <c r="DFV130" s="338"/>
      <c r="DFW130" s="338"/>
      <c r="DFX130" s="338"/>
      <c r="DFY130" s="338"/>
      <c r="DFZ130" s="338"/>
      <c r="DGA130" s="338"/>
      <c r="DGB130" s="338"/>
      <c r="DGC130" s="338"/>
      <c r="DGD130" s="338"/>
      <c r="DGE130" s="338"/>
      <c r="DGF130" s="338"/>
      <c r="DGG130" s="338"/>
      <c r="DGH130" s="338"/>
      <c r="DGI130" s="338"/>
      <c r="DGJ130" s="338"/>
      <c r="DGK130" s="338"/>
      <c r="DGL130" s="338"/>
      <c r="DGM130" s="338"/>
      <c r="DGN130" s="338"/>
      <c r="DGO130" s="338"/>
      <c r="DGP130" s="338"/>
      <c r="DGQ130" s="338"/>
      <c r="DGR130" s="338"/>
      <c r="DGS130" s="338"/>
      <c r="DGT130" s="338"/>
      <c r="DGU130" s="338"/>
      <c r="DGV130" s="338"/>
      <c r="DGW130" s="338"/>
      <c r="DGX130" s="338"/>
      <c r="DGY130" s="338"/>
      <c r="DGZ130" s="338"/>
      <c r="DHA130" s="338"/>
      <c r="DHB130" s="338"/>
      <c r="DHC130" s="338"/>
      <c r="DHD130" s="338"/>
      <c r="DHE130" s="338"/>
      <c r="DHF130" s="338"/>
      <c r="DHG130" s="338"/>
      <c r="DHH130" s="338"/>
      <c r="DHI130" s="338"/>
      <c r="DHJ130" s="338"/>
      <c r="DHK130" s="338"/>
      <c r="DHL130" s="338"/>
      <c r="DHM130" s="338"/>
      <c r="DHN130" s="338"/>
      <c r="DHO130" s="338"/>
      <c r="DHP130" s="338"/>
      <c r="DHQ130" s="338"/>
      <c r="DHR130" s="338"/>
      <c r="DHS130" s="338"/>
      <c r="DHT130" s="338"/>
      <c r="DHU130" s="338"/>
      <c r="DHV130" s="338"/>
      <c r="DHW130" s="338"/>
      <c r="DHX130" s="338"/>
      <c r="DHY130" s="338"/>
      <c r="DHZ130" s="338"/>
      <c r="DIA130" s="338"/>
      <c r="DIB130" s="338"/>
      <c r="DIC130" s="338"/>
      <c r="DID130" s="338"/>
      <c r="DIE130" s="338"/>
      <c r="DIF130" s="338"/>
      <c r="DIG130" s="338"/>
      <c r="DIH130" s="338"/>
      <c r="DII130" s="338"/>
      <c r="DIJ130" s="338"/>
      <c r="DIK130" s="338"/>
      <c r="DIL130" s="338"/>
      <c r="DIM130" s="338"/>
      <c r="DIN130" s="338"/>
      <c r="DIO130" s="338"/>
      <c r="DIP130" s="338"/>
      <c r="DIQ130" s="338"/>
      <c r="DIR130" s="338"/>
      <c r="DIS130" s="338"/>
      <c r="DIT130" s="338"/>
      <c r="DIU130" s="338"/>
      <c r="DIV130" s="338"/>
      <c r="DIW130" s="338"/>
      <c r="DIX130" s="338"/>
      <c r="DIY130" s="338"/>
      <c r="DIZ130" s="338"/>
      <c r="DJA130" s="338"/>
      <c r="DJB130" s="338"/>
      <c r="DJC130" s="338"/>
      <c r="DJD130" s="338"/>
      <c r="DJE130" s="338"/>
      <c r="DJF130" s="338"/>
      <c r="DJG130" s="338"/>
      <c r="DJH130" s="338"/>
      <c r="DJI130" s="338"/>
      <c r="DJJ130" s="338"/>
      <c r="DJK130" s="338"/>
      <c r="DJL130" s="338"/>
      <c r="DJM130" s="338"/>
      <c r="DJN130" s="338"/>
      <c r="DJO130" s="338"/>
      <c r="DJP130" s="338"/>
      <c r="DJQ130" s="338"/>
      <c r="DJR130" s="338"/>
      <c r="DJS130" s="338"/>
      <c r="DJT130" s="338"/>
      <c r="DJU130" s="338"/>
      <c r="DJV130" s="338"/>
      <c r="DJW130" s="338"/>
      <c r="DJX130" s="338"/>
      <c r="DJY130" s="338"/>
      <c r="DJZ130" s="338"/>
      <c r="DKA130" s="338"/>
      <c r="DKB130" s="338"/>
      <c r="DKC130" s="338"/>
      <c r="DKD130" s="338"/>
      <c r="DKE130" s="338"/>
      <c r="DKF130" s="338"/>
      <c r="DKG130" s="338"/>
      <c r="DKH130" s="338"/>
      <c r="DKI130" s="338"/>
      <c r="DKJ130" s="338"/>
      <c r="DKK130" s="338"/>
      <c r="DKL130" s="338"/>
      <c r="DKM130" s="338"/>
      <c r="DKN130" s="338"/>
      <c r="DKO130" s="338"/>
      <c r="DKP130" s="338"/>
      <c r="DKQ130" s="338"/>
      <c r="DKR130" s="338"/>
      <c r="DKS130" s="338"/>
      <c r="DKT130" s="338"/>
      <c r="DKU130" s="338"/>
      <c r="DKV130" s="338"/>
      <c r="DKW130" s="338"/>
      <c r="DKX130" s="338"/>
      <c r="DKY130" s="338"/>
      <c r="DKZ130" s="338"/>
      <c r="DLA130" s="338"/>
      <c r="DLB130" s="338"/>
      <c r="DLC130" s="338"/>
      <c r="DLD130" s="338"/>
      <c r="DLE130" s="338"/>
      <c r="DLF130" s="338"/>
      <c r="DLG130" s="338"/>
      <c r="DLH130" s="338"/>
      <c r="DLI130" s="338"/>
      <c r="DLJ130" s="338"/>
      <c r="DLK130" s="338"/>
      <c r="DLL130" s="338"/>
      <c r="DLM130" s="338"/>
      <c r="DLN130" s="338"/>
      <c r="DLO130" s="338"/>
      <c r="DLP130" s="338"/>
      <c r="DLQ130" s="338"/>
      <c r="DLR130" s="338"/>
      <c r="DLS130" s="338"/>
      <c r="DLT130" s="338"/>
      <c r="DLU130" s="338"/>
      <c r="DLV130" s="338"/>
      <c r="DLW130" s="338"/>
      <c r="DLX130" s="338"/>
      <c r="DLY130" s="338"/>
      <c r="DLZ130" s="338"/>
      <c r="DMA130" s="338"/>
      <c r="DMB130" s="338"/>
      <c r="DMC130" s="338"/>
      <c r="DMD130" s="338"/>
      <c r="DME130" s="338"/>
      <c r="DMF130" s="338"/>
      <c r="DMG130" s="338"/>
      <c r="DMH130" s="338"/>
      <c r="DMI130" s="338"/>
      <c r="DMJ130" s="338"/>
      <c r="DMK130" s="338"/>
      <c r="DML130" s="338"/>
      <c r="DMM130" s="338"/>
      <c r="DMN130" s="338"/>
      <c r="DMO130" s="338"/>
      <c r="DMP130" s="338"/>
      <c r="DMQ130" s="338"/>
      <c r="DMR130" s="338"/>
      <c r="DMS130" s="338"/>
      <c r="DMT130" s="338"/>
      <c r="DMU130" s="338"/>
      <c r="DMV130" s="338"/>
      <c r="DMW130" s="338"/>
      <c r="DMX130" s="338"/>
      <c r="DMY130" s="338"/>
      <c r="DMZ130" s="338"/>
      <c r="DNA130" s="338"/>
      <c r="DNB130" s="338"/>
      <c r="DNC130" s="338"/>
      <c r="DND130" s="338"/>
      <c r="DNE130" s="338"/>
      <c r="DNF130" s="338"/>
      <c r="DNG130" s="338"/>
      <c r="DNH130" s="338"/>
      <c r="DNI130" s="338"/>
      <c r="DNJ130" s="338"/>
      <c r="DNK130" s="338"/>
      <c r="DNL130" s="338"/>
      <c r="DNM130" s="338"/>
      <c r="DNN130" s="338"/>
      <c r="DNO130" s="338"/>
      <c r="DNP130" s="338"/>
      <c r="DNQ130" s="338"/>
      <c r="DNR130" s="338"/>
      <c r="DNS130" s="338"/>
      <c r="DNT130" s="338"/>
      <c r="DNU130" s="338"/>
      <c r="DNV130" s="338"/>
      <c r="DNW130" s="338"/>
      <c r="DNX130" s="338"/>
      <c r="DNY130" s="338"/>
      <c r="DNZ130" s="338"/>
      <c r="DOA130" s="338"/>
      <c r="DOB130" s="338"/>
      <c r="DOC130" s="338"/>
      <c r="DOD130" s="338"/>
      <c r="DOE130" s="338"/>
      <c r="DOF130" s="338"/>
      <c r="DOG130" s="338"/>
      <c r="DOH130" s="338"/>
      <c r="DOI130" s="338"/>
      <c r="DOJ130" s="338"/>
      <c r="DOK130" s="338"/>
      <c r="DOL130" s="338"/>
      <c r="DOM130" s="338"/>
      <c r="DON130" s="338"/>
      <c r="DOO130" s="338"/>
      <c r="DOP130" s="338"/>
      <c r="DOQ130" s="338"/>
      <c r="DOR130" s="338"/>
      <c r="DOS130" s="338"/>
      <c r="DOT130" s="338"/>
      <c r="DOU130" s="338"/>
      <c r="DOV130" s="338"/>
      <c r="DOW130" s="338"/>
      <c r="DOX130" s="338"/>
      <c r="DOY130" s="338"/>
      <c r="DOZ130" s="338"/>
      <c r="DPA130" s="338"/>
      <c r="DPB130" s="338"/>
      <c r="DPC130" s="338"/>
      <c r="DPD130" s="338"/>
      <c r="DPE130" s="338"/>
      <c r="DPF130" s="338"/>
      <c r="DPG130" s="338"/>
      <c r="DPH130" s="338"/>
      <c r="DPI130" s="338"/>
      <c r="DPJ130" s="338"/>
      <c r="DPK130" s="338"/>
      <c r="DPL130" s="338"/>
      <c r="DPM130" s="338"/>
      <c r="DPN130" s="338"/>
      <c r="DPO130" s="338"/>
      <c r="DPP130" s="338"/>
      <c r="DPQ130" s="338"/>
      <c r="DPR130" s="338"/>
      <c r="DPS130" s="338"/>
      <c r="DPT130" s="338"/>
      <c r="DPU130" s="338"/>
      <c r="DPV130" s="338"/>
      <c r="DPW130" s="338"/>
      <c r="DPX130" s="338"/>
      <c r="DPY130" s="338"/>
      <c r="DPZ130" s="338"/>
      <c r="DQA130" s="338"/>
      <c r="DQB130" s="338"/>
      <c r="DQC130" s="338"/>
      <c r="DQD130" s="338"/>
      <c r="DQE130" s="338"/>
      <c r="DQF130" s="338"/>
      <c r="DQG130" s="338"/>
      <c r="DQH130" s="338"/>
      <c r="DQI130" s="338"/>
      <c r="DQJ130" s="338"/>
      <c r="DQK130" s="338"/>
      <c r="DQL130" s="338"/>
      <c r="DQM130" s="338"/>
      <c r="DQN130" s="338"/>
      <c r="DQO130" s="338"/>
      <c r="DQP130" s="338"/>
      <c r="DQQ130" s="338"/>
      <c r="DQR130" s="338"/>
      <c r="DQS130" s="338"/>
      <c r="DQT130" s="338"/>
      <c r="DQU130" s="338"/>
      <c r="DQV130" s="338"/>
      <c r="DQW130" s="338"/>
      <c r="DQX130" s="338"/>
      <c r="DQY130" s="338"/>
      <c r="DQZ130" s="338"/>
      <c r="DRA130" s="338"/>
      <c r="DRB130" s="338"/>
      <c r="DRC130" s="338"/>
      <c r="DRD130" s="338"/>
      <c r="DRE130" s="338"/>
      <c r="DRF130" s="338"/>
      <c r="DRG130" s="338"/>
      <c r="DRH130" s="338"/>
      <c r="DRI130" s="338"/>
      <c r="DRJ130" s="338"/>
      <c r="DRK130" s="338"/>
      <c r="DRL130" s="338"/>
      <c r="DRM130" s="338"/>
      <c r="DRN130" s="338"/>
      <c r="DRO130" s="338"/>
      <c r="DRP130" s="338"/>
      <c r="DRQ130" s="338"/>
      <c r="DRR130" s="338"/>
      <c r="DRS130" s="338"/>
      <c r="DRT130" s="338"/>
      <c r="DRU130" s="338"/>
      <c r="DRV130" s="338"/>
      <c r="DRW130" s="338"/>
      <c r="DRX130" s="338"/>
      <c r="DRY130" s="338"/>
      <c r="DRZ130" s="338"/>
      <c r="DSA130" s="338"/>
      <c r="DSB130" s="338"/>
      <c r="DSC130" s="338"/>
      <c r="DSD130" s="338"/>
      <c r="DSE130" s="338"/>
      <c r="DSF130" s="338"/>
      <c r="DSG130" s="338"/>
      <c r="DSH130" s="338"/>
      <c r="DSI130" s="338"/>
      <c r="DSJ130" s="338"/>
      <c r="DSK130" s="338"/>
      <c r="DSL130" s="338"/>
      <c r="DSM130" s="338"/>
      <c r="DSN130" s="338"/>
      <c r="DSO130" s="338"/>
      <c r="DSP130" s="338"/>
      <c r="DSQ130" s="338"/>
      <c r="DSR130" s="338"/>
      <c r="DSS130" s="338"/>
      <c r="DST130" s="338"/>
      <c r="DSU130" s="338"/>
      <c r="DSV130" s="338"/>
      <c r="DSW130" s="338"/>
      <c r="DSX130" s="338"/>
      <c r="DSY130" s="338"/>
      <c r="DSZ130" s="338"/>
      <c r="DTA130" s="338"/>
      <c r="DTB130" s="338"/>
      <c r="DTC130" s="338"/>
      <c r="DTD130" s="338"/>
      <c r="DTE130" s="338"/>
      <c r="DTF130" s="338"/>
      <c r="DTG130" s="338"/>
      <c r="DTH130" s="338"/>
      <c r="DTI130" s="338"/>
      <c r="DTJ130" s="338"/>
      <c r="DTK130" s="338"/>
      <c r="DTL130" s="338"/>
      <c r="DTM130" s="338"/>
      <c r="DTN130" s="338"/>
      <c r="DTO130" s="338"/>
      <c r="DTP130" s="338"/>
      <c r="DTQ130" s="338"/>
      <c r="DTR130" s="338"/>
      <c r="DTS130" s="338"/>
      <c r="DTT130" s="338"/>
      <c r="DTU130" s="338"/>
      <c r="DTV130" s="338"/>
      <c r="DTW130" s="338"/>
      <c r="DTX130" s="338"/>
      <c r="DTY130" s="338"/>
      <c r="DTZ130" s="338"/>
      <c r="DUA130" s="338"/>
      <c r="DUB130" s="338"/>
      <c r="DUC130" s="338"/>
      <c r="DUD130" s="338"/>
      <c r="DUE130" s="338"/>
      <c r="DUF130" s="338"/>
      <c r="DUG130" s="338"/>
      <c r="DUH130" s="338"/>
      <c r="DUI130" s="338"/>
      <c r="DUJ130" s="338"/>
      <c r="DUK130" s="338"/>
      <c r="DUL130" s="338"/>
      <c r="DUM130" s="338"/>
      <c r="DUN130" s="338"/>
      <c r="DUO130" s="338"/>
      <c r="DUP130" s="338"/>
      <c r="DUQ130" s="338"/>
      <c r="DUR130" s="338"/>
      <c r="DUS130" s="338"/>
      <c r="DUT130" s="338"/>
      <c r="DUU130" s="338"/>
      <c r="DUV130" s="338"/>
      <c r="DUW130" s="338"/>
      <c r="DUX130" s="338"/>
      <c r="DUY130" s="338"/>
      <c r="DUZ130" s="338"/>
      <c r="DVA130" s="338"/>
      <c r="DVB130" s="338"/>
      <c r="DVC130" s="338"/>
      <c r="DVD130" s="338"/>
      <c r="DVE130" s="338"/>
      <c r="DVF130" s="338"/>
      <c r="DVG130" s="338"/>
      <c r="DVH130" s="338"/>
      <c r="DVI130" s="338"/>
      <c r="DVJ130" s="338"/>
      <c r="DVK130" s="338"/>
      <c r="DVL130" s="338"/>
      <c r="DVM130" s="338"/>
      <c r="DVN130" s="338"/>
      <c r="DVO130" s="338"/>
      <c r="DVP130" s="338"/>
      <c r="DVQ130" s="338"/>
      <c r="DVR130" s="338"/>
      <c r="DVS130" s="338"/>
      <c r="DVT130" s="338"/>
      <c r="DVU130" s="338"/>
      <c r="DVV130" s="338"/>
      <c r="DVW130" s="338"/>
      <c r="DVX130" s="338"/>
      <c r="DVY130" s="338"/>
      <c r="DVZ130" s="338"/>
      <c r="DWA130" s="338"/>
      <c r="DWB130" s="338"/>
      <c r="DWC130" s="338"/>
      <c r="DWD130" s="338"/>
      <c r="DWE130" s="338"/>
      <c r="DWF130" s="338"/>
      <c r="DWG130" s="338"/>
      <c r="DWH130" s="338"/>
      <c r="DWI130" s="338"/>
      <c r="DWJ130" s="338"/>
      <c r="DWK130" s="338"/>
      <c r="DWL130" s="338"/>
      <c r="DWM130" s="338"/>
      <c r="DWN130" s="338"/>
      <c r="DWO130" s="338"/>
      <c r="DWP130" s="338"/>
      <c r="DWQ130" s="338"/>
      <c r="DWR130" s="338"/>
      <c r="DWS130" s="338"/>
      <c r="DWT130" s="338"/>
      <c r="DWU130" s="338"/>
      <c r="DWV130" s="338"/>
      <c r="DWW130" s="338"/>
      <c r="DWX130" s="338"/>
      <c r="DWY130" s="338"/>
      <c r="DWZ130" s="338"/>
      <c r="DXA130" s="338"/>
      <c r="DXB130" s="338"/>
      <c r="DXC130" s="338"/>
      <c r="DXD130" s="338"/>
      <c r="DXE130" s="338"/>
      <c r="DXF130" s="338"/>
      <c r="DXG130" s="338"/>
      <c r="DXH130" s="338"/>
      <c r="DXI130" s="338"/>
      <c r="DXJ130" s="338"/>
      <c r="DXK130" s="338"/>
      <c r="DXL130" s="338"/>
      <c r="DXM130" s="338"/>
      <c r="DXN130" s="338"/>
      <c r="DXO130" s="338"/>
      <c r="DXP130" s="338"/>
      <c r="DXQ130" s="338"/>
      <c r="DXR130" s="338"/>
      <c r="DXS130" s="338"/>
      <c r="DXT130" s="338"/>
      <c r="DXU130" s="338"/>
      <c r="DXV130" s="338"/>
      <c r="DXW130" s="338"/>
      <c r="DXX130" s="338"/>
      <c r="DXY130" s="338"/>
      <c r="DXZ130" s="338"/>
      <c r="DYA130" s="338"/>
      <c r="DYB130" s="338"/>
      <c r="DYC130" s="338"/>
      <c r="DYD130" s="338"/>
      <c r="DYE130" s="338"/>
      <c r="DYF130" s="338"/>
      <c r="DYG130" s="338"/>
      <c r="DYH130" s="338"/>
      <c r="DYI130" s="338"/>
      <c r="DYJ130" s="338"/>
      <c r="DYK130" s="338"/>
      <c r="DYL130" s="338"/>
      <c r="DYM130" s="338"/>
      <c r="DYN130" s="338"/>
      <c r="DYO130" s="338"/>
      <c r="DYP130" s="338"/>
      <c r="DYQ130" s="338"/>
      <c r="DYR130" s="338"/>
      <c r="DYS130" s="338"/>
      <c r="DYT130" s="338"/>
      <c r="DYU130" s="338"/>
      <c r="DYV130" s="338"/>
      <c r="DYW130" s="338"/>
      <c r="DYX130" s="338"/>
      <c r="DYY130" s="338"/>
      <c r="DYZ130" s="338"/>
      <c r="DZA130" s="338"/>
      <c r="DZB130" s="338"/>
      <c r="DZC130" s="338"/>
      <c r="DZD130" s="338"/>
      <c r="DZE130" s="338"/>
      <c r="DZF130" s="338"/>
      <c r="DZG130" s="338"/>
      <c r="DZH130" s="338"/>
      <c r="DZI130" s="338"/>
      <c r="DZJ130" s="338"/>
      <c r="DZK130" s="338"/>
      <c r="DZL130" s="338"/>
      <c r="DZM130" s="338"/>
      <c r="DZN130" s="338"/>
      <c r="DZO130" s="338"/>
      <c r="DZP130" s="338"/>
      <c r="DZQ130" s="338"/>
      <c r="DZR130" s="338"/>
      <c r="DZS130" s="338"/>
      <c r="DZT130" s="338"/>
      <c r="DZU130" s="338"/>
      <c r="DZV130" s="338"/>
      <c r="DZW130" s="338"/>
      <c r="DZX130" s="338"/>
      <c r="DZY130" s="338"/>
      <c r="DZZ130" s="338"/>
      <c r="EAA130" s="338"/>
      <c r="EAB130" s="338"/>
      <c r="EAC130" s="338"/>
      <c r="EAD130" s="338"/>
      <c r="EAE130" s="338"/>
      <c r="EAF130" s="338"/>
      <c r="EAG130" s="338"/>
      <c r="EAH130" s="338"/>
      <c r="EAI130" s="338"/>
      <c r="EAJ130" s="338"/>
      <c r="EAK130" s="338"/>
      <c r="EAL130" s="338"/>
      <c r="EAM130" s="338"/>
      <c r="EAN130" s="338"/>
      <c r="EAO130" s="338"/>
      <c r="EAP130" s="338"/>
      <c r="EAQ130" s="338"/>
      <c r="EAR130" s="338"/>
      <c r="EAS130" s="338"/>
      <c r="EAT130" s="338"/>
      <c r="EAU130" s="338"/>
      <c r="EAV130" s="338"/>
      <c r="EAW130" s="338"/>
      <c r="EAX130" s="338"/>
      <c r="EAY130" s="338"/>
      <c r="EAZ130" s="338"/>
      <c r="EBA130" s="338"/>
      <c r="EBB130" s="338"/>
      <c r="EBC130" s="338"/>
      <c r="EBD130" s="338"/>
      <c r="EBE130" s="338"/>
      <c r="EBF130" s="338"/>
      <c r="EBG130" s="338"/>
      <c r="EBH130" s="338"/>
      <c r="EBI130" s="338"/>
      <c r="EBJ130" s="338"/>
      <c r="EBK130" s="338"/>
      <c r="EBL130" s="338"/>
      <c r="EBM130" s="338"/>
      <c r="EBN130" s="338"/>
      <c r="EBO130" s="338"/>
      <c r="EBP130" s="338"/>
      <c r="EBQ130" s="338"/>
      <c r="EBR130" s="338"/>
      <c r="EBS130" s="338"/>
      <c r="EBT130" s="338"/>
      <c r="EBU130" s="338"/>
      <c r="EBV130" s="338"/>
      <c r="EBW130" s="338"/>
      <c r="EBX130" s="338"/>
      <c r="EBY130" s="338"/>
      <c r="EBZ130" s="338"/>
      <c r="ECA130" s="338"/>
      <c r="ECB130" s="338"/>
      <c r="ECC130" s="338"/>
      <c r="ECD130" s="338"/>
      <c r="ECE130" s="338"/>
      <c r="ECF130" s="338"/>
      <c r="ECG130" s="338"/>
      <c r="ECH130" s="338"/>
      <c r="ECI130" s="338"/>
      <c r="ECJ130" s="338"/>
      <c r="ECK130" s="338"/>
      <c r="ECL130" s="338"/>
      <c r="ECM130" s="338"/>
      <c r="ECN130" s="338"/>
      <c r="ECO130" s="338"/>
      <c r="ECP130" s="338"/>
      <c r="ECQ130" s="338"/>
      <c r="ECR130" s="338"/>
      <c r="ECS130" s="338"/>
      <c r="ECT130" s="338"/>
      <c r="ECU130" s="338"/>
      <c r="ECV130" s="338"/>
      <c r="ECW130" s="338"/>
      <c r="ECX130" s="338"/>
      <c r="ECY130" s="338"/>
      <c r="ECZ130" s="338"/>
      <c r="EDA130" s="338"/>
      <c r="EDB130" s="338"/>
      <c r="EDC130" s="338"/>
      <c r="EDD130" s="338"/>
      <c r="EDE130" s="338"/>
      <c r="EDF130" s="338"/>
      <c r="EDG130" s="338"/>
      <c r="EDH130" s="338"/>
      <c r="EDI130" s="338"/>
      <c r="EDJ130" s="338"/>
      <c r="EDK130" s="338"/>
      <c r="EDL130" s="338"/>
      <c r="EDM130" s="338"/>
      <c r="EDN130" s="338"/>
      <c r="EDO130" s="338"/>
      <c r="EDP130" s="338"/>
      <c r="EDQ130" s="338"/>
      <c r="EDR130" s="338"/>
      <c r="EDS130" s="338"/>
      <c r="EDT130" s="338"/>
      <c r="EDU130" s="338"/>
      <c r="EDV130" s="338"/>
      <c r="EDW130" s="338"/>
      <c r="EDX130" s="338"/>
      <c r="EDY130" s="338"/>
      <c r="EDZ130" s="338"/>
      <c r="EEA130" s="338"/>
      <c r="EEB130" s="338"/>
      <c r="EEC130" s="338"/>
      <c r="EED130" s="338"/>
      <c r="EEE130" s="338"/>
      <c r="EEF130" s="338"/>
      <c r="EEG130" s="338"/>
      <c r="EEH130" s="338"/>
      <c r="EEI130" s="338"/>
      <c r="EEJ130" s="338"/>
      <c r="EEK130" s="338"/>
      <c r="EEL130" s="338"/>
      <c r="EEM130" s="338"/>
      <c r="EEN130" s="338"/>
      <c r="EEO130" s="338"/>
      <c r="EEP130" s="338"/>
      <c r="EEQ130" s="338"/>
      <c r="EER130" s="338"/>
      <c r="EES130" s="338"/>
      <c r="EET130" s="338"/>
      <c r="EEU130" s="338"/>
      <c r="EEV130" s="338"/>
      <c r="EEW130" s="338"/>
      <c r="EEX130" s="338"/>
      <c r="EEY130" s="338"/>
      <c r="EEZ130" s="338"/>
      <c r="EFA130" s="338"/>
      <c r="EFB130" s="338"/>
      <c r="EFC130" s="338"/>
      <c r="EFD130" s="338"/>
      <c r="EFE130" s="338"/>
      <c r="EFF130" s="338"/>
      <c r="EFG130" s="338"/>
      <c r="EFH130" s="338"/>
      <c r="EFI130" s="338"/>
      <c r="EFJ130" s="338"/>
      <c r="EFK130" s="338"/>
      <c r="EFL130" s="338"/>
      <c r="EFM130" s="338"/>
      <c r="EFN130" s="338"/>
      <c r="EFO130" s="338"/>
      <c r="EFP130" s="338"/>
      <c r="EFQ130" s="338"/>
      <c r="EFR130" s="338"/>
      <c r="EFS130" s="338"/>
      <c r="EFT130" s="338"/>
      <c r="EFU130" s="338"/>
      <c r="EFV130" s="338"/>
      <c r="EFW130" s="338"/>
      <c r="EFX130" s="338"/>
      <c r="EFY130" s="338"/>
      <c r="EFZ130" s="338"/>
      <c r="EGA130" s="338"/>
      <c r="EGB130" s="338"/>
      <c r="EGC130" s="338"/>
      <c r="EGD130" s="338"/>
      <c r="EGE130" s="338"/>
      <c r="EGF130" s="338"/>
      <c r="EGG130" s="338"/>
      <c r="EGH130" s="338"/>
      <c r="EGI130" s="338"/>
      <c r="EGJ130" s="338"/>
      <c r="EGK130" s="338"/>
      <c r="EGL130" s="338"/>
      <c r="EGM130" s="338"/>
      <c r="EGN130" s="338"/>
      <c r="EGO130" s="338"/>
      <c r="EGP130" s="338"/>
      <c r="EGQ130" s="338"/>
      <c r="EGR130" s="338"/>
      <c r="EGS130" s="338"/>
      <c r="EGT130" s="338"/>
      <c r="EGU130" s="338"/>
      <c r="EGV130" s="338"/>
      <c r="EGW130" s="338"/>
      <c r="EGX130" s="338"/>
      <c r="EGY130" s="338"/>
      <c r="EGZ130" s="338"/>
      <c r="EHA130" s="338"/>
      <c r="EHB130" s="338"/>
      <c r="EHC130" s="338"/>
      <c r="EHD130" s="338"/>
      <c r="EHE130" s="338"/>
      <c r="EHF130" s="338"/>
      <c r="EHG130" s="338"/>
      <c r="EHH130" s="338"/>
      <c r="EHI130" s="338"/>
      <c r="EHJ130" s="338"/>
      <c r="EHK130" s="338"/>
      <c r="EHL130" s="338"/>
      <c r="EHM130" s="338"/>
      <c r="EHN130" s="338"/>
      <c r="EHO130" s="338"/>
      <c r="EHP130" s="338"/>
      <c r="EHQ130" s="338"/>
      <c r="EHR130" s="338"/>
      <c r="EHS130" s="338"/>
      <c r="EHT130" s="338"/>
      <c r="EHU130" s="338"/>
      <c r="EHV130" s="338"/>
      <c r="EHW130" s="338"/>
      <c r="EHX130" s="338"/>
      <c r="EHY130" s="338"/>
      <c r="EHZ130" s="338"/>
      <c r="EIA130" s="338"/>
      <c r="EIB130" s="338"/>
      <c r="EIC130" s="338"/>
      <c r="EID130" s="338"/>
      <c r="EIE130" s="338"/>
      <c r="EIF130" s="338"/>
      <c r="EIG130" s="338"/>
      <c r="EIH130" s="338"/>
      <c r="EII130" s="338"/>
      <c r="EIJ130" s="338"/>
      <c r="EIK130" s="338"/>
      <c r="EIL130" s="338"/>
      <c r="EIM130" s="338"/>
      <c r="EIN130" s="338"/>
      <c r="EIO130" s="338"/>
      <c r="EIP130" s="338"/>
      <c r="EIQ130" s="338"/>
      <c r="EIR130" s="338"/>
      <c r="EIS130" s="338"/>
      <c r="EIT130" s="338"/>
      <c r="EIU130" s="338"/>
      <c r="EIV130" s="338"/>
      <c r="EIW130" s="338"/>
      <c r="EIX130" s="338"/>
      <c r="EIY130" s="338"/>
      <c r="EIZ130" s="338"/>
      <c r="EJA130" s="338"/>
      <c r="EJB130" s="338"/>
      <c r="EJC130" s="338"/>
      <c r="EJD130" s="338"/>
      <c r="EJE130" s="338"/>
      <c r="EJF130" s="338"/>
      <c r="EJG130" s="338"/>
      <c r="EJH130" s="338"/>
      <c r="EJI130" s="338"/>
      <c r="EJJ130" s="338"/>
      <c r="EJK130" s="338"/>
      <c r="EJL130" s="338"/>
      <c r="EJM130" s="338"/>
      <c r="EJN130" s="338"/>
      <c r="EJO130" s="338"/>
      <c r="EJP130" s="338"/>
      <c r="EJQ130" s="338"/>
      <c r="EJR130" s="338"/>
      <c r="EJS130" s="338"/>
      <c r="EJT130" s="338"/>
      <c r="EJU130" s="338"/>
      <c r="EJV130" s="338"/>
      <c r="EJW130" s="338"/>
      <c r="EJX130" s="338"/>
      <c r="EJY130" s="338"/>
      <c r="EJZ130" s="338"/>
      <c r="EKA130" s="338"/>
      <c r="EKB130" s="338"/>
      <c r="EKC130" s="338"/>
      <c r="EKD130" s="338"/>
      <c r="EKE130" s="338"/>
      <c r="EKF130" s="338"/>
      <c r="EKG130" s="338"/>
      <c r="EKH130" s="338"/>
      <c r="EKI130" s="338"/>
      <c r="EKJ130" s="338"/>
      <c r="EKK130" s="338"/>
      <c r="EKL130" s="338"/>
      <c r="EKM130" s="338"/>
      <c r="EKN130" s="338"/>
      <c r="EKO130" s="338"/>
      <c r="EKP130" s="338"/>
      <c r="EKQ130" s="338"/>
      <c r="EKR130" s="338"/>
      <c r="EKS130" s="338"/>
      <c r="EKT130" s="338"/>
      <c r="EKU130" s="338"/>
      <c r="EKV130" s="338"/>
      <c r="EKW130" s="338"/>
      <c r="EKX130" s="338"/>
      <c r="EKY130" s="338"/>
      <c r="EKZ130" s="338"/>
      <c r="ELA130" s="338"/>
      <c r="ELB130" s="338"/>
      <c r="ELC130" s="338"/>
      <c r="ELD130" s="338"/>
      <c r="ELE130" s="338"/>
      <c r="ELF130" s="338"/>
      <c r="ELG130" s="338"/>
      <c r="ELH130" s="338"/>
      <c r="ELI130" s="338"/>
      <c r="ELJ130" s="338"/>
      <c r="ELK130" s="338"/>
      <c r="ELL130" s="338"/>
      <c r="ELM130" s="338"/>
      <c r="ELN130" s="338"/>
      <c r="ELO130" s="338"/>
      <c r="ELP130" s="338"/>
      <c r="ELQ130" s="338"/>
      <c r="ELR130" s="338"/>
      <c r="ELS130" s="338"/>
      <c r="ELT130" s="338"/>
      <c r="ELU130" s="338"/>
      <c r="ELV130" s="338"/>
      <c r="ELW130" s="338"/>
      <c r="ELX130" s="338"/>
      <c r="ELY130" s="338"/>
      <c r="ELZ130" s="338"/>
      <c r="EMA130" s="338"/>
      <c r="EMB130" s="338"/>
      <c r="EMC130" s="338"/>
      <c r="EMD130" s="338"/>
      <c r="EME130" s="338"/>
      <c r="EMF130" s="338"/>
      <c r="EMG130" s="338"/>
      <c r="EMH130" s="338"/>
      <c r="EMI130" s="338"/>
      <c r="EMJ130" s="338"/>
      <c r="EMK130" s="338"/>
      <c r="EML130" s="338"/>
      <c r="EMM130" s="338"/>
      <c r="EMN130" s="338"/>
      <c r="EMO130" s="338"/>
      <c r="EMP130" s="338"/>
      <c r="EMQ130" s="338"/>
      <c r="EMR130" s="338"/>
      <c r="EMS130" s="338"/>
      <c r="EMT130" s="338"/>
      <c r="EMU130" s="338"/>
      <c r="EMV130" s="338"/>
      <c r="EMW130" s="338"/>
      <c r="EMX130" s="338"/>
      <c r="EMY130" s="338"/>
      <c r="EMZ130" s="338"/>
      <c r="ENA130" s="338"/>
      <c r="ENB130" s="338"/>
      <c r="ENC130" s="338"/>
      <c r="END130" s="338"/>
      <c r="ENE130" s="338"/>
      <c r="ENF130" s="338"/>
      <c r="ENG130" s="338"/>
      <c r="ENH130" s="338"/>
      <c r="ENI130" s="338"/>
      <c r="ENJ130" s="338"/>
      <c r="ENK130" s="338"/>
      <c r="ENL130" s="338"/>
      <c r="ENM130" s="338"/>
      <c r="ENN130" s="338"/>
      <c r="ENO130" s="338"/>
      <c r="ENP130" s="338"/>
      <c r="ENQ130" s="338"/>
      <c r="ENR130" s="338"/>
      <c r="ENS130" s="338"/>
      <c r="ENT130" s="338"/>
      <c r="ENU130" s="338"/>
      <c r="ENV130" s="338"/>
      <c r="ENW130" s="338"/>
      <c r="ENX130" s="338"/>
      <c r="ENY130" s="338"/>
      <c r="ENZ130" s="338"/>
      <c r="EOA130" s="338"/>
      <c r="EOB130" s="338"/>
      <c r="EOC130" s="338"/>
      <c r="EOD130" s="338"/>
      <c r="EOE130" s="338"/>
      <c r="EOF130" s="338"/>
      <c r="EOG130" s="338"/>
      <c r="EOH130" s="338"/>
      <c r="EOI130" s="338"/>
      <c r="EOJ130" s="338"/>
      <c r="EOK130" s="338"/>
      <c r="EOL130" s="338"/>
      <c r="EOM130" s="338"/>
      <c r="EON130" s="338"/>
      <c r="EOO130" s="338"/>
      <c r="EOP130" s="338"/>
      <c r="EOQ130" s="338"/>
      <c r="EOR130" s="338"/>
      <c r="EOS130" s="338"/>
      <c r="EOT130" s="338"/>
      <c r="EOU130" s="338"/>
      <c r="EOV130" s="338"/>
      <c r="EOW130" s="338"/>
      <c r="EOX130" s="338"/>
      <c r="EOY130" s="338"/>
      <c r="EOZ130" s="338"/>
      <c r="EPA130" s="338"/>
      <c r="EPB130" s="338"/>
      <c r="EPC130" s="338"/>
      <c r="EPD130" s="338"/>
      <c r="EPE130" s="338"/>
      <c r="EPF130" s="338"/>
      <c r="EPG130" s="338"/>
      <c r="EPH130" s="338"/>
      <c r="EPI130" s="338"/>
      <c r="EPJ130" s="338"/>
      <c r="EPK130" s="338"/>
      <c r="EPL130" s="338"/>
      <c r="EPM130" s="338"/>
      <c r="EPN130" s="338"/>
      <c r="EPO130" s="338"/>
      <c r="EPP130" s="338"/>
      <c r="EPQ130" s="338"/>
      <c r="EPR130" s="338"/>
      <c r="EPS130" s="338"/>
      <c r="EPT130" s="338"/>
      <c r="EPU130" s="338"/>
      <c r="EPV130" s="338"/>
      <c r="EPW130" s="338"/>
      <c r="EPX130" s="338"/>
      <c r="EPY130" s="338"/>
      <c r="EPZ130" s="338"/>
      <c r="EQA130" s="338"/>
      <c r="EQB130" s="338"/>
      <c r="EQC130" s="338"/>
      <c r="EQD130" s="338"/>
      <c r="EQE130" s="338"/>
      <c r="EQF130" s="338"/>
      <c r="EQG130" s="338"/>
      <c r="EQH130" s="338"/>
      <c r="EQI130" s="338"/>
      <c r="EQJ130" s="338"/>
      <c r="EQK130" s="338"/>
      <c r="EQL130" s="338"/>
      <c r="EQM130" s="338"/>
      <c r="EQN130" s="338"/>
      <c r="EQO130" s="338"/>
      <c r="EQP130" s="338"/>
      <c r="EQQ130" s="338"/>
      <c r="EQR130" s="338"/>
      <c r="EQS130" s="338"/>
      <c r="EQT130" s="338"/>
      <c r="EQU130" s="338"/>
      <c r="EQV130" s="338"/>
      <c r="EQW130" s="338"/>
      <c r="EQX130" s="338"/>
      <c r="EQY130" s="338"/>
      <c r="EQZ130" s="338"/>
      <c r="ERA130" s="338"/>
      <c r="ERB130" s="338"/>
      <c r="ERC130" s="338"/>
      <c r="ERD130" s="338"/>
      <c r="ERE130" s="338"/>
      <c r="ERF130" s="338"/>
      <c r="ERG130" s="338"/>
      <c r="ERH130" s="338"/>
      <c r="ERI130" s="338"/>
      <c r="ERJ130" s="338"/>
      <c r="ERK130" s="338"/>
      <c r="ERL130" s="338"/>
      <c r="ERM130" s="338"/>
      <c r="ERN130" s="338"/>
      <c r="ERO130" s="338"/>
      <c r="ERP130" s="338"/>
      <c r="ERQ130" s="338"/>
      <c r="ERR130" s="338"/>
      <c r="ERS130" s="338"/>
      <c r="ERT130" s="338"/>
      <c r="ERU130" s="338"/>
      <c r="ERV130" s="338"/>
      <c r="ERW130" s="338"/>
      <c r="ERX130" s="338"/>
      <c r="ERY130" s="338"/>
      <c r="ERZ130" s="338"/>
      <c r="ESA130" s="338"/>
      <c r="ESB130" s="338"/>
      <c r="ESC130" s="338"/>
      <c r="ESD130" s="338"/>
      <c r="ESE130" s="338"/>
      <c r="ESF130" s="338"/>
      <c r="ESG130" s="338"/>
      <c r="ESH130" s="338"/>
      <c r="ESI130" s="338"/>
      <c r="ESJ130" s="338"/>
      <c r="ESK130" s="338"/>
      <c r="ESL130" s="338"/>
      <c r="ESM130" s="338"/>
      <c r="ESN130" s="338"/>
      <c r="ESO130" s="338"/>
      <c r="ESP130" s="338"/>
      <c r="ESQ130" s="338"/>
      <c r="ESR130" s="338"/>
      <c r="ESS130" s="338"/>
      <c r="EST130" s="338"/>
      <c r="ESU130" s="338"/>
      <c r="ESV130" s="338"/>
      <c r="ESW130" s="338"/>
      <c r="ESX130" s="338"/>
      <c r="ESY130" s="338"/>
      <c r="ESZ130" s="338"/>
      <c r="ETA130" s="338"/>
      <c r="ETB130" s="338"/>
      <c r="ETC130" s="338"/>
      <c r="ETD130" s="338"/>
      <c r="ETE130" s="338"/>
      <c r="ETF130" s="338"/>
      <c r="ETG130" s="338"/>
      <c r="ETH130" s="338"/>
      <c r="ETI130" s="338"/>
      <c r="ETJ130" s="338"/>
      <c r="ETK130" s="338"/>
      <c r="ETL130" s="338"/>
      <c r="ETM130" s="338"/>
      <c r="ETN130" s="338"/>
      <c r="ETO130" s="338"/>
      <c r="ETP130" s="338"/>
      <c r="ETQ130" s="338"/>
      <c r="ETR130" s="338"/>
      <c r="ETS130" s="338"/>
      <c r="ETT130" s="338"/>
      <c r="ETU130" s="338"/>
      <c r="ETV130" s="338"/>
      <c r="ETW130" s="338"/>
      <c r="ETX130" s="338"/>
      <c r="ETY130" s="338"/>
      <c r="ETZ130" s="338"/>
      <c r="EUA130" s="338"/>
      <c r="EUB130" s="338"/>
      <c r="EUC130" s="338"/>
      <c r="EUD130" s="338"/>
      <c r="EUE130" s="338"/>
      <c r="EUF130" s="338"/>
      <c r="EUG130" s="338"/>
      <c r="EUH130" s="338"/>
      <c r="EUI130" s="338"/>
      <c r="EUJ130" s="338"/>
      <c r="EUK130" s="338"/>
      <c r="EUL130" s="338"/>
      <c r="EUM130" s="338"/>
      <c r="EUN130" s="338"/>
      <c r="EUO130" s="338"/>
      <c r="EUP130" s="338"/>
      <c r="EUQ130" s="338"/>
      <c r="EUR130" s="338"/>
      <c r="EUS130" s="338"/>
      <c r="EUT130" s="338"/>
      <c r="EUU130" s="338"/>
      <c r="EUV130" s="338"/>
      <c r="EUW130" s="338"/>
      <c r="EUX130" s="338"/>
      <c r="EUY130" s="338"/>
      <c r="EUZ130" s="338"/>
      <c r="EVA130" s="338"/>
      <c r="EVB130" s="338"/>
      <c r="EVC130" s="338"/>
      <c r="EVD130" s="338"/>
      <c r="EVE130" s="338"/>
      <c r="EVF130" s="338"/>
      <c r="EVG130" s="338"/>
      <c r="EVH130" s="338"/>
      <c r="EVI130" s="338"/>
      <c r="EVJ130" s="338"/>
      <c r="EVK130" s="338"/>
      <c r="EVL130" s="338"/>
      <c r="EVM130" s="338"/>
      <c r="EVN130" s="338"/>
      <c r="EVO130" s="338"/>
      <c r="EVP130" s="338"/>
      <c r="EVQ130" s="338"/>
      <c r="EVR130" s="338"/>
      <c r="EVS130" s="338"/>
      <c r="EVT130" s="338"/>
      <c r="EVU130" s="338"/>
      <c r="EVV130" s="338"/>
      <c r="EVW130" s="338"/>
      <c r="EVX130" s="338"/>
      <c r="EVY130" s="338"/>
      <c r="EVZ130" s="338"/>
      <c r="EWA130" s="338"/>
      <c r="EWB130" s="338"/>
      <c r="EWC130" s="338"/>
      <c r="EWD130" s="338"/>
      <c r="EWE130" s="338"/>
      <c r="EWF130" s="338"/>
      <c r="EWG130" s="338"/>
      <c r="EWH130" s="338"/>
      <c r="EWI130" s="338"/>
      <c r="EWJ130" s="338"/>
      <c r="EWK130" s="338"/>
      <c r="EWL130" s="338"/>
      <c r="EWM130" s="338"/>
      <c r="EWN130" s="338"/>
      <c r="EWO130" s="338"/>
      <c r="EWP130" s="338"/>
      <c r="EWQ130" s="338"/>
      <c r="EWR130" s="338"/>
      <c r="EWS130" s="338"/>
      <c r="EWT130" s="338"/>
      <c r="EWU130" s="338"/>
      <c r="EWV130" s="338"/>
      <c r="EWW130" s="338"/>
      <c r="EWX130" s="338"/>
      <c r="EWY130" s="338"/>
      <c r="EWZ130" s="338"/>
      <c r="EXA130" s="338"/>
      <c r="EXB130" s="338"/>
      <c r="EXC130" s="338"/>
      <c r="EXD130" s="338"/>
      <c r="EXE130" s="338"/>
      <c r="EXF130" s="338"/>
      <c r="EXG130" s="338"/>
      <c r="EXH130" s="338"/>
      <c r="EXI130" s="338"/>
      <c r="EXJ130" s="338"/>
      <c r="EXK130" s="338"/>
      <c r="EXL130" s="338"/>
      <c r="EXM130" s="338"/>
      <c r="EXN130" s="338"/>
      <c r="EXO130" s="338"/>
      <c r="EXP130" s="338"/>
      <c r="EXQ130" s="338"/>
      <c r="EXR130" s="338"/>
      <c r="EXS130" s="338"/>
      <c r="EXT130" s="338"/>
      <c r="EXU130" s="338"/>
      <c r="EXV130" s="338"/>
      <c r="EXW130" s="338"/>
      <c r="EXX130" s="338"/>
      <c r="EXY130" s="338"/>
      <c r="EXZ130" s="338"/>
      <c r="EYA130" s="338"/>
      <c r="EYB130" s="338"/>
      <c r="EYC130" s="338"/>
      <c r="EYD130" s="338"/>
      <c r="EYE130" s="338"/>
      <c r="EYF130" s="338"/>
      <c r="EYG130" s="338"/>
      <c r="EYH130" s="338"/>
      <c r="EYI130" s="338"/>
      <c r="EYJ130" s="338"/>
      <c r="EYK130" s="338"/>
      <c r="EYL130" s="338"/>
      <c r="EYM130" s="338"/>
      <c r="EYN130" s="338"/>
      <c r="EYO130" s="338"/>
      <c r="EYP130" s="338"/>
      <c r="EYQ130" s="338"/>
      <c r="EYR130" s="338"/>
      <c r="EYS130" s="338"/>
      <c r="EYT130" s="338"/>
      <c r="EYU130" s="338"/>
      <c r="EYV130" s="338"/>
      <c r="EYW130" s="338"/>
      <c r="EYX130" s="338"/>
      <c r="EYY130" s="338"/>
      <c r="EYZ130" s="338"/>
      <c r="EZA130" s="338"/>
      <c r="EZB130" s="338"/>
      <c r="EZC130" s="338"/>
      <c r="EZD130" s="338"/>
      <c r="EZE130" s="338"/>
      <c r="EZF130" s="338"/>
      <c r="EZG130" s="338"/>
      <c r="EZH130" s="338"/>
      <c r="EZI130" s="338"/>
      <c r="EZJ130" s="338"/>
      <c r="EZK130" s="338"/>
      <c r="EZL130" s="338"/>
      <c r="EZM130" s="338"/>
      <c r="EZN130" s="338"/>
      <c r="EZO130" s="338"/>
      <c r="EZP130" s="338"/>
      <c r="EZQ130" s="338"/>
      <c r="EZR130" s="338"/>
      <c r="EZS130" s="338"/>
      <c r="EZT130" s="338"/>
      <c r="EZU130" s="338"/>
      <c r="EZV130" s="338"/>
      <c r="EZW130" s="338"/>
      <c r="EZX130" s="338"/>
      <c r="EZY130" s="338"/>
      <c r="EZZ130" s="338"/>
      <c r="FAA130" s="338"/>
      <c r="FAB130" s="338"/>
      <c r="FAC130" s="338"/>
      <c r="FAD130" s="338"/>
      <c r="FAE130" s="338"/>
      <c r="FAF130" s="338"/>
      <c r="FAG130" s="338"/>
      <c r="FAH130" s="338"/>
      <c r="FAI130" s="338"/>
      <c r="FAJ130" s="338"/>
      <c r="FAK130" s="338"/>
      <c r="FAL130" s="338"/>
      <c r="FAM130" s="338"/>
      <c r="FAN130" s="338"/>
      <c r="FAO130" s="338"/>
      <c r="FAP130" s="338"/>
      <c r="FAQ130" s="338"/>
      <c r="FAR130" s="338"/>
      <c r="FAS130" s="338"/>
      <c r="FAT130" s="338"/>
      <c r="FAU130" s="338"/>
      <c r="FAV130" s="338"/>
      <c r="FAW130" s="338"/>
      <c r="FAX130" s="338"/>
      <c r="FAY130" s="338"/>
      <c r="FAZ130" s="338"/>
      <c r="FBA130" s="338"/>
      <c r="FBB130" s="338"/>
      <c r="FBC130" s="338"/>
      <c r="FBD130" s="338"/>
      <c r="FBE130" s="338"/>
      <c r="FBF130" s="338"/>
      <c r="FBG130" s="338"/>
      <c r="FBH130" s="338"/>
      <c r="FBI130" s="338"/>
      <c r="FBJ130" s="338"/>
      <c r="FBK130" s="338"/>
      <c r="FBL130" s="338"/>
      <c r="FBM130" s="338"/>
      <c r="FBN130" s="338"/>
      <c r="FBO130" s="338"/>
      <c r="FBP130" s="338"/>
      <c r="FBQ130" s="338"/>
      <c r="FBR130" s="338"/>
      <c r="FBS130" s="338"/>
      <c r="FBT130" s="338"/>
      <c r="FBU130" s="338"/>
      <c r="FBV130" s="338"/>
      <c r="FBW130" s="338"/>
      <c r="FBX130" s="338"/>
      <c r="FBY130" s="338"/>
      <c r="FBZ130" s="338"/>
      <c r="FCA130" s="338"/>
      <c r="FCB130" s="338"/>
      <c r="FCC130" s="338"/>
      <c r="FCD130" s="338"/>
      <c r="FCE130" s="338"/>
      <c r="FCF130" s="338"/>
      <c r="FCG130" s="338"/>
      <c r="FCH130" s="338"/>
      <c r="FCI130" s="338"/>
      <c r="FCJ130" s="338"/>
      <c r="FCK130" s="338"/>
      <c r="FCL130" s="338"/>
      <c r="FCM130" s="338"/>
      <c r="FCN130" s="338"/>
      <c r="FCO130" s="338"/>
      <c r="FCP130" s="338"/>
      <c r="FCQ130" s="338"/>
      <c r="FCR130" s="338"/>
      <c r="FCS130" s="338"/>
      <c r="FCT130" s="338"/>
      <c r="FCU130" s="338"/>
      <c r="FCV130" s="338"/>
      <c r="FCW130" s="338"/>
      <c r="FCX130" s="338"/>
      <c r="FCY130" s="338"/>
      <c r="FCZ130" s="338"/>
      <c r="FDA130" s="338"/>
      <c r="FDB130" s="338"/>
      <c r="FDC130" s="338"/>
      <c r="FDD130" s="338"/>
      <c r="FDE130" s="338"/>
      <c r="FDF130" s="338"/>
      <c r="FDG130" s="338"/>
      <c r="FDH130" s="338"/>
      <c r="FDI130" s="338"/>
      <c r="FDJ130" s="338"/>
      <c r="FDK130" s="338"/>
      <c r="FDL130" s="338"/>
      <c r="FDM130" s="338"/>
      <c r="FDN130" s="338"/>
      <c r="FDO130" s="338"/>
      <c r="FDP130" s="338"/>
      <c r="FDQ130" s="338"/>
      <c r="FDR130" s="338"/>
      <c r="FDS130" s="338"/>
      <c r="FDT130" s="338"/>
      <c r="FDU130" s="338"/>
      <c r="FDV130" s="338"/>
      <c r="FDW130" s="338"/>
      <c r="FDX130" s="338"/>
      <c r="FDY130" s="338"/>
      <c r="FDZ130" s="338"/>
      <c r="FEA130" s="338"/>
      <c r="FEB130" s="338"/>
      <c r="FEC130" s="338"/>
      <c r="FED130" s="338"/>
      <c r="FEE130" s="338"/>
      <c r="FEF130" s="338"/>
      <c r="FEG130" s="338"/>
      <c r="FEH130" s="338"/>
      <c r="FEI130" s="338"/>
      <c r="FEJ130" s="338"/>
      <c r="FEK130" s="338"/>
      <c r="FEL130" s="338"/>
      <c r="FEM130" s="338"/>
      <c r="FEN130" s="338"/>
      <c r="FEO130" s="338"/>
      <c r="FEP130" s="338"/>
      <c r="FEQ130" s="338"/>
      <c r="FER130" s="338"/>
      <c r="FES130" s="338"/>
      <c r="FET130" s="338"/>
      <c r="FEU130" s="338"/>
      <c r="FEV130" s="338"/>
      <c r="FEW130" s="338"/>
      <c r="FEX130" s="338"/>
      <c r="FEY130" s="338"/>
      <c r="FEZ130" s="338"/>
      <c r="FFA130" s="338"/>
      <c r="FFB130" s="338"/>
      <c r="FFC130" s="338"/>
      <c r="FFD130" s="338"/>
      <c r="FFE130" s="338"/>
      <c r="FFF130" s="338"/>
      <c r="FFG130" s="338"/>
      <c r="FFH130" s="338"/>
      <c r="FFI130" s="338"/>
      <c r="FFJ130" s="338"/>
      <c r="FFK130" s="338"/>
      <c r="FFL130" s="338"/>
      <c r="FFM130" s="338"/>
      <c r="FFN130" s="338"/>
      <c r="FFO130" s="338"/>
      <c r="FFP130" s="338"/>
      <c r="FFQ130" s="338"/>
      <c r="FFR130" s="338"/>
      <c r="FFS130" s="338"/>
      <c r="FFT130" s="338"/>
      <c r="FFU130" s="338"/>
      <c r="FFV130" s="338"/>
      <c r="FFW130" s="338"/>
      <c r="FFX130" s="338"/>
      <c r="FFY130" s="338"/>
      <c r="FFZ130" s="338"/>
      <c r="FGA130" s="338"/>
      <c r="FGB130" s="338"/>
      <c r="FGC130" s="338"/>
      <c r="FGD130" s="338"/>
      <c r="FGE130" s="338"/>
      <c r="FGF130" s="338"/>
      <c r="FGG130" s="338"/>
      <c r="FGH130" s="338"/>
      <c r="FGI130" s="338"/>
      <c r="FGJ130" s="338"/>
      <c r="FGK130" s="338"/>
      <c r="FGL130" s="338"/>
      <c r="FGM130" s="338"/>
      <c r="FGN130" s="338"/>
      <c r="FGO130" s="338"/>
      <c r="FGP130" s="338"/>
      <c r="FGQ130" s="338"/>
      <c r="FGR130" s="338"/>
      <c r="FGS130" s="338"/>
      <c r="FGT130" s="338"/>
      <c r="FGU130" s="338"/>
      <c r="FGV130" s="338"/>
      <c r="FGW130" s="338"/>
      <c r="FGX130" s="338"/>
      <c r="FGY130" s="338"/>
      <c r="FGZ130" s="338"/>
      <c r="FHA130" s="338"/>
      <c r="FHB130" s="338"/>
      <c r="FHC130" s="338"/>
      <c r="FHD130" s="338"/>
      <c r="FHE130" s="338"/>
      <c r="FHF130" s="338"/>
      <c r="FHG130" s="338"/>
      <c r="FHH130" s="338"/>
      <c r="FHI130" s="338"/>
      <c r="FHJ130" s="338"/>
      <c r="FHK130" s="338"/>
      <c r="FHL130" s="338"/>
      <c r="FHM130" s="338"/>
      <c r="FHN130" s="338"/>
      <c r="FHO130" s="338"/>
      <c r="FHP130" s="338"/>
      <c r="FHQ130" s="338"/>
      <c r="FHR130" s="338"/>
      <c r="FHS130" s="338"/>
      <c r="FHT130" s="338"/>
      <c r="FHU130" s="338"/>
      <c r="FHV130" s="338"/>
      <c r="FHW130" s="338"/>
      <c r="FHX130" s="338"/>
      <c r="FHY130" s="338"/>
      <c r="FHZ130" s="338"/>
      <c r="FIA130" s="338"/>
      <c r="FIB130" s="338"/>
      <c r="FIC130" s="338"/>
      <c r="FID130" s="338"/>
      <c r="FIE130" s="338"/>
      <c r="FIF130" s="338"/>
      <c r="FIG130" s="338"/>
      <c r="FIH130" s="338"/>
      <c r="FII130" s="338"/>
      <c r="FIJ130" s="338"/>
      <c r="FIK130" s="338"/>
      <c r="FIL130" s="338"/>
      <c r="FIM130" s="338"/>
      <c r="FIN130" s="338"/>
      <c r="FIO130" s="338"/>
      <c r="FIP130" s="338"/>
      <c r="FIQ130" s="338"/>
      <c r="FIR130" s="338"/>
      <c r="FIS130" s="338"/>
      <c r="FIT130" s="338"/>
      <c r="FIU130" s="338"/>
      <c r="FIV130" s="338"/>
      <c r="FIW130" s="338"/>
      <c r="FIX130" s="338"/>
      <c r="FIY130" s="338"/>
      <c r="FIZ130" s="338"/>
      <c r="FJA130" s="338"/>
      <c r="FJB130" s="338"/>
      <c r="FJC130" s="338"/>
      <c r="FJD130" s="338"/>
      <c r="FJE130" s="338"/>
      <c r="FJF130" s="338"/>
      <c r="FJG130" s="338"/>
      <c r="FJH130" s="338"/>
      <c r="FJI130" s="338"/>
      <c r="FJJ130" s="338"/>
      <c r="FJK130" s="338"/>
      <c r="FJL130" s="338"/>
      <c r="FJM130" s="338"/>
      <c r="FJN130" s="338"/>
      <c r="FJO130" s="338"/>
      <c r="FJP130" s="338"/>
      <c r="FJQ130" s="338"/>
      <c r="FJR130" s="338"/>
      <c r="FJS130" s="338"/>
      <c r="FJT130" s="338"/>
      <c r="FJU130" s="338"/>
      <c r="FJV130" s="338"/>
      <c r="FJW130" s="338"/>
      <c r="FJX130" s="338"/>
      <c r="FJY130" s="338"/>
      <c r="FJZ130" s="338"/>
      <c r="FKA130" s="338"/>
      <c r="FKB130" s="338"/>
      <c r="FKC130" s="338"/>
      <c r="FKD130" s="338"/>
      <c r="FKE130" s="338"/>
      <c r="FKF130" s="338"/>
      <c r="FKG130" s="338"/>
      <c r="FKH130" s="338"/>
      <c r="FKI130" s="338"/>
      <c r="FKJ130" s="338"/>
      <c r="FKK130" s="338"/>
      <c r="FKL130" s="338"/>
      <c r="FKM130" s="338"/>
      <c r="FKN130" s="338"/>
      <c r="FKO130" s="338"/>
      <c r="FKP130" s="338"/>
      <c r="FKQ130" s="338"/>
      <c r="FKR130" s="338"/>
      <c r="FKS130" s="338"/>
      <c r="FKT130" s="338"/>
      <c r="FKU130" s="338"/>
      <c r="FKV130" s="338"/>
      <c r="FKW130" s="338"/>
      <c r="FKX130" s="338"/>
      <c r="FKY130" s="338"/>
      <c r="FKZ130" s="338"/>
      <c r="FLA130" s="338"/>
      <c r="FLB130" s="338"/>
      <c r="FLC130" s="338"/>
      <c r="FLD130" s="338"/>
      <c r="FLE130" s="338"/>
      <c r="FLF130" s="338"/>
      <c r="FLG130" s="338"/>
      <c r="FLH130" s="338"/>
      <c r="FLI130" s="338"/>
      <c r="FLJ130" s="338"/>
      <c r="FLK130" s="338"/>
      <c r="FLL130" s="338"/>
      <c r="FLM130" s="338"/>
      <c r="FLN130" s="338"/>
      <c r="FLO130" s="338"/>
      <c r="FLP130" s="338"/>
      <c r="FLQ130" s="338"/>
      <c r="FLR130" s="338"/>
      <c r="FLS130" s="338"/>
      <c r="FLT130" s="338"/>
      <c r="FLU130" s="338"/>
      <c r="FLV130" s="338"/>
      <c r="FLW130" s="338"/>
      <c r="FLX130" s="338"/>
      <c r="FLY130" s="338"/>
      <c r="FLZ130" s="338"/>
      <c r="FMA130" s="338"/>
      <c r="FMB130" s="338"/>
      <c r="FMC130" s="338"/>
      <c r="FMD130" s="338"/>
      <c r="FME130" s="338"/>
      <c r="FMF130" s="338"/>
      <c r="FMG130" s="338"/>
      <c r="FMH130" s="338"/>
      <c r="FMI130" s="338"/>
      <c r="FMJ130" s="338"/>
      <c r="FMK130" s="338"/>
      <c r="FML130" s="338"/>
      <c r="FMM130" s="338"/>
      <c r="FMN130" s="338"/>
      <c r="FMO130" s="338"/>
      <c r="FMP130" s="338"/>
      <c r="FMQ130" s="338"/>
      <c r="FMR130" s="338"/>
      <c r="FMS130" s="338"/>
      <c r="FMT130" s="338"/>
      <c r="FMU130" s="338"/>
      <c r="FMV130" s="338"/>
      <c r="FMW130" s="338"/>
      <c r="FMX130" s="338"/>
      <c r="FMY130" s="338"/>
      <c r="FMZ130" s="338"/>
      <c r="FNA130" s="338"/>
      <c r="FNB130" s="338"/>
      <c r="FNC130" s="338"/>
      <c r="FND130" s="338"/>
      <c r="FNE130" s="338"/>
      <c r="FNF130" s="338"/>
      <c r="FNG130" s="338"/>
      <c r="FNH130" s="338"/>
      <c r="FNI130" s="338"/>
      <c r="FNJ130" s="338"/>
      <c r="FNK130" s="338"/>
      <c r="FNL130" s="338"/>
      <c r="FNM130" s="338"/>
      <c r="FNN130" s="338"/>
      <c r="FNO130" s="338"/>
      <c r="FNP130" s="338"/>
      <c r="FNQ130" s="338"/>
      <c r="FNR130" s="338"/>
      <c r="FNS130" s="338"/>
      <c r="FNT130" s="338"/>
      <c r="FNU130" s="338"/>
      <c r="FNV130" s="338"/>
      <c r="FNW130" s="338"/>
      <c r="FNX130" s="338"/>
      <c r="FNY130" s="338"/>
      <c r="FNZ130" s="338"/>
      <c r="FOA130" s="338"/>
      <c r="FOB130" s="338"/>
      <c r="FOC130" s="338"/>
      <c r="FOD130" s="338"/>
      <c r="FOE130" s="338"/>
      <c r="FOF130" s="338"/>
      <c r="FOG130" s="338"/>
      <c r="FOH130" s="338"/>
      <c r="FOI130" s="338"/>
      <c r="FOJ130" s="338"/>
      <c r="FOK130" s="338"/>
      <c r="FOL130" s="338"/>
      <c r="FOM130" s="338"/>
      <c r="FON130" s="338"/>
      <c r="FOO130" s="338"/>
      <c r="FOP130" s="338"/>
      <c r="FOQ130" s="338"/>
      <c r="FOR130" s="338"/>
      <c r="FOS130" s="338"/>
      <c r="FOT130" s="338"/>
      <c r="FOU130" s="338"/>
      <c r="FOV130" s="338"/>
      <c r="FOW130" s="338"/>
      <c r="FOX130" s="338"/>
      <c r="FOY130" s="338"/>
      <c r="FOZ130" s="338"/>
      <c r="FPA130" s="338"/>
      <c r="FPB130" s="338"/>
      <c r="FPC130" s="338"/>
      <c r="FPD130" s="338"/>
      <c r="FPE130" s="338"/>
      <c r="FPF130" s="338"/>
      <c r="FPG130" s="338"/>
      <c r="FPH130" s="338"/>
      <c r="FPI130" s="338"/>
      <c r="FPJ130" s="338"/>
      <c r="FPK130" s="338"/>
      <c r="FPL130" s="338"/>
      <c r="FPM130" s="338"/>
      <c r="FPN130" s="338"/>
      <c r="FPO130" s="338"/>
      <c r="FPP130" s="338"/>
      <c r="FPQ130" s="338"/>
      <c r="FPR130" s="338"/>
      <c r="FPS130" s="338"/>
      <c r="FPT130" s="338"/>
      <c r="FPU130" s="338"/>
      <c r="FPV130" s="338"/>
      <c r="FPW130" s="338"/>
      <c r="FPX130" s="338"/>
      <c r="FPY130" s="338"/>
      <c r="FPZ130" s="338"/>
      <c r="FQA130" s="338"/>
      <c r="FQB130" s="338"/>
      <c r="FQC130" s="338"/>
      <c r="FQD130" s="338"/>
      <c r="FQE130" s="338"/>
      <c r="FQF130" s="338"/>
      <c r="FQG130" s="338"/>
      <c r="FQH130" s="338"/>
      <c r="FQI130" s="338"/>
      <c r="FQJ130" s="338"/>
      <c r="FQK130" s="338"/>
      <c r="FQL130" s="338"/>
      <c r="FQM130" s="338"/>
      <c r="FQN130" s="338"/>
      <c r="FQO130" s="338"/>
      <c r="FQP130" s="338"/>
      <c r="FQQ130" s="338"/>
      <c r="FQR130" s="338"/>
      <c r="FQS130" s="338"/>
      <c r="FQT130" s="338"/>
      <c r="FQU130" s="338"/>
      <c r="FQV130" s="338"/>
      <c r="FQW130" s="338"/>
      <c r="FQX130" s="338"/>
      <c r="FQY130" s="338"/>
      <c r="FQZ130" s="338"/>
      <c r="FRA130" s="338"/>
      <c r="FRB130" s="338"/>
      <c r="FRC130" s="338"/>
      <c r="FRD130" s="338"/>
      <c r="FRE130" s="338"/>
      <c r="FRF130" s="338"/>
      <c r="FRG130" s="338"/>
      <c r="FRH130" s="338"/>
      <c r="FRI130" s="338"/>
      <c r="FRJ130" s="338"/>
      <c r="FRK130" s="338"/>
      <c r="FRL130" s="338"/>
      <c r="FRM130" s="338"/>
      <c r="FRN130" s="338"/>
      <c r="FRO130" s="338"/>
      <c r="FRP130" s="338"/>
      <c r="FRQ130" s="338"/>
      <c r="FRR130" s="338"/>
      <c r="FRS130" s="338"/>
      <c r="FRT130" s="338"/>
      <c r="FRU130" s="338"/>
      <c r="FRV130" s="338"/>
      <c r="FRW130" s="338"/>
      <c r="FRX130" s="338"/>
      <c r="FRY130" s="338"/>
      <c r="FRZ130" s="338"/>
      <c r="FSA130" s="338"/>
      <c r="FSB130" s="338"/>
      <c r="FSC130" s="338"/>
      <c r="FSD130" s="338"/>
      <c r="FSE130" s="338"/>
      <c r="FSF130" s="338"/>
      <c r="FSG130" s="338"/>
      <c r="FSH130" s="338"/>
      <c r="FSI130" s="338"/>
      <c r="FSJ130" s="338"/>
      <c r="FSK130" s="338"/>
      <c r="FSL130" s="338"/>
      <c r="FSM130" s="338"/>
      <c r="FSN130" s="338"/>
      <c r="FSO130" s="338"/>
      <c r="FSP130" s="338"/>
      <c r="FSQ130" s="338"/>
      <c r="FSR130" s="338"/>
      <c r="FSS130" s="338"/>
      <c r="FST130" s="338"/>
      <c r="FSU130" s="338"/>
      <c r="FSV130" s="338"/>
      <c r="FSW130" s="338"/>
      <c r="FSX130" s="338"/>
      <c r="FSY130" s="338"/>
      <c r="FSZ130" s="338"/>
      <c r="FTA130" s="338"/>
      <c r="FTB130" s="338"/>
      <c r="FTC130" s="338"/>
      <c r="FTD130" s="338"/>
      <c r="FTE130" s="338"/>
      <c r="FTF130" s="338"/>
      <c r="FTG130" s="338"/>
      <c r="FTH130" s="338"/>
      <c r="FTI130" s="338"/>
      <c r="FTJ130" s="338"/>
      <c r="FTK130" s="338"/>
      <c r="FTL130" s="338"/>
      <c r="FTM130" s="338"/>
      <c r="FTN130" s="338"/>
      <c r="FTO130" s="338"/>
      <c r="FTP130" s="338"/>
      <c r="FTQ130" s="338"/>
      <c r="FTR130" s="338"/>
      <c r="FTS130" s="338"/>
      <c r="FTT130" s="338"/>
      <c r="FTU130" s="338"/>
      <c r="FTV130" s="338"/>
      <c r="FTW130" s="338"/>
      <c r="FTX130" s="338"/>
      <c r="FTY130" s="338"/>
      <c r="FTZ130" s="338"/>
      <c r="FUA130" s="338"/>
      <c r="FUB130" s="338"/>
      <c r="FUC130" s="338"/>
      <c r="FUD130" s="338"/>
      <c r="FUE130" s="338"/>
      <c r="FUF130" s="338"/>
      <c r="FUG130" s="338"/>
      <c r="FUH130" s="338"/>
      <c r="FUI130" s="338"/>
      <c r="FUJ130" s="338"/>
      <c r="FUK130" s="338"/>
      <c r="FUL130" s="338"/>
      <c r="FUM130" s="338"/>
      <c r="FUN130" s="338"/>
      <c r="FUO130" s="338"/>
      <c r="FUP130" s="338"/>
      <c r="FUQ130" s="338"/>
      <c r="FUR130" s="338"/>
      <c r="FUS130" s="338"/>
      <c r="FUT130" s="338"/>
      <c r="FUU130" s="338"/>
      <c r="FUV130" s="338"/>
      <c r="FUW130" s="338"/>
      <c r="FUX130" s="338"/>
      <c r="FUY130" s="338"/>
      <c r="FUZ130" s="338"/>
      <c r="FVA130" s="338"/>
      <c r="FVB130" s="338"/>
      <c r="FVC130" s="338"/>
      <c r="FVD130" s="338"/>
      <c r="FVE130" s="338"/>
      <c r="FVF130" s="338"/>
      <c r="FVG130" s="338"/>
      <c r="FVH130" s="338"/>
      <c r="FVI130" s="338"/>
      <c r="FVJ130" s="338"/>
      <c r="FVK130" s="338"/>
      <c r="FVL130" s="338"/>
      <c r="FVM130" s="338"/>
      <c r="FVN130" s="338"/>
      <c r="FVO130" s="338"/>
      <c r="FVP130" s="338"/>
      <c r="FVQ130" s="338"/>
      <c r="FVR130" s="338"/>
      <c r="FVS130" s="338"/>
      <c r="FVT130" s="338"/>
      <c r="FVU130" s="338"/>
      <c r="FVV130" s="338"/>
      <c r="FVW130" s="338"/>
      <c r="FVX130" s="338"/>
      <c r="FVY130" s="338"/>
      <c r="FVZ130" s="338"/>
      <c r="FWA130" s="338"/>
      <c r="FWB130" s="338"/>
      <c r="FWC130" s="338"/>
      <c r="FWD130" s="338"/>
      <c r="FWE130" s="338"/>
      <c r="FWF130" s="338"/>
      <c r="FWG130" s="338"/>
      <c r="FWH130" s="338"/>
      <c r="FWI130" s="338"/>
      <c r="FWJ130" s="338"/>
      <c r="FWK130" s="338"/>
      <c r="FWL130" s="338"/>
      <c r="FWM130" s="338"/>
      <c r="FWN130" s="338"/>
      <c r="FWO130" s="338"/>
      <c r="FWP130" s="338"/>
      <c r="FWQ130" s="338"/>
      <c r="FWR130" s="338"/>
      <c r="FWS130" s="338"/>
      <c r="FWT130" s="338"/>
      <c r="FWU130" s="338"/>
      <c r="FWV130" s="338"/>
      <c r="FWW130" s="338"/>
      <c r="FWX130" s="338"/>
      <c r="FWY130" s="338"/>
      <c r="FWZ130" s="338"/>
      <c r="FXA130" s="338"/>
      <c r="FXB130" s="338"/>
      <c r="FXC130" s="338"/>
      <c r="FXD130" s="338"/>
      <c r="FXE130" s="338"/>
      <c r="FXF130" s="338"/>
      <c r="FXG130" s="338"/>
      <c r="FXH130" s="338"/>
      <c r="FXI130" s="338"/>
      <c r="FXJ130" s="338"/>
      <c r="FXK130" s="338"/>
      <c r="FXL130" s="338"/>
      <c r="FXM130" s="338"/>
      <c r="FXN130" s="338"/>
      <c r="FXO130" s="338"/>
      <c r="FXP130" s="338"/>
      <c r="FXQ130" s="338"/>
      <c r="FXR130" s="338"/>
      <c r="FXS130" s="338"/>
      <c r="FXT130" s="338"/>
      <c r="FXU130" s="338"/>
      <c r="FXV130" s="338"/>
      <c r="FXW130" s="338"/>
      <c r="FXX130" s="338"/>
      <c r="FXY130" s="338"/>
      <c r="FXZ130" s="338"/>
      <c r="FYA130" s="338"/>
      <c r="FYB130" s="338"/>
      <c r="FYC130" s="338"/>
      <c r="FYD130" s="338"/>
      <c r="FYE130" s="338"/>
      <c r="FYF130" s="338"/>
      <c r="FYG130" s="338"/>
      <c r="FYH130" s="338"/>
      <c r="FYI130" s="338"/>
      <c r="FYJ130" s="338"/>
      <c r="FYK130" s="338"/>
      <c r="FYL130" s="338"/>
      <c r="FYM130" s="338"/>
      <c r="FYN130" s="338"/>
      <c r="FYO130" s="338"/>
      <c r="FYP130" s="338"/>
      <c r="FYQ130" s="338"/>
      <c r="FYR130" s="338"/>
      <c r="FYS130" s="338"/>
      <c r="FYT130" s="338"/>
      <c r="FYU130" s="338"/>
      <c r="FYV130" s="338"/>
      <c r="FYW130" s="338"/>
      <c r="FYX130" s="338"/>
      <c r="FYY130" s="338"/>
      <c r="FYZ130" s="338"/>
      <c r="FZA130" s="338"/>
      <c r="FZB130" s="338"/>
      <c r="FZC130" s="338"/>
      <c r="FZD130" s="338"/>
      <c r="FZE130" s="338"/>
      <c r="FZF130" s="338"/>
      <c r="FZG130" s="338"/>
      <c r="FZH130" s="338"/>
      <c r="FZI130" s="338"/>
      <c r="FZJ130" s="338"/>
      <c r="FZK130" s="338"/>
      <c r="FZL130" s="338"/>
      <c r="FZM130" s="338"/>
      <c r="FZN130" s="338"/>
      <c r="FZO130" s="338"/>
      <c r="FZP130" s="338"/>
      <c r="FZQ130" s="338"/>
      <c r="FZR130" s="338"/>
      <c r="FZS130" s="338"/>
      <c r="FZT130" s="338"/>
      <c r="FZU130" s="338"/>
      <c r="FZV130" s="338"/>
      <c r="FZW130" s="338"/>
      <c r="FZX130" s="338"/>
      <c r="FZY130" s="338"/>
      <c r="FZZ130" s="338"/>
      <c r="GAA130" s="338"/>
      <c r="GAB130" s="338"/>
      <c r="GAC130" s="338"/>
      <c r="GAD130" s="338"/>
      <c r="GAE130" s="338"/>
      <c r="GAF130" s="338"/>
      <c r="GAG130" s="338"/>
      <c r="GAH130" s="338"/>
      <c r="GAI130" s="338"/>
      <c r="GAJ130" s="338"/>
      <c r="GAK130" s="338"/>
      <c r="GAL130" s="338"/>
      <c r="GAM130" s="338"/>
      <c r="GAN130" s="338"/>
      <c r="GAO130" s="338"/>
      <c r="GAP130" s="338"/>
      <c r="GAQ130" s="338"/>
      <c r="GAR130" s="338"/>
      <c r="GAS130" s="338"/>
      <c r="GAT130" s="338"/>
      <c r="GAU130" s="338"/>
      <c r="GAV130" s="338"/>
      <c r="GAW130" s="338"/>
      <c r="GAX130" s="338"/>
      <c r="GAY130" s="338"/>
      <c r="GAZ130" s="338"/>
      <c r="GBA130" s="338"/>
      <c r="GBB130" s="338"/>
      <c r="GBC130" s="338"/>
      <c r="GBD130" s="338"/>
      <c r="GBE130" s="338"/>
      <c r="GBF130" s="338"/>
      <c r="GBG130" s="338"/>
      <c r="GBH130" s="338"/>
      <c r="GBI130" s="338"/>
      <c r="GBJ130" s="338"/>
      <c r="GBK130" s="338"/>
      <c r="GBL130" s="338"/>
      <c r="GBM130" s="338"/>
      <c r="GBN130" s="338"/>
      <c r="GBO130" s="338"/>
      <c r="GBP130" s="338"/>
      <c r="GBQ130" s="338"/>
      <c r="GBR130" s="338"/>
      <c r="GBS130" s="338"/>
      <c r="GBT130" s="338"/>
      <c r="GBU130" s="338"/>
      <c r="GBV130" s="338"/>
      <c r="GBW130" s="338"/>
      <c r="GBX130" s="338"/>
      <c r="GBY130" s="338"/>
      <c r="GBZ130" s="338"/>
      <c r="GCA130" s="338"/>
      <c r="GCB130" s="338"/>
      <c r="GCC130" s="338"/>
      <c r="GCD130" s="338"/>
      <c r="GCE130" s="338"/>
      <c r="GCF130" s="338"/>
      <c r="GCG130" s="338"/>
      <c r="GCH130" s="338"/>
      <c r="GCI130" s="338"/>
      <c r="GCJ130" s="338"/>
      <c r="GCK130" s="338"/>
      <c r="GCL130" s="338"/>
      <c r="GCM130" s="338"/>
      <c r="GCN130" s="338"/>
      <c r="GCO130" s="338"/>
      <c r="GCP130" s="338"/>
      <c r="GCQ130" s="338"/>
      <c r="GCR130" s="338"/>
      <c r="GCS130" s="338"/>
      <c r="GCT130" s="338"/>
      <c r="GCU130" s="338"/>
      <c r="GCV130" s="338"/>
      <c r="GCW130" s="338"/>
      <c r="GCX130" s="338"/>
      <c r="GCY130" s="338"/>
      <c r="GCZ130" s="338"/>
      <c r="GDA130" s="338"/>
      <c r="GDB130" s="338"/>
      <c r="GDC130" s="338"/>
      <c r="GDD130" s="338"/>
      <c r="GDE130" s="338"/>
      <c r="GDF130" s="338"/>
      <c r="GDG130" s="338"/>
      <c r="GDH130" s="338"/>
      <c r="GDI130" s="338"/>
      <c r="GDJ130" s="338"/>
      <c r="GDK130" s="338"/>
      <c r="GDL130" s="338"/>
      <c r="GDM130" s="338"/>
      <c r="GDN130" s="338"/>
      <c r="GDO130" s="338"/>
      <c r="GDP130" s="338"/>
      <c r="GDQ130" s="338"/>
      <c r="GDR130" s="338"/>
      <c r="GDS130" s="338"/>
      <c r="GDT130" s="338"/>
      <c r="GDU130" s="338"/>
      <c r="GDV130" s="338"/>
      <c r="GDW130" s="338"/>
      <c r="GDX130" s="338"/>
      <c r="GDY130" s="338"/>
      <c r="GDZ130" s="338"/>
      <c r="GEA130" s="338"/>
      <c r="GEB130" s="338"/>
      <c r="GEC130" s="338"/>
      <c r="GED130" s="338"/>
      <c r="GEE130" s="338"/>
      <c r="GEF130" s="338"/>
      <c r="GEG130" s="338"/>
      <c r="GEH130" s="338"/>
      <c r="GEI130" s="338"/>
      <c r="GEJ130" s="338"/>
      <c r="GEK130" s="338"/>
      <c r="GEL130" s="338"/>
      <c r="GEM130" s="338"/>
      <c r="GEN130" s="338"/>
      <c r="GEO130" s="338"/>
      <c r="GEP130" s="338"/>
      <c r="GEQ130" s="338"/>
      <c r="GER130" s="338"/>
      <c r="GES130" s="338"/>
      <c r="GET130" s="338"/>
      <c r="GEU130" s="338"/>
      <c r="GEV130" s="338"/>
      <c r="GEW130" s="338"/>
      <c r="GEX130" s="338"/>
      <c r="GEY130" s="338"/>
      <c r="GEZ130" s="338"/>
      <c r="GFA130" s="338"/>
      <c r="GFB130" s="338"/>
      <c r="GFC130" s="338"/>
      <c r="GFD130" s="338"/>
      <c r="GFE130" s="338"/>
      <c r="GFF130" s="338"/>
      <c r="GFG130" s="338"/>
      <c r="GFH130" s="338"/>
      <c r="GFI130" s="338"/>
      <c r="GFJ130" s="338"/>
      <c r="GFK130" s="338"/>
      <c r="GFL130" s="338"/>
      <c r="GFM130" s="338"/>
      <c r="GFN130" s="338"/>
      <c r="GFO130" s="338"/>
      <c r="GFP130" s="338"/>
      <c r="GFQ130" s="338"/>
      <c r="GFR130" s="338"/>
      <c r="GFS130" s="338"/>
      <c r="GFT130" s="338"/>
      <c r="GFU130" s="338"/>
      <c r="GFV130" s="338"/>
      <c r="GFW130" s="338"/>
      <c r="GFX130" s="338"/>
      <c r="GFY130" s="338"/>
      <c r="GFZ130" s="338"/>
      <c r="GGA130" s="338"/>
      <c r="GGB130" s="338"/>
      <c r="GGC130" s="338"/>
      <c r="GGD130" s="338"/>
      <c r="GGE130" s="338"/>
      <c r="GGF130" s="338"/>
      <c r="GGG130" s="338"/>
      <c r="GGH130" s="338"/>
      <c r="GGI130" s="338"/>
      <c r="GGJ130" s="338"/>
      <c r="GGK130" s="338"/>
      <c r="GGL130" s="338"/>
      <c r="GGM130" s="338"/>
      <c r="GGN130" s="338"/>
      <c r="GGO130" s="338"/>
      <c r="GGP130" s="338"/>
      <c r="GGQ130" s="338"/>
      <c r="GGR130" s="338"/>
      <c r="GGS130" s="338"/>
      <c r="GGT130" s="338"/>
      <c r="GGU130" s="338"/>
      <c r="GGV130" s="338"/>
      <c r="GGW130" s="338"/>
      <c r="GGX130" s="338"/>
      <c r="GGY130" s="338"/>
      <c r="GGZ130" s="338"/>
      <c r="GHA130" s="338"/>
      <c r="GHB130" s="338"/>
      <c r="GHC130" s="338"/>
      <c r="GHD130" s="338"/>
      <c r="GHE130" s="338"/>
      <c r="GHF130" s="338"/>
      <c r="GHG130" s="338"/>
      <c r="GHH130" s="338"/>
      <c r="GHI130" s="338"/>
      <c r="GHJ130" s="338"/>
      <c r="GHK130" s="338"/>
      <c r="GHL130" s="338"/>
      <c r="GHM130" s="338"/>
      <c r="GHN130" s="338"/>
      <c r="GHO130" s="338"/>
      <c r="GHP130" s="338"/>
      <c r="GHQ130" s="338"/>
      <c r="GHR130" s="338"/>
      <c r="GHS130" s="338"/>
      <c r="GHT130" s="338"/>
      <c r="GHU130" s="338"/>
      <c r="GHV130" s="338"/>
      <c r="GHW130" s="338"/>
      <c r="GHX130" s="338"/>
      <c r="GHY130" s="338"/>
      <c r="GHZ130" s="338"/>
      <c r="GIA130" s="338"/>
      <c r="GIB130" s="338"/>
      <c r="GIC130" s="338"/>
      <c r="GID130" s="338"/>
      <c r="GIE130" s="338"/>
      <c r="GIF130" s="338"/>
      <c r="GIG130" s="338"/>
      <c r="GIH130" s="338"/>
      <c r="GII130" s="338"/>
      <c r="GIJ130" s="338"/>
      <c r="GIK130" s="338"/>
      <c r="GIL130" s="338"/>
      <c r="GIM130" s="338"/>
      <c r="GIN130" s="338"/>
      <c r="GIO130" s="338"/>
      <c r="GIP130" s="338"/>
      <c r="GIQ130" s="338"/>
      <c r="GIR130" s="338"/>
      <c r="GIS130" s="338"/>
      <c r="GIT130" s="338"/>
      <c r="GIU130" s="338"/>
      <c r="GIV130" s="338"/>
      <c r="GIW130" s="338"/>
      <c r="GIX130" s="338"/>
      <c r="GIY130" s="338"/>
      <c r="GIZ130" s="338"/>
      <c r="GJA130" s="338"/>
      <c r="GJB130" s="338"/>
      <c r="GJC130" s="338"/>
      <c r="GJD130" s="338"/>
      <c r="GJE130" s="338"/>
      <c r="GJF130" s="338"/>
      <c r="GJG130" s="338"/>
      <c r="GJH130" s="338"/>
      <c r="GJI130" s="338"/>
      <c r="GJJ130" s="338"/>
      <c r="GJK130" s="338"/>
      <c r="GJL130" s="338"/>
      <c r="GJM130" s="338"/>
      <c r="GJN130" s="338"/>
      <c r="GJO130" s="338"/>
      <c r="GJP130" s="338"/>
      <c r="GJQ130" s="338"/>
      <c r="GJR130" s="338"/>
      <c r="GJS130" s="338"/>
      <c r="GJT130" s="338"/>
      <c r="GJU130" s="338"/>
      <c r="GJV130" s="338"/>
      <c r="GJW130" s="338"/>
      <c r="GJX130" s="338"/>
      <c r="GJY130" s="338"/>
      <c r="GJZ130" s="338"/>
      <c r="GKA130" s="338"/>
      <c r="GKB130" s="338"/>
      <c r="GKC130" s="338"/>
      <c r="GKD130" s="338"/>
      <c r="GKE130" s="338"/>
      <c r="GKF130" s="338"/>
      <c r="GKG130" s="338"/>
      <c r="GKH130" s="338"/>
      <c r="GKI130" s="338"/>
      <c r="GKJ130" s="338"/>
      <c r="GKK130" s="338"/>
      <c r="GKL130" s="338"/>
      <c r="GKM130" s="338"/>
      <c r="GKN130" s="338"/>
      <c r="GKO130" s="338"/>
      <c r="GKP130" s="338"/>
      <c r="GKQ130" s="338"/>
      <c r="GKR130" s="338"/>
      <c r="GKS130" s="338"/>
      <c r="GKT130" s="338"/>
      <c r="GKU130" s="338"/>
      <c r="GKV130" s="338"/>
      <c r="GKW130" s="338"/>
      <c r="GKX130" s="338"/>
      <c r="GKY130" s="338"/>
      <c r="GKZ130" s="338"/>
      <c r="GLA130" s="338"/>
      <c r="GLB130" s="338"/>
      <c r="GLC130" s="338"/>
      <c r="GLD130" s="338"/>
      <c r="GLE130" s="338"/>
      <c r="GLF130" s="338"/>
      <c r="GLG130" s="338"/>
      <c r="GLH130" s="338"/>
      <c r="GLI130" s="338"/>
      <c r="GLJ130" s="338"/>
      <c r="GLK130" s="338"/>
      <c r="GLL130" s="338"/>
      <c r="GLM130" s="338"/>
      <c r="GLN130" s="338"/>
      <c r="GLO130" s="338"/>
      <c r="GLP130" s="338"/>
      <c r="GLQ130" s="338"/>
      <c r="GLR130" s="338"/>
      <c r="GLS130" s="338"/>
      <c r="GLT130" s="338"/>
      <c r="GLU130" s="338"/>
      <c r="GLV130" s="338"/>
      <c r="GLW130" s="338"/>
      <c r="GLX130" s="338"/>
      <c r="GLY130" s="338"/>
      <c r="GLZ130" s="338"/>
      <c r="GMA130" s="338"/>
      <c r="GMB130" s="338"/>
      <c r="GMC130" s="338"/>
      <c r="GMD130" s="338"/>
      <c r="GME130" s="338"/>
      <c r="GMF130" s="338"/>
      <c r="GMG130" s="338"/>
      <c r="GMH130" s="338"/>
      <c r="GMI130" s="338"/>
      <c r="GMJ130" s="338"/>
      <c r="GMK130" s="338"/>
      <c r="GML130" s="338"/>
      <c r="GMM130" s="338"/>
      <c r="GMN130" s="338"/>
      <c r="GMO130" s="338"/>
      <c r="GMP130" s="338"/>
      <c r="GMQ130" s="338"/>
      <c r="GMR130" s="338"/>
      <c r="GMS130" s="338"/>
      <c r="GMT130" s="338"/>
      <c r="GMU130" s="338"/>
      <c r="GMV130" s="338"/>
      <c r="GMW130" s="338"/>
      <c r="GMX130" s="338"/>
      <c r="GMY130" s="338"/>
      <c r="GMZ130" s="338"/>
      <c r="GNA130" s="338"/>
      <c r="GNB130" s="338"/>
      <c r="GNC130" s="338"/>
      <c r="GND130" s="338"/>
      <c r="GNE130" s="338"/>
      <c r="GNF130" s="338"/>
      <c r="GNG130" s="338"/>
      <c r="GNH130" s="338"/>
      <c r="GNI130" s="338"/>
      <c r="GNJ130" s="338"/>
      <c r="GNK130" s="338"/>
      <c r="GNL130" s="338"/>
      <c r="GNM130" s="338"/>
      <c r="GNN130" s="338"/>
      <c r="GNO130" s="338"/>
      <c r="GNP130" s="338"/>
      <c r="GNQ130" s="338"/>
      <c r="GNR130" s="338"/>
      <c r="GNS130" s="338"/>
      <c r="GNT130" s="338"/>
      <c r="GNU130" s="338"/>
      <c r="GNV130" s="338"/>
      <c r="GNW130" s="338"/>
      <c r="GNX130" s="338"/>
      <c r="GNY130" s="338"/>
      <c r="GNZ130" s="338"/>
      <c r="GOA130" s="338"/>
      <c r="GOB130" s="338"/>
      <c r="GOC130" s="338"/>
      <c r="GOD130" s="338"/>
      <c r="GOE130" s="338"/>
      <c r="GOF130" s="338"/>
      <c r="GOG130" s="338"/>
      <c r="GOH130" s="338"/>
      <c r="GOI130" s="338"/>
      <c r="GOJ130" s="338"/>
      <c r="GOK130" s="338"/>
      <c r="GOL130" s="338"/>
      <c r="GOM130" s="338"/>
      <c r="GON130" s="338"/>
      <c r="GOO130" s="338"/>
      <c r="GOP130" s="338"/>
      <c r="GOQ130" s="338"/>
      <c r="GOR130" s="338"/>
      <c r="GOS130" s="338"/>
      <c r="GOT130" s="338"/>
      <c r="GOU130" s="338"/>
      <c r="GOV130" s="338"/>
      <c r="GOW130" s="338"/>
      <c r="GOX130" s="338"/>
      <c r="GOY130" s="338"/>
      <c r="GOZ130" s="338"/>
      <c r="GPA130" s="338"/>
      <c r="GPB130" s="338"/>
      <c r="GPC130" s="338"/>
      <c r="GPD130" s="338"/>
      <c r="GPE130" s="338"/>
      <c r="GPF130" s="338"/>
      <c r="GPG130" s="338"/>
      <c r="GPH130" s="338"/>
      <c r="GPI130" s="338"/>
      <c r="GPJ130" s="338"/>
      <c r="GPK130" s="338"/>
      <c r="GPL130" s="338"/>
      <c r="GPM130" s="338"/>
      <c r="GPN130" s="338"/>
      <c r="GPO130" s="338"/>
      <c r="GPP130" s="338"/>
      <c r="GPQ130" s="338"/>
      <c r="GPR130" s="338"/>
      <c r="GPS130" s="338"/>
      <c r="GPT130" s="338"/>
      <c r="GPU130" s="338"/>
      <c r="GPV130" s="338"/>
      <c r="GPW130" s="338"/>
      <c r="GPX130" s="338"/>
      <c r="GPY130" s="338"/>
      <c r="GPZ130" s="338"/>
      <c r="GQA130" s="338"/>
      <c r="GQB130" s="338"/>
      <c r="GQC130" s="338"/>
      <c r="GQD130" s="338"/>
      <c r="GQE130" s="338"/>
      <c r="GQF130" s="338"/>
      <c r="GQG130" s="338"/>
      <c r="GQH130" s="338"/>
      <c r="GQI130" s="338"/>
      <c r="GQJ130" s="338"/>
      <c r="GQK130" s="338"/>
      <c r="GQL130" s="338"/>
      <c r="GQM130" s="338"/>
      <c r="GQN130" s="338"/>
      <c r="GQO130" s="338"/>
      <c r="GQP130" s="338"/>
      <c r="GQQ130" s="338"/>
      <c r="GQR130" s="338"/>
      <c r="GQS130" s="338"/>
      <c r="GQT130" s="338"/>
      <c r="GQU130" s="338"/>
      <c r="GQV130" s="338"/>
      <c r="GQW130" s="338"/>
      <c r="GQX130" s="338"/>
      <c r="GQY130" s="338"/>
      <c r="GQZ130" s="338"/>
      <c r="GRA130" s="338"/>
      <c r="GRB130" s="338"/>
      <c r="GRC130" s="338"/>
      <c r="GRD130" s="338"/>
      <c r="GRE130" s="338"/>
      <c r="GRF130" s="338"/>
      <c r="GRG130" s="338"/>
      <c r="GRH130" s="338"/>
      <c r="GRI130" s="338"/>
      <c r="GRJ130" s="338"/>
      <c r="GRK130" s="338"/>
      <c r="GRL130" s="338"/>
      <c r="GRM130" s="338"/>
      <c r="GRN130" s="338"/>
      <c r="GRO130" s="338"/>
      <c r="GRP130" s="338"/>
      <c r="GRQ130" s="338"/>
      <c r="GRR130" s="338"/>
      <c r="GRS130" s="338"/>
      <c r="GRT130" s="338"/>
      <c r="GRU130" s="338"/>
      <c r="GRV130" s="338"/>
      <c r="GRW130" s="338"/>
      <c r="GRX130" s="338"/>
      <c r="GRY130" s="338"/>
      <c r="GRZ130" s="338"/>
      <c r="GSA130" s="338"/>
      <c r="GSB130" s="338"/>
      <c r="GSC130" s="338"/>
      <c r="GSD130" s="338"/>
      <c r="GSE130" s="338"/>
      <c r="GSF130" s="338"/>
      <c r="GSG130" s="338"/>
      <c r="GSH130" s="338"/>
      <c r="GSI130" s="338"/>
      <c r="GSJ130" s="338"/>
      <c r="GSK130" s="338"/>
      <c r="GSL130" s="338"/>
      <c r="GSM130" s="338"/>
      <c r="GSN130" s="338"/>
      <c r="GSO130" s="338"/>
      <c r="GSP130" s="338"/>
      <c r="GSQ130" s="338"/>
      <c r="GSR130" s="338"/>
      <c r="GSS130" s="338"/>
      <c r="GST130" s="338"/>
      <c r="GSU130" s="338"/>
      <c r="GSV130" s="338"/>
      <c r="GSW130" s="338"/>
      <c r="GSX130" s="338"/>
      <c r="GSY130" s="338"/>
      <c r="GSZ130" s="338"/>
      <c r="GTA130" s="338"/>
      <c r="GTB130" s="338"/>
      <c r="GTC130" s="338"/>
      <c r="GTD130" s="338"/>
      <c r="GTE130" s="338"/>
      <c r="GTF130" s="338"/>
      <c r="GTG130" s="338"/>
      <c r="GTH130" s="338"/>
      <c r="GTI130" s="338"/>
      <c r="GTJ130" s="338"/>
      <c r="GTK130" s="338"/>
      <c r="GTL130" s="338"/>
      <c r="GTM130" s="338"/>
      <c r="GTN130" s="338"/>
      <c r="GTO130" s="338"/>
      <c r="GTP130" s="338"/>
      <c r="GTQ130" s="338"/>
      <c r="GTR130" s="338"/>
      <c r="GTS130" s="338"/>
      <c r="GTT130" s="338"/>
      <c r="GTU130" s="338"/>
      <c r="GTV130" s="338"/>
      <c r="GTW130" s="338"/>
      <c r="GTX130" s="338"/>
      <c r="GTY130" s="338"/>
      <c r="GTZ130" s="338"/>
      <c r="GUA130" s="338"/>
      <c r="GUB130" s="338"/>
      <c r="GUC130" s="338"/>
      <c r="GUD130" s="338"/>
      <c r="GUE130" s="338"/>
      <c r="GUF130" s="338"/>
      <c r="GUG130" s="338"/>
      <c r="GUH130" s="338"/>
      <c r="GUI130" s="338"/>
      <c r="GUJ130" s="338"/>
      <c r="GUK130" s="338"/>
      <c r="GUL130" s="338"/>
      <c r="GUM130" s="338"/>
      <c r="GUN130" s="338"/>
      <c r="GUO130" s="338"/>
      <c r="GUP130" s="338"/>
      <c r="GUQ130" s="338"/>
      <c r="GUR130" s="338"/>
      <c r="GUS130" s="338"/>
      <c r="GUT130" s="338"/>
      <c r="GUU130" s="338"/>
      <c r="GUV130" s="338"/>
      <c r="GUW130" s="338"/>
      <c r="GUX130" s="338"/>
      <c r="GUY130" s="338"/>
      <c r="GUZ130" s="338"/>
      <c r="GVA130" s="338"/>
      <c r="GVB130" s="338"/>
      <c r="GVC130" s="338"/>
      <c r="GVD130" s="338"/>
      <c r="GVE130" s="338"/>
      <c r="GVF130" s="338"/>
      <c r="GVG130" s="338"/>
      <c r="GVH130" s="338"/>
      <c r="GVI130" s="338"/>
      <c r="GVJ130" s="338"/>
      <c r="GVK130" s="338"/>
      <c r="GVL130" s="338"/>
      <c r="GVM130" s="338"/>
      <c r="GVN130" s="338"/>
      <c r="GVO130" s="338"/>
      <c r="GVP130" s="338"/>
      <c r="GVQ130" s="338"/>
      <c r="GVR130" s="338"/>
      <c r="GVS130" s="338"/>
      <c r="GVT130" s="338"/>
      <c r="GVU130" s="338"/>
      <c r="GVV130" s="338"/>
      <c r="GVW130" s="338"/>
      <c r="GVX130" s="338"/>
      <c r="GVY130" s="338"/>
      <c r="GVZ130" s="338"/>
      <c r="GWA130" s="338"/>
      <c r="GWB130" s="338"/>
      <c r="GWC130" s="338"/>
      <c r="GWD130" s="338"/>
      <c r="GWE130" s="338"/>
      <c r="GWF130" s="338"/>
      <c r="GWG130" s="338"/>
      <c r="GWH130" s="338"/>
      <c r="GWI130" s="338"/>
      <c r="GWJ130" s="338"/>
      <c r="GWK130" s="338"/>
      <c r="GWL130" s="338"/>
      <c r="GWM130" s="338"/>
      <c r="GWN130" s="338"/>
      <c r="GWO130" s="338"/>
      <c r="GWP130" s="338"/>
      <c r="GWQ130" s="338"/>
      <c r="GWR130" s="338"/>
      <c r="GWS130" s="338"/>
      <c r="GWT130" s="338"/>
      <c r="GWU130" s="338"/>
      <c r="GWV130" s="338"/>
      <c r="GWW130" s="338"/>
      <c r="GWX130" s="338"/>
      <c r="GWY130" s="338"/>
      <c r="GWZ130" s="338"/>
      <c r="GXA130" s="338"/>
      <c r="GXB130" s="338"/>
      <c r="GXC130" s="338"/>
      <c r="GXD130" s="338"/>
      <c r="GXE130" s="338"/>
      <c r="GXF130" s="338"/>
      <c r="GXG130" s="338"/>
      <c r="GXH130" s="338"/>
      <c r="GXI130" s="338"/>
      <c r="GXJ130" s="338"/>
      <c r="GXK130" s="338"/>
      <c r="GXL130" s="338"/>
      <c r="GXM130" s="338"/>
      <c r="GXN130" s="338"/>
      <c r="GXO130" s="338"/>
      <c r="GXP130" s="338"/>
      <c r="GXQ130" s="338"/>
      <c r="GXR130" s="338"/>
      <c r="GXS130" s="338"/>
      <c r="GXT130" s="338"/>
      <c r="GXU130" s="338"/>
      <c r="GXV130" s="338"/>
      <c r="GXW130" s="338"/>
      <c r="GXX130" s="338"/>
      <c r="GXY130" s="338"/>
      <c r="GXZ130" s="338"/>
      <c r="GYA130" s="338"/>
      <c r="GYB130" s="338"/>
      <c r="GYC130" s="338"/>
      <c r="GYD130" s="338"/>
      <c r="GYE130" s="338"/>
      <c r="GYF130" s="338"/>
      <c r="GYG130" s="338"/>
      <c r="GYH130" s="338"/>
      <c r="GYI130" s="338"/>
      <c r="GYJ130" s="338"/>
      <c r="GYK130" s="338"/>
      <c r="GYL130" s="338"/>
      <c r="GYM130" s="338"/>
      <c r="GYN130" s="338"/>
      <c r="GYO130" s="338"/>
      <c r="GYP130" s="338"/>
      <c r="GYQ130" s="338"/>
      <c r="GYR130" s="338"/>
      <c r="GYS130" s="338"/>
      <c r="GYT130" s="338"/>
      <c r="GYU130" s="338"/>
      <c r="GYV130" s="338"/>
      <c r="GYW130" s="338"/>
      <c r="GYX130" s="338"/>
      <c r="GYY130" s="338"/>
      <c r="GYZ130" s="338"/>
      <c r="GZA130" s="338"/>
      <c r="GZB130" s="338"/>
      <c r="GZC130" s="338"/>
      <c r="GZD130" s="338"/>
      <c r="GZE130" s="338"/>
      <c r="GZF130" s="338"/>
      <c r="GZG130" s="338"/>
      <c r="GZH130" s="338"/>
      <c r="GZI130" s="338"/>
      <c r="GZJ130" s="338"/>
      <c r="GZK130" s="338"/>
      <c r="GZL130" s="338"/>
      <c r="GZM130" s="338"/>
      <c r="GZN130" s="338"/>
      <c r="GZO130" s="338"/>
      <c r="GZP130" s="338"/>
      <c r="GZQ130" s="338"/>
      <c r="GZR130" s="338"/>
      <c r="GZS130" s="338"/>
      <c r="GZT130" s="338"/>
      <c r="GZU130" s="338"/>
      <c r="GZV130" s="338"/>
      <c r="GZW130" s="338"/>
      <c r="GZX130" s="338"/>
      <c r="GZY130" s="338"/>
      <c r="GZZ130" s="338"/>
      <c r="HAA130" s="338"/>
      <c r="HAB130" s="338"/>
      <c r="HAC130" s="338"/>
      <c r="HAD130" s="338"/>
      <c r="HAE130" s="338"/>
      <c r="HAF130" s="338"/>
      <c r="HAG130" s="338"/>
      <c r="HAH130" s="338"/>
      <c r="HAI130" s="338"/>
      <c r="HAJ130" s="338"/>
      <c r="HAK130" s="338"/>
      <c r="HAL130" s="338"/>
      <c r="HAM130" s="338"/>
      <c r="HAN130" s="338"/>
      <c r="HAO130" s="338"/>
      <c r="HAP130" s="338"/>
      <c r="HAQ130" s="338"/>
      <c r="HAR130" s="338"/>
      <c r="HAS130" s="338"/>
      <c r="HAT130" s="338"/>
      <c r="HAU130" s="338"/>
      <c r="HAV130" s="338"/>
      <c r="HAW130" s="338"/>
      <c r="HAX130" s="338"/>
      <c r="HAY130" s="338"/>
      <c r="HAZ130" s="338"/>
      <c r="HBA130" s="338"/>
      <c r="HBB130" s="338"/>
      <c r="HBC130" s="338"/>
      <c r="HBD130" s="338"/>
      <c r="HBE130" s="338"/>
      <c r="HBF130" s="338"/>
      <c r="HBG130" s="338"/>
      <c r="HBH130" s="338"/>
      <c r="HBI130" s="338"/>
      <c r="HBJ130" s="338"/>
      <c r="HBK130" s="338"/>
      <c r="HBL130" s="338"/>
      <c r="HBM130" s="338"/>
      <c r="HBN130" s="338"/>
      <c r="HBO130" s="338"/>
      <c r="HBP130" s="338"/>
      <c r="HBQ130" s="338"/>
      <c r="HBR130" s="338"/>
      <c r="HBS130" s="338"/>
      <c r="HBT130" s="338"/>
      <c r="HBU130" s="338"/>
      <c r="HBV130" s="338"/>
      <c r="HBW130" s="338"/>
      <c r="HBX130" s="338"/>
      <c r="HBY130" s="338"/>
      <c r="HBZ130" s="338"/>
      <c r="HCA130" s="338"/>
      <c r="HCB130" s="338"/>
      <c r="HCC130" s="338"/>
      <c r="HCD130" s="338"/>
      <c r="HCE130" s="338"/>
      <c r="HCF130" s="338"/>
      <c r="HCG130" s="338"/>
      <c r="HCH130" s="338"/>
      <c r="HCI130" s="338"/>
      <c r="HCJ130" s="338"/>
      <c r="HCK130" s="338"/>
      <c r="HCL130" s="338"/>
      <c r="HCM130" s="338"/>
      <c r="HCN130" s="338"/>
      <c r="HCO130" s="338"/>
      <c r="HCP130" s="338"/>
      <c r="HCQ130" s="338"/>
      <c r="HCR130" s="338"/>
      <c r="HCS130" s="338"/>
      <c r="HCT130" s="338"/>
      <c r="HCU130" s="338"/>
      <c r="HCV130" s="338"/>
      <c r="HCW130" s="338"/>
      <c r="HCX130" s="338"/>
      <c r="HCY130" s="338"/>
      <c r="HCZ130" s="338"/>
      <c r="HDA130" s="338"/>
      <c r="HDB130" s="338"/>
      <c r="HDC130" s="338"/>
      <c r="HDD130" s="338"/>
      <c r="HDE130" s="338"/>
      <c r="HDF130" s="338"/>
      <c r="HDG130" s="338"/>
      <c r="HDH130" s="338"/>
      <c r="HDI130" s="338"/>
      <c r="HDJ130" s="338"/>
      <c r="HDK130" s="338"/>
      <c r="HDL130" s="338"/>
      <c r="HDM130" s="338"/>
      <c r="HDN130" s="338"/>
      <c r="HDO130" s="338"/>
      <c r="HDP130" s="338"/>
      <c r="HDQ130" s="338"/>
      <c r="HDR130" s="338"/>
      <c r="HDS130" s="338"/>
      <c r="HDT130" s="338"/>
      <c r="HDU130" s="338"/>
      <c r="HDV130" s="338"/>
      <c r="HDW130" s="338"/>
      <c r="HDX130" s="338"/>
      <c r="HDY130" s="338"/>
      <c r="HDZ130" s="338"/>
      <c r="HEA130" s="338"/>
      <c r="HEB130" s="338"/>
      <c r="HEC130" s="338"/>
      <c r="HED130" s="338"/>
      <c r="HEE130" s="338"/>
      <c r="HEF130" s="338"/>
      <c r="HEG130" s="338"/>
      <c r="HEH130" s="338"/>
      <c r="HEI130" s="338"/>
      <c r="HEJ130" s="338"/>
      <c r="HEK130" s="338"/>
      <c r="HEL130" s="338"/>
      <c r="HEM130" s="338"/>
      <c r="HEN130" s="338"/>
      <c r="HEO130" s="338"/>
      <c r="HEP130" s="338"/>
      <c r="HEQ130" s="338"/>
      <c r="HER130" s="338"/>
      <c r="HES130" s="338"/>
      <c r="HET130" s="338"/>
      <c r="HEU130" s="338"/>
      <c r="HEV130" s="338"/>
      <c r="HEW130" s="338"/>
      <c r="HEX130" s="338"/>
      <c r="HEY130" s="338"/>
      <c r="HEZ130" s="338"/>
      <c r="HFA130" s="338"/>
      <c r="HFB130" s="338"/>
      <c r="HFC130" s="338"/>
      <c r="HFD130" s="338"/>
      <c r="HFE130" s="338"/>
      <c r="HFF130" s="338"/>
      <c r="HFG130" s="338"/>
      <c r="HFH130" s="338"/>
      <c r="HFI130" s="338"/>
      <c r="HFJ130" s="338"/>
      <c r="HFK130" s="338"/>
      <c r="HFL130" s="338"/>
      <c r="HFM130" s="338"/>
      <c r="HFN130" s="338"/>
      <c r="HFO130" s="338"/>
      <c r="HFP130" s="338"/>
      <c r="HFQ130" s="338"/>
      <c r="HFR130" s="338"/>
      <c r="HFS130" s="338"/>
      <c r="HFT130" s="338"/>
      <c r="HFU130" s="338"/>
      <c r="HFV130" s="338"/>
      <c r="HFW130" s="338"/>
      <c r="HFX130" s="338"/>
      <c r="HFY130" s="338"/>
      <c r="HFZ130" s="338"/>
      <c r="HGA130" s="338"/>
      <c r="HGB130" s="338"/>
      <c r="HGC130" s="338"/>
      <c r="HGD130" s="338"/>
      <c r="HGE130" s="338"/>
      <c r="HGF130" s="338"/>
      <c r="HGG130" s="338"/>
      <c r="HGH130" s="338"/>
      <c r="HGI130" s="338"/>
      <c r="HGJ130" s="338"/>
      <c r="HGK130" s="338"/>
      <c r="HGL130" s="338"/>
      <c r="HGM130" s="338"/>
      <c r="HGN130" s="338"/>
      <c r="HGO130" s="338"/>
      <c r="HGP130" s="338"/>
      <c r="HGQ130" s="338"/>
      <c r="HGR130" s="338"/>
      <c r="HGS130" s="338"/>
      <c r="HGT130" s="338"/>
      <c r="HGU130" s="338"/>
      <c r="HGV130" s="338"/>
      <c r="HGW130" s="338"/>
      <c r="HGX130" s="338"/>
      <c r="HGY130" s="338"/>
      <c r="HGZ130" s="338"/>
      <c r="HHA130" s="338"/>
      <c r="HHB130" s="338"/>
      <c r="HHC130" s="338"/>
      <c r="HHD130" s="338"/>
      <c r="HHE130" s="338"/>
      <c r="HHF130" s="338"/>
      <c r="HHG130" s="338"/>
      <c r="HHH130" s="338"/>
      <c r="HHI130" s="338"/>
      <c r="HHJ130" s="338"/>
      <c r="HHK130" s="338"/>
      <c r="HHL130" s="338"/>
      <c r="HHM130" s="338"/>
      <c r="HHN130" s="338"/>
      <c r="HHO130" s="338"/>
      <c r="HHP130" s="338"/>
      <c r="HHQ130" s="338"/>
      <c r="HHR130" s="338"/>
      <c r="HHS130" s="338"/>
      <c r="HHT130" s="338"/>
      <c r="HHU130" s="338"/>
      <c r="HHV130" s="338"/>
      <c r="HHW130" s="338"/>
      <c r="HHX130" s="338"/>
      <c r="HHY130" s="338"/>
      <c r="HHZ130" s="338"/>
      <c r="HIA130" s="338"/>
      <c r="HIB130" s="338"/>
      <c r="HIC130" s="338"/>
      <c r="HID130" s="338"/>
      <c r="HIE130" s="338"/>
      <c r="HIF130" s="338"/>
      <c r="HIG130" s="338"/>
      <c r="HIH130" s="338"/>
      <c r="HII130" s="338"/>
      <c r="HIJ130" s="338"/>
      <c r="HIK130" s="338"/>
      <c r="HIL130" s="338"/>
      <c r="HIM130" s="338"/>
      <c r="HIN130" s="338"/>
      <c r="HIO130" s="338"/>
      <c r="HIP130" s="338"/>
      <c r="HIQ130" s="338"/>
      <c r="HIR130" s="338"/>
      <c r="HIS130" s="338"/>
      <c r="HIT130" s="338"/>
      <c r="HIU130" s="338"/>
      <c r="HIV130" s="338"/>
      <c r="HIW130" s="338"/>
      <c r="HIX130" s="338"/>
      <c r="HIY130" s="338"/>
      <c r="HIZ130" s="338"/>
      <c r="HJA130" s="338"/>
      <c r="HJB130" s="338"/>
      <c r="HJC130" s="338"/>
      <c r="HJD130" s="338"/>
      <c r="HJE130" s="338"/>
      <c r="HJF130" s="338"/>
      <c r="HJG130" s="338"/>
      <c r="HJH130" s="338"/>
      <c r="HJI130" s="338"/>
      <c r="HJJ130" s="338"/>
      <c r="HJK130" s="338"/>
      <c r="HJL130" s="338"/>
      <c r="HJM130" s="338"/>
      <c r="HJN130" s="338"/>
      <c r="HJO130" s="338"/>
      <c r="HJP130" s="338"/>
      <c r="HJQ130" s="338"/>
      <c r="HJR130" s="338"/>
      <c r="HJS130" s="338"/>
      <c r="HJT130" s="338"/>
      <c r="HJU130" s="338"/>
      <c r="HJV130" s="338"/>
      <c r="HJW130" s="338"/>
      <c r="HJX130" s="338"/>
      <c r="HJY130" s="338"/>
      <c r="HJZ130" s="338"/>
      <c r="HKA130" s="338"/>
      <c r="HKB130" s="338"/>
      <c r="HKC130" s="338"/>
      <c r="HKD130" s="338"/>
      <c r="HKE130" s="338"/>
      <c r="HKF130" s="338"/>
      <c r="HKG130" s="338"/>
      <c r="HKH130" s="338"/>
      <c r="HKI130" s="338"/>
      <c r="HKJ130" s="338"/>
      <c r="HKK130" s="338"/>
      <c r="HKL130" s="338"/>
      <c r="HKM130" s="338"/>
      <c r="HKN130" s="338"/>
      <c r="HKO130" s="338"/>
      <c r="HKP130" s="338"/>
      <c r="HKQ130" s="338"/>
      <c r="HKR130" s="338"/>
      <c r="HKS130" s="338"/>
      <c r="HKT130" s="338"/>
      <c r="HKU130" s="338"/>
      <c r="HKV130" s="338"/>
      <c r="HKW130" s="338"/>
      <c r="HKX130" s="338"/>
      <c r="HKY130" s="338"/>
      <c r="HKZ130" s="338"/>
      <c r="HLA130" s="338"/>
      <c r="HLB130" s="338"/>
      <c r="HLC130" s="338"/>
      <c r="HLD130" s="338"/>
      <c r="HLE130" s="338"/>
      <c r="HLF130" s="338"/>
      <c r="HLG130" s="338"/>
      <c r="HLH130" s="338"/>
      <c r="HLI130" s="338"/>
      <c r="HLJ130" s="338"/>
      <c r="HLK130" s="338"/>
      <c r="HLL130" s="338"/>
      <c r="HLM130" s="338"/>
      <c r="HLN130" s="338"/>
      <c r="HLO130" s="338"/>
      <c r="HLP130" s="338"/>
      <c r="HLQ130" s="338"/>
      <c r="HLR130" s="338"/>
      <c r="HLS130" s="338"/>
      <c r="HLT130" s="338"/>
      <c r="HLU130" s="338"/>
      <c r="HLV130" s="338"/>
      <c r="HLW130" s="338"/>
      <c r="HLX130" s="338"/>
      <c r="HLY130" s="338"/>
      <c r="HLZ130" s="338"/>
      <c r="HMA130" s="338"/>
      <c r="HMB130" s="338"/>
      <c r="HMC130" s="338"/>
      <c r="HMD130" s="338"/>
      <c r="HME130" s="338"/>
      <c r="HMF130" s="338"/>
      <c r="HMG130" s="338"/>
      <c r="HMH130" s="338"/>
      <c r="HMI130" s="338"/>
      <c r="HMJ130" s="338"/>
      <c r="HMK130" s="338"/>
      <c r="HML130" s="338"/>
      <c r="HMM130" s="338"/>
      <c r="HMN130" s="338"/>
      <c r="HMO130" s="338"/>
      <c r="HMP130" s="338"/>
      <c r="HMQ130" s="338"/>
      <c r="HMR130" s="338"/>
      <c r="HMS130" s="338"/>
      <c r="HMT130" s="338"/>
      <c r="HMU130" s="338"/>
      <c r="HMV130" s="338"/>
      <c r="HMW130" s="338"/>
      <c r="HMX130" s="338"/>
      <c r="HMY130" s="338"/>
      <c r="HMZ130" s="338"/>
      <c r="HNA130" s="338"/>
      <c r="HNB130" s="338"/>
      <c r="HNC130" s="338"/>
      <c r="HND130" s="338"/>
      <c r="HNE130" s="338"/>
      <c r="HNF130" s="338"/>
      <c r="HNG130" s="338"/>
      <c r="HNH130" s="338"/>
      <c r="HNI130" s="338"/>
      <c r="HNJ130" s="338"/>
      <c r="HNK130" s="338"/>
      <c r="HNL130" s="338"/>
      <c r="HNM130" s="338"/>
      <c r="HNN130" s="338"/>
      <c r="HNO130" s="338"/>
      <c r="HNP130" s="338"/>
      <c r="HNQ130" s="338"/>
      <c r="HNR130" s="338"/>
      <c r="HNS130" s="338"/>
      <c r="HNT130" s="338"/>
      <c r="HNU130" s="338"/>
      <c r="HNV130" s="338"/>
      <c r="HNW130" s="338"/>
      <c r="HNX130" s="338"/>
      <c r="HNY130" s="338"/>
      <c r="HNZ130" s="338"/>
      <c r="HOA130" s="338"/>
      <c r="HOB130" s="338"/>
      <c r="HOC130" s="338"/>
      <c r="HOD130" s="338"/>
      <c r="HOE130" s="338"/>
      <c r="HOF130" s="338"/>
      <c r="HOG130" s="338"/>
      <c r="HOH130" s="338"/>
      <c r="HOI130" s="338"/>
      <c r="HOJ130" s="338"/>
      <c r="HOK130" s="338"/>
      <c r="HOL130" s="338"/>
      <c r="HOM130" s="338"/>
      <c r="HON130" s="338"/>
      <c r="HOO130" s="338"/>
      <c r="HOP130" s="338"/>
      <c r="HOQ130" s="338"/>
      <c r="HOR130" s="338"/>
      <c r="HOS130" s="338"/>
      <c r="HOT130" s="338"/>
      <c r="HOU130" s="338"/>
      <c r="HOV130" s="338"/>
      <c r="HOW130" s="338"/>
      <c r="HOX130" s="338"/>
      <c r="HOY130" s="338"/>
      <c r="HOZ130" s="338"/>
      <c r="HPA130" s="338"/>
      <c r="HPB130" s="338"/>
      <c r="HPC130" s="338"/>
      <c r="HPD130" s="338"/>
      <c r="HPE130" s="338"/>
      <c r="HPF130" s="338"/>
      <c r="HPG130" s="338"/>
      <c r="HPH130" s="338"/>
      <c r="HPI130" s="338"/>
      <c r="HPJ130" s="338"/>
      <c r="HPK130" s="338"/>
      <c r="HPL130" s="338"/>
      <c r="HPM130" s="338"/>
      <c r="HPN130" s="338"/>
      <c r="HPO130" s="338"/>
      <c r="HPP130" s="338"/>
      <c r="HPQ130" s="338"/>
      <c r="HPR130" s="338"/>
      <c r="HPS130" s="338"/>
      <c r="HPT130" s="338"/>
      <c r="HPU130" s="338"/>
      <c r="HPV130" s="338"/>
      <c r="HPW130" s="338"/>
      <c r="HPX130" s="338"/>
      <c r="HPY130" s="338"/>
      <c r="HPZ130" s="338"/>
      <c r="HQA130" s="338"/>
      <c r="HQB130" s="338"/>
      <c r="HQC130" s="338"/>
      <c r="HQD130" s="338"/>
      <c r="HQE130" s="338"/>
      <c r="HQF130" s="338"/>
      <c r="HQG130" s="338"/>
      <c r="HQH130" s="338"/>
      <c r="HQI130" s="338"/>
      <c r="HQJ130" s="338"/>
      <c r="HQK130" s="338"/>
      <c r="HQL130" s="338"/>
      <c r="HQM130" s="338"/>
      <c r="HQN130" s="338"/>
      <c r="HQO130" s="338"/>
      <c r="HQP130" s="338"/>
      <c r="HQQ130" s="338"/>
      <c r="HQR130" s="338"/>
      <c r="HQS130" s="338"/>
      <c r="HQT130" s="338"/>
      <c r="HQU130" s="338"/>
      <c r="HQV130" s="338"/>
      <c r="HQW130" s="338"/>
      <c r="HQX130" s="338"/>
      <c r="HQY130" s="338"/>
      <c r="HQZ130" s="338"/>
      <c r="HRA130" s="338"/>
      <c r="HRB130" s="338"/>
      <c r="HRC130" s="338"/>
      <c r="HRD130" s="338"/>
      <c r="HRE130" s="338"/>
      <c r="HRF130" s="338"/>
      <c r="HRG130" s="338"/>
      <c r="HRH130" s="338"/>
      <c r="HRI130" s="338"/>
      <c r="HRJ130" s="338"/>
      <c r="HRK130" s="338"/>
      <c r="HRL130" s="338"/>
      <c r="HRM130" s="338"/>
      <c r="HRN130" s="338"/>
      <c r="HRO130" s="338"/>
      <c r="HRP130" s="338"/>
      <c r="HRQ130" s="338"/>
      <c r="HRR130" s="338"/>
      <c r="HRS130" s="338"/>
      <c r="HRT130" s="338"/>
      <c r="HRU130" s="338"/>
      <c r="HRV130" s="338"/>
      <c r="HRW130" s="338"/>
      <c r="HRX130" s="338"/>
      <c r="HRY130" s="338"/>
      <c r="HRZ130" s="338"/>
      <c r="HSA130" s="338"/>
      <c r="HSB130" s="338"/>
      <c r="HSC130" s="338"/>
      <c r="HSD130" s="338"/>
      <c r="HSE130" s="338"/>
      <c r="HSF130" s="338"/>
      <c r="HSG130" s="338"/>
      <c r="HSH130" s="338"/>
      <c r="HSI130" s="338"/>
      <c r="HSJ130" s="338"/>
      <c r="HSK130" s="338"/>
      <c r="HSL130" s="338"/>
      <c r="HSM130" s="338"/>
      <c r="HSN130" s="338"/>
      <c r="HSO130" s="338"/>
      <c r="HSP130" s="338"/>
      <c r="HSQ130" s="338"/>
      <c r="HSR130" s="338"/>
      <c r="HSS130" s="338"/>
      <c r="HST130" s="338"/>
      <c r="HSU130" s="338"/>
      <c r="HSV130" s="338"/>
      <c r="HSW130" s="338"/>
      <c r="HSX130" s="338"/>
      <c r="HSY130" s="338"/>
      <c r="HSZ130" s="338"/>
      <c r="HTA130" s="338"/>
      <c r="HTB130" s="338"/>
      <c r="HTC130" s="338"/>
      <c r="HTD130" s="338"/>
      <c r="HTE130" s="338"/>
      <c r="HTF130" s="338"/>
      <c r="HTG130" s="338"/>
      <c r="HTH130" s="338"/>
      <c r="HTI130" s="338"/>
      <c r="HTJ130" s="338"/>
      <c r="HTK130" s="338"/>
      <c r="HTL130" s="338"/>
      <c r="HTM130" s="338"/>
      <c r="HTN130" s="338"/>
      <c r="HTO130" s="338"/>
      <c r="HTP130" s="338"/>
      <c r="HTQ130" s="338"/>
      <c r="HTR130" s="338"/>
      <c r="HTS130" s="338"/>
      <c r="HTT130" s="338"/>
      <c r="HTU130" s="338"/>
      <c r="HTV130" s="338"/>
      <c r="HTW130" s="338"/>
      <c r="HTX130" s="338"/>
      <c r="HTY130" s="338"/>
      <c r="HTZ130" s="338"/>
      <c r="HUA130" s="338"/>
      <c r="HUB130" s="338"/>
      <c r="HUC130" s="338"/>
      <c r="HUD130" s="338"/>
      <c r="HUE130" s="338"/>
      <c r="HUF130" s="338"/>
      <c r="HUG130" s="338"/>
      <c r="HUH130" s="338"/>
      <c r="HUI130" s="338"/>
      <c r="HUJ130" s="338"/>
      <c r="HUK130" s="338"/>
      <c r="HUL130" s="338"/>
      <c r="HUM130" s="338"/>
      <c r="HUN130" s="338"/>
      <c r="HUO130" s="338"/>
      <c r="HUP130" s="338"/>
      <c r="HUQ130" s="338"/>
      <c r="HUR130" s="338"/>
      <c r="HUS130" s="338"/>
      <c r="HUT130" s="338"/>
      <c r="HUU130" s="338"/>
      <c r="HUV130" s="338"/>
      <c r="HUW130" s="338"/>
      <c r="HUX130" s="338"/>
      <c r="HUY130" s="338"/>
      <c r="HUZ130" s="338"/>
      <c r="HVA130" s="338"/>
      <c r="HVB130" s="338"/>
      <c r="HVC130" s="338"/>
      <c r="HVD130" s="338"/>
      <c r="HVE130" s="338"/>
      <c r="HVF130" s="338"/>
      <c r="HVG130" s="338"/>
      <c r="HVH130" s="338"/>
      <c r="HVI130" s="338"/>
      <c r="HVJ130" s="338"/>
      <c r="HVK130" s="338"/>
      <c r="HVL130" s="338"/>
      <c r="HVM130" s="338"/>
      <c r="HVN130" s="338"/>
      <c r="HVO130" s="338"/>
      <c r="HVP130" s="338"/>
      <c r="HVQ130" s="338"/>
      <c r="HVR130" s="338"/>
      <c r="HVS130" s="338"/>
      <c r="HVT130" s="338"/>
      <c r="HVU130" s="338"/>
      <c r="HVV130" s="338"/>
      <c r="HVW130" s="338"/>
      <c r="HVX130" s="338"/>
      <c r="HVY130" s="338"/>
      <c r="HVZ130" s="338"/>
      <c r="HWA130" s="338"/>
      <c r="HWB130" s="338"/>
      <c r="HWC130" s="338"/>
      <c r="HWD130" s="338"/>
      <c r="HWE130" s="338"/>
      <c r="HWF130" s="338"/>
      <c r="HWG130" s="338"/>
      <c r="HWH130" s="338"/>
      <c r="HWI130" s="338"/>
      <c r="HWJ130" s="338"/>
      <c r="HWK130" s="338"/>
      <c r="HWL130" s="338"/>
      <c r="HWM130" s="338"/>
      <c r="HWN130" s="338"/>
      <c r="HWO130" s="338"/>
      <c r="HWP130" s="338"/>
      <c r="HWQ130" s="338"/>
      <c r="HWR130" s="338"/>
      <c r="HWS130" s="338"/>
      <c r="HWT130" s="338"/>
      <c r="HWU130" s="338"/>
      <c r="HWV130" s="338"/>
      <c r="HWW130" s="338"/>
      <c r="HWX130" s="338"/>
      <c r="HWY130" s="338"/>
      <c r="HWZ130" s="338"/>
      <c r="HXA130" s="338"/>
      <c r="HXB130" s="338"/>
      <c r="HXC130" s="338"/>
      <c r="HXD130" s="338"/>
      <c r="HXE130" s="338"/>
      <c r="HXF130" s="338"/>
      <c r="HXG130" s="338"/>
      <c r="HXH130" s="338"/>
      <c r="HXI130" s="338"/>
      <c r="HXJ130" s="338"/>
      <c r="HXK130" s="338"/>
      <c r="HXL130" s="338"/>
      <c r="HXM130" s="338"/>
      <c r="HXN130" s="338"/>
      <c r="HXO130" s="338"/>
      <c r="HXP130" s="338"/>
      <c r="HXQ130" s="338"/>
      <c r="HXR130" s="338"/>
      <c r="HXS130" s="338"/>
      <c r="HXT130" s="338"/>
      <c r="HXU130" s="338"/>
      <c r="HXV130" s="338"/>
      <c r="HXW130" s="338"/>
      <c r="HXX130" s="338"/>
      <c r="HXY130" s="338"/>
      <c r="HXZ130" s="338"/>
      <c r="HYA130" s="338"/>
      <c r="HYB130" s="338"/>
      <c r="HYC130" s="338"/>
      <c r="HYD130" s="338"/>
      <c r="HYE130" s="338"/>
      <c r="HYF130" s="338"/>
      <c r="HYG130" s="338"/>
      <c r="HYH130" s="338"/>
      <c r="HYI130" s="338"/>
      <c r="HYJ130" s="338"/>
      <c r="HYK130" s="338"/>
      <c r="HYL130" s="338"/>
      <c r="HYM130" s="338"/>
      <c r="HYN130" s="338"/>
      <c r="HYO130" s="338"/>
      <c r="HYP130" s="338"/>
      <c r="HYQ130" s="338"/>
      <c r="HYR130" s="338"/>
      <c r="HYS130" s="338"/>
      <c r="HYT130" s="338"/>
      <c r="HYU130" s="338"/>
      <c r="HYV130" s="338"/>
      <c r="HYW130" s="338"/>
      <c r="HYX130" s="338"/>
      <c r="HYY130" s="338"/>
      <c r="HYZ130" s="338"/>
      <c r="HZA130" s="338"/>
      <c r="HZB130" s="338"/>
      <c r="HZC130" s="338"/>
      <c r="HZD130" s="338"/>
      <c r="HZE130" s="338"/>
      <c r="HZF130" s="338"/>
      <c r="HZG130" s="338"/>
      <c r="HZH130" s="338"/>
      <c r="HZI130" s="338"/>
      <c r="HZJ130" s="338"/>
      <c r="HZK130" s="338"/>
      <c r="HZL130" s="338"/>
      <c r="HZM130" s="338"/>
      <c r="HZN130" s="338"/>
      <c r="HZO130" s="338"/>
      <c r="HZP130" s="338"/>
      <c r="HZQ130" s="338"/>
      <c r="HZR130" s="338"/>
      <c r="HZS130" s="338"/>
      <c r="HZT130" s="338"/>
      <c r="HZU130" s="338"/>
      <c r="HZV130" s="338"/>
      <c r="HZW130" s="338"/>
      <c r="HZX130" s="338"/>
      <c r="HZY130" s="338"/>
      <c r="HZZ130" s="338"/>
      <c r="IAA130" s="338"/>
      <c r="IAB130" s="338"/>
      <c r="IAC130" s="338"/>
      <c r="IAD130" s="338"/>
      <c r="IAE130" s="338"/>
      <c r="IAF130" s="338"/>
      <c r="IAG130" s="338"/>
      <c r="IAH130" s="338"/>
      <c r="IAI130" s="338"/>
      <c r="IAJ130" s="338"/>
      <c r="IAK130" s="338"/>
      <c r="IAL130" s="338"/>
      <c r="IAM130" s="338"/>
      <c r="IAN130" s="338"/>
      <c r="IAO130" s="338"/>
      <c r="IAP130" s="338"/>
      <c r="IAQ130" s="338"/>
      <c r="IAR130" s="338"/>
      <c r="IAS130" s="338"/>
      <c r="IAT130" s="338"/>
      <c r="IAU130" s="338"/>
      <c r="IAV130" s="338"/>
      <c r="IAW130" s="338"/>
      <c r="IAX130" s="338"/>
      <c r="IAY130" s="338"/>
      <c r="IAZ130" s="338"/>
      <c r="IBA130" s="338"/>
      <c r="IBB130" s="338"/>
      <c r="IBC130" s="338"/>
      <c r="IBD130" s="338"/>
      <c r="IBE130" s="338"/>
      <c r="IBF130" s="338"/>
      <c r="IBG130" s="338"/>
      <c r="IBH130" s="338"/>
      <c r="IBI130" s="338"/>
      <c r="IBJ130" s="338"/>
      <c r="IBK130" s="338"/>
      <c r="IBL130" s="338"/>
      <c r="IBM130" s="338"/>
      <c r="IBN130" s="338"/>
      <c r="IBO130" s="338"/>
      <c r="IBP130" s="338"/>
      <c r="IBQ130" s="338"/>
      <c r="IBR130" s="338"/>
      <c r="IBS130" s="338"/>
      <c r="IBT130" s="338"/>
      <c r="IBU130" s="338"/>
      <c r="IBV130" s="338"/>
      <c r="IBW130" s="338"/>
      <c r="IBX130" s="338"/>
      <c r="IBY130" s="338"/>
      <c r="IBZ130" s="338"/>
      <c r="ICA130" s="338"/>
      <c r="ICB130" s="338"/>
      <c r="ICC130" s="338"/>
      <c r="ICD130" s="338"/>
      <c r="ICE130" s="338"/>
      <c r="ICF130" s="338"/>
      <c r="ICG130" s="338"/>
      <c r="ICH130" s="338"/>
      <c r="ICI130" s="338"/>
      <c r="ICJ130" s="338"/>
      <c r="ICK130" s="338"/>
      <c r="ICL130" s="338"/>
      <c r="ICM130" s="338"/>
      <c r="ICN130" s="338"/>
      <c r="ICO130" s="338"/>
      <c r="ICP130" s="338"/>
      <c r="ICQ130" s="338"/>
      <c r="ICR130" s="338"/>
      <c r="ICS130" s="338"/>
      <c r="ICT130" s="338"/>
      <c r="ICU130" s="338"/>
      <c r="ICV130" s="338"/>
      <c r="ICW130" s="338"/>
      <c r="ICX130" s="338"/>
      <c r="ICY130" s="338"/>
      <c r="ICZ130" s="338"/>
      <c r="IDA130" s="338"/>
      <c r="IDB130" s="338"/>
      <c r="IDC130" s="338"/>
      <c r="IDD130" s="338"/>
      <c r="IDE130" s="338"/>
      <c r="IDF130" s="338"/>
      <c r="IDG130" s="338"/>
      <c r="IDH130" s="338"/>
      <c r="IDI130" s="338"/>
      <c r="IDJ130" s="338"/>
      <c r="IDK130" s="338"/>
      <c r="IDL130" s="338"/>
      <c r="IDM130" s="338"/>
      <c r="IDN130" s="338"/>
      <c r="IDO130" s="338"/>
      <c r="IDP130" s="338"/>
      <c r="IDQ130" s="338"/>
      <c r="IDR130" s="338"/>
      <c r="IDS130" s="338"/>
      <c r="IDT130" s="338"/>
      <c r="IDU130" s="338"/>
      <c r="IDV130" s="338"/>
      <c r="IDW130" s="338"/>
      <c r="IDX130" s="338"/>
      <c r="IDY130" s="338"/>
      <c r="IDZ130" s="338"/>
      <c r="IEA130" s="338"/>
      <c r="IEB130" s="338"/>
      <c r="IEC130" s="338"/>
      <c r="IED130" s="338"/>
      <c r="IEE130" s="338"/>
      <c r="IEF130" s="338"/>
      <c r="IEG130" s="338"/>
      <c r="IEH130" s="338"/>
      <c r="IEI130" s="338"/>
      <c r="IEJ130" s="338"/>
      <c r="IEK130" s="338"/>
      <c r="IEL130" s="338"/>
      <c r="IEM130" s="338"/>
      <c r="IEN130" s="338"/>
      <c r="IEO130" s="338"/>
      <c r="IEP130" s="338"/>
      <c r="IEQ130" s="338"/>
      <c r="IER130" s="338"/>
      <c r="IES130" s="338"/>
      <c r="IET130" s="338"/>
      <c r="IEU130" s="338"/>
      <c r="IEV130" s="338"/>
      <c r="IEW130" s="338"/>
      <c r="IEX130" s="338"/>
      <c r="IEY130" s="338"/>
      <c r="IEZ130" s="338"/>
      <c r="IFA130" s="338"/>
      <c r="IFB130" s="338"/>
      <c r="IFC130" s="338"/>
      <c r="IFD130" s="338"/>
      <c r="IFE130" s="338"/>
      <c r="IFF130" s="338"/>
      <c r="IFG130" s="338"/>
      <c r="IFH130" s="338"/>
      <c r="IFI130" s="338"/>
      <c r="IFJ130" s="338"/>
      <c r="IFK130" s="338"/>
      <c r="IFL130" s="338"/>
      <c r="IFM130" s="338"/>
      <c r="IFN130" s="338"/>
      <c r="IFO130" s="338"/>
      <c r="IFP130" s="338"/>
      <c r="IFQ130" s="338"/>
      <c r="IFR130" s="338"/>
      <c r="IFS130" s="338"/>
      <c r="IFT130" s="338"/>
      <c r="IFU130" s="338"/>
      <c r="IFV130" s="338"/>
      <c r="IFW130" s="338"/>
      <c r="IFX130" s="338"/>
      <c r="IFY130" s="338"/>
      <c r="IFZ130" s="338"/>
      <c r="IGA130" s="338"/>
      <c r="IGB130" s="338"/>
      <c r="IGC130" s="338"/>
      <c r="IGD130" s="338"/>
      <c r="IGE130" s="338"/>
      <c r="IGF130" s="338"/>
      <c r="IGG130" s="338"/>
      <c r="IGH130" s="338"/>
      <c r="IGI130" s="338"/>
      <c r="IGJ130" s="338"/>
      <c r="IGK130" s="338"/>
      <c r="IGL130" s="338"/>
      <c r="IGM130" s="338"/>
      <c r="IGN130" s="338"/>
      <c r="IGO130" s="338"/>
      <c r="IGP130" s="338"/>
      <c r="IGQ130" s="338"/>
      <c r="IGR130" s="338"/>
      <c r="IGS130" s="338"/>
      <c r="IGT130" s="338"/>
      <c r="IGU130" s="338"/>
      <c r="IGV130" s="338"/>
      <c r="IGW130" s="338"/>
      <c r="IGX130" s="338"/>
      <c r="IGY130" s="338"/>
      <c r="IGZ130" s="338"/>
      <c r="IHA130" s="338"/>
      <c r="IHB130" s="338"/>
      <c r="IHC130" s="338"/>
      <c r="IHD130" s="338"/>
      <c r="IHE130" s="338"/>
      <c r="IHF130" s="338"/>
      <c r="IHG130" s="338"/>
      <c r="IHH130" s="338"/>
      <c r="IHI130" s="338"/>
      <c r="IHJ130" s="338"/>
      <c r="IHK130" s="338"/>
      <c r="IHL130" s="338"/>
      <c r="IHM130" s="338"/>
      <c r="IHN130" s="338"/>
      <c r="IHO130" s="338"/>
      <c r="IHP130" s="338"/>
      <c r="IHQ130" s="338"/>
      <c r="IHR130" s="338"/>
      <c r="IHS130" s="338"/>
      <c r="IHT130" s="338"/>
      <c r="IHU130" s="338"/>
      <c r="IHV130" s="338"/>
      <c r="IHW130" s="338"/>
      <c r="IHX130" s="338"/>
      <c r="IHY130" s="338"/>
      <c r="IHZ130" s="338"/>
      <c r="IIA130" s="338"/>
      <c r="IIB130" s="338"/>
      <c r="IIC130" s="338"/>
      <c r="IID130" s="338"/>
      <c r="IIE130" s="338"/>
      <c r="IIF130" s="338"/>
      <c r="IIG130" s="338"/>
      <c r="IIH130" s="338"/>
      <c r="III130" s="338"/>
      <c r="IIJ130" s="338"/>
      <c r="IIK130" s="338"/>
      <c r="IIL130" s="338"/>
      <c r="IIM130" s="338"/>
      <c r="IIN130" s="338"/>
      <c r="IIO130" s="338"/>
      <c r="IIP130" s="338"/>
      <c r="IIQ130" s="338"/>
      <c r="IIR130" s="338"/>
      <c r="IIS130" s="338"/>
      <c r="IIT130" s="338"/>
      <c r="IIU130" s="338"/>
      <c r="IIV130" s="338"/>
      <c r="IIW130" s="338"/>
      <c r="IIX130" s="338"/>
      <c r="IIY130" s="338"/>
      <c r="IIZ130" s="338"/>
      <c r="IJA130" s="338"/>
      <c r="IJB130" s="338"/>
      <c r="IJC130" s="338"/>
      <c r="IJD130" s="338"/>
      <c r="IJE130" s="338"/>
      <c r="IJF130" s="338"/>
      <c r="IJG130" s="338"/>
      <c r="IJH130" s="338"/>
      <c r="IJI130" s="338"/>
      <c r="IJJ130" s="338"/>
      <c r="IJK130" s="338"/>
      <c r="IJL130" s="338"/>
      <c r="IJM130" s="338"/>
      <c r="IJN130" s="338"/>
      <c r="IJO130" s="338"/>
      <c r="IJP130" s="338"/>
      <c r="IJQ130" s="338"/>
      <c r="IJR130" s="338"/>
      <c r="IJS130" s="338"/>
      <c r="IJT130" s="338"/>
      <c r="IJU130" s="338"/>
      <c r="IJV130" s="338"/>
      <c r="IJW130" s="338"/>
      <c r="IJX130" s="338"/>
      <c r="IJY130" s="338"/>
      <c r="IJZ130" s="338"/>
      <c r="IKA130" s="338"/>
      <c r="IKB130" s="338"/>
      <c r="IKC130" s="338"/>
      <c r="IKD130" s="338"/>
      <c r="IKE130" s="338"/>
      <c r="IKF130" s="338"/>
      <c r="IKG130" s="338"/>
      <c r="IKH130" s="338"/>
      <c r="IKI130" s="338"/>
      <c r="IKJ130" s="338"/>
      <c r="IKK130" s="338"/>
      <c r="IKL130" s="338"/>
      <c r="IKM130" s="338"/>
      <c r="IKN130" s="338"/>
      <c r="IKO130" s="338"/>
      <c r="IKP130" s="338"/>
      <c r="IKQ130" s="338"/>
      <c r="IKR130" s="338"/>
      <c r="IKS130" s="338"/>
      <c r="IKT130" s="338"/>
      <c r="IKU130" s="338"/>
      <c r="IKV130" s="338"/>
      <c r="IKW130" s="338"/>
      <c r="IKX130" s="338"/>
      <c r="IKY130" s="338"/>
      <c r="IKZ130" s="338"/>
      <c r="ILA130" s="338"/>
      <c r="ILB130" s="338"/>
      <c r="ILC130" s="338"/>
      <c r="ILD130" s="338"/>
      <c r="ILE130" s="338"/>
      <c r="ILF130" s="338"/>
      <c r="ILG130" s="338"/>
      <c r="ILH130" s="338"/>
      <c r="ILI130" s="338"/>
      <c r="ILJ130" s="338"/>
      <c r="ILK130" s="338"/>
      <c r="ILL130" s="338"/>
      <c r="ILM130" s="338"/>
      <c r="ILN130" s="338"/>
      <c r="ILO130" s="338"/>
      <c r="ILP130" s="338"/>
      <c r="ILQ130" s="338"/>
      <c r="ILR130" s="338"/>
      <c r="ILS130" s="338"/>
      <c r="ILT130" s="338"/>
      <c r="ILU130" s="338"/>
      <c r="ILV130" s="338"/>
      <c r="ILW130" s="338"/>
      <c r="ILX130" s="338"/>
      <c r="ILY130" s="338"/>
      <c r="ILZ130" s="338"/>
      <c r="IMA130" s="338"/>
      <c r="IMB130" s="338"/>
      <c r="IMC130" s="338"/>
      <c r="IMD130" s="338"/>
      <c r="IME130" s="338"/>
      <c r="IMF130" s="338"/>
      <c r="IMG130" s="338"/>
      <c r="IMH130" s="338"/>
      <c r="IMI130" s="338"/>
      <c r="IMJ130" s="338"/>
      <c r="IMK130" s="338"/>
      <c r="IML130" s="338"/>
      <c r="IMM130" s="338"/>
      <c r="IMN130" s="338"/>
      <c r="IMO130" s="338"/>
      <c r="IMP130" s="338"/>
      <c r="IMQ130" s="338"/>
      <c r="IMR130" s="338"/>
      <c r="IMS130" s="338"/>
      <c r="IMT130" s="338"/>
      <c r="IMU130" s="338"/>
      <c r="IMV130" s="338"/>
      <c r="IMW130" s="338"/>
      <c r="IMX130" s="338"/>
      <c r="IMY130" s="338"/>
      <c r="IMZ130" s="338"/>
      <c r="INA130" s="338"/>
      <c r="INB130" s="338"/>
      <c r="INC130" s="338"/>
      <c r="IND130" s="338"/>
      <c r="INE130" s="338"/>
      <c r="INF130" s="338"/>
      <c r="ING130" s="338"/>
      <c r="INH130" s="338"/>
      <c r="INI130" s="338"/>
      <c r="INJ130" s="338"/>
      <c r="INK130" s="338"/>
      <c r="INL130" s="338"/>
      <c r="INM130" s="338"/>
      <c r="INN130" s="338"/>
      <c r="INO130" s="338"/>
      <c r="INP130" s="338"/>
      <c r="INQ130" s="338"/>
      <c r="INR130" s="338"/>
      <c r="INS130" s="338"/>
      <c r="INT130" s="338"/>
      <c r="INU130" s="338"/>
      <c r="INV130" s="338"/>
      <c r="INW130" s="338"/>
      <c r="INX130" s="338"/>
      <c r="INY130" s="338"/>
      <c r="INZ130" s="338"/>
      <c r="IOA130" s="338"/>
      <c r="IOB130" s="338"/>
      <c r="IOC130" s="338"/>
      <c r="IOD130" s="338"/>
      <c r="IOE130" s="338"/>
      <c r="IOF130" s="338"/>
      <c r="IOG130" s="338"/>
      <c r="IOH130" s="338"/>
      <c r="IOI130" s="338"/>
      <c r="IOJ130" s="338"/>
      <c r="IOK130" s="338"/>
      <c r="IOL130" s="338"/>
      <c r="IOM130" s="338"/>
      <c r="ION130" s="338"/>
      <c r="IOO130" s="338"/>
      <c r="IOP130" s="338"/>
      <c r="IOQ130" s="338"/>
      <c r="IOR130" s="338"/>
      <c r="IOS130" s="338"/>
      <c r="IOT130" s="338"/>
      <c r="IOU130" s="338"/>
      <c r="IOV130" s="338"/>
      <c r="IOW130" s="338"/>
      <c r="IOX130" s="338"/>
      <c r="IOY130" s="338"/>
      <c r="IOZ130" s="338"/>
      <c r="IPA130" s="338"/>
      <c r="IPB130" s="338"/>
      <c r="IPC130" s="338"/>
      <c r="IPD130" s="338"/>
      <c r="IPE130" s="338"/>
      <c r="IPF130" s="338"/>
      <c r="IPG130" s="338"/>
      <c r="IPH130" s="338"/>
      <c r="IPI130" s="338"/>
      <c r="IPJ130" s="338"/>
      <c r="IPK130" s="338"/>
      <c r="IPL130" s="338"/>
      <c r="IPM130" s="338"/>
      <c r="IPN130" s="338"/>
      <c r="IPO130" s="338"/>
      <c r="IPP130" s="338"/>
      <c r="IPQ130" s="338"/>
      <c r="IPR130" s="338"/>
      <c r="IPS130" s="338"/>
      <c r="IPT130" s="338"/>
      <c r="IPU130" s="338"/>
      <c r="IPV130" s="338"/>
      <c r="IPW130" s="338"/>
      <c r="IPX130" s="338"/>
      <c r="IPY130" s="338"/>
      <c r="IPZ130" s="338"/>
      <c r="IQA130" s="338"/>
      <c r="IQB130" s="338"/>
      <c r="IQC130" s="338"/>
      <c r="IQD130" s="338"/>
      <c r="IQE130" s="338"/>
      <c r="IQF130" s="338"/>
      <c r="IQG130" s="338"/>
      <c r="IQH130" s="338"/>
      <c r="IQI130" s="338"/>
      <c r="IQJ130" s="338"/>
      <c r="IQK130" s="338"/>
      <c r="IQL130" s="338"/>
      <c r="IQM130" s="338"/>
      <c r="IQN130" s="338"/>
      <c r="IQO130" s="338"/>
      <c r="IQP130" s="338"/>
      <c r="IQQ130" s="338"/>
      <c r="IQR130" s="338"/>
      <c r="IQS130" s="338"/>
      <c r="IQT130" s="338"/>
      <c r="IQU130" s="338"/>
      <c r="IQV130" s="338"/>
      <c r="IQW130" s="338"/>
      <c r="IQX130" s="338"/>
      <c r="IQY130" s="338"/>
      <c r="IQZ130" s="338"/>
      <c r="IRA130" s="338"/>
      <c r="IRB130" s="338"/>
      <c r="IRC130" s="338"/>
      <c r="IRD130" s="338"/>
      <c r="IRE130" s="338"/>
      <c r="IRF130" s="338"/>
      <c r="IRG130" s="338"/>
      <c r="IRH130" s="338"/>
      <c r="IRI130" s="338"/>
      <c r="IRJ130" s="338"/>
      <c r="IRK130" s="338"/>
      <c r="IRL130" s="338"/>
      <c r="IRM130" s="338"/>
      <c r="IRN130" s="338"/>
      <c r="IRO130" s="338"/>
      <c r="IRP130" s="338"/>
      <c r="IRQ130" s="338"/>
      <c r="IRR130" s="338"/>
      <c r="IRS130" s="338"/>
      <c r="IRT130" s="338"/>
      <c r="IRU130" s="338"/>
      <c r="IRV130" s="338"/>
      <c r="IRW130" s="338"/>
      <c r="IRX130" s="338"/>
      <c r="IRY130" s="338"/>
      <c r="IRZ130" s="338"/>
      <c r="ISA130" s="338"/>
      <c r="ISB130" s="338"/>
      <c r="ISC130" s="338"/>
      <c r="ISD130" s="338"/>
      <c r="ISE130" s="338"/>
      <c r="ISF130" s="338"/>
      <c r="ISG130" s="338"/>
      <c r="ISH130" s="338"/>
      <c r="ISI130" s="338"/>
      <c r="ISJ130" s="338"/>
      <c r="ISK130" s="338"/>
      <c r="ISL130" s="338"/>
      <c r="ISM130" s="338"/>
      <c r="ISN130" s="338"/>
      <c r="ISO130" s="338"/>
      <c r="ISP130" s="338"/>
      <c r="ISQ130" s="338"/>
      <c r="ISR130" s="338"/>
      <c r="ISS130" s="338"/>
      <c r="IST130" s="338"/>
      <c r="ISU130" s="338"/>
      <c r="ISV130" s="338"/>
      <c r="ISW130" s="338"/>
      <c r="ISX130" s="338"/>
      <c r="ISY130" s="338"/>
      <c r="ISZ130" s="338"/>
      <c r="ITA130" s="338"/>
      <c r="ITB130" s="338"/>
      <c r="ITC130" s="338"/>
      <c r="ITD130" s="338"/>
      <c r="ITE130" s="338"/>
      <c r="ITF130" s="338"/>
      <c r="ITG130" s="338"/>
      <c r="ITH130" s="338"/>
      <c r="ITI130" s="338"/>
      <c r="ITJ130" s="338"/>
      <c r="ITK130" s="338"/>
      <c r="ITL130" s="338"/>
      <c r="ITM130" s="338"/>
      <c r="ITN130" s="338"/>
      <c r="ITO130" s="338"/>
      <c r="ITP130" s="338"/>
      <c r="ITQ130" s="338"/>
      <c r="ITR130" s="338"/>
      <c r="ITS130" s="338"/>
      <c r="ITT130" s="338"/>
      <c r="ITU130" s="338"/>
      <c r="ITV130" s="338"/>
      <c r="ITW130" s="338"/>
      <c r="ITX130" s="338"/>
      <c r="ITY130" s="338"/>
      <c r="ITZ130" s="338"/>
      <c r="IUA130" s="338"/>
      <c r="IUB130" s="338"/>
      <c r="IUC130" s="338"/>
      <c r="IUD130" s="338"/>
      <c r="IUE130" s="338"/>
      <c r="IUF130" s="338"/>
      <c r="IUG130" s="338"/>
      <c r="IUH130" s="338"/>
      <c r="IUI130" s="338"/>
      <c r="IUJ130" s="338"/>
      <c r="IUK130" s="338"/>
      <c r="IUL130" s="338"/>
      <c r="IUM130" s="338"/>
      <c r="IUN130" s="338"/>
      <c r="IUO130" s="338"/>
      <c r="IUP130" s="338"/>
      <c r="IUQ130" s="338"/>
      <c r="IUR130" s="338"/>
      <c r="IUS130" s="338"/>
      <c r="IUT130" s="338"/>
      <c r="IUU130" s="338"/>
      <c r="IUV130" s="338"/>
      <c r="IUW130" s="338"/>
      <c r="IUX130" s="338"/>
      <c r="IUY130" s="338"/>
      <c r="IUZ130" s="338"/>
      <c r="IVA130" s="338"/>
      <c r="IVB130" s="338"/>
      <c r="IVC130" s="338"/>
      <c r="IVD130" s="338"/>
      <c r="IVE130" s="338"/>
      <c r="IVF130" s="338"/>
      <c r="IVG130" s="338"/>
      <c r="IVH130" s="338"/>
      <c r="IVI130" s="338"/>
      <c r="IVJ130" s="338"/>
      <c r="IVK130" s="338"/>
      <c r="IVL130" s="338"/>
      <c r="IVM130" s="338"/>
      <c r="IVN130" s="338"/>
      <c r="IVO130" s="338"/>
      <c r="IVP130" s="338"/>
      <c r="IVQ130" s="338"/>
      <c r="IVR130" s="338"/>
      <c r="IVS130" s="338"/>
      <c r="IVT130" s="338"/>
      <c r="IVU130" s="338"/>
      <c r="IVV130" s="338"/>
      <c r="IVW130" s="338"/>
      <c r="IVX130" s="338"/>
      <c r="IVY130" s="338"/>
      <c r="IVZ130" s="338"/>
      <c r="IWA130" s="338"/>
      <c r="IWB130" s="338"/>
      <c r="IWC130" s="338"/>
      <c r="IWD130" s="338"/>
      <c r="IWE130" s="338"/>
      <c r="IWF130" s="338"/>
      <c r="IWG130" s="338"/>
      <c r="IWH130" s="338"/>
      <c r="IWI130" s="338"/>
      <c r="IWJ130" s="338"/>
      <c r="IWK130" s="338"/>
      <c r="IWL130" s="338"/>
      <c r="IWM130" s="338"/>
      <c r="IWN130" s="338"/>
      <c r="IWO130" s="338"/>
      <c r="IWP130" s="338"/>
      <c r="IWQ130" s="338"/>
      <c r="IWR130" s="338"/>
      <c r="IWS130" s="338"/>
      <c r="IWT130" s="338"/>
      <c r="IWU130" s="338"/>
      <c r="IWV130" s="338"/>
      <c r="IWW130" s="338"/>
      <c r="IWX130" s="338"/>
      <c r="IWY130" s="338"/>
      <c r="IWZ130" s="338"/>
      <c r="IXA130" s="338"/>
      <c r="IXB130" s="338"/>
      <c r="IXC130" s="338"/>
      <c r="IXD130" s="338"/>
      <c r="IXE130" s="338"/>
      <c r="IXF130" s="338"/>
      <c r="IXG130" s="338"/>
      <c r="IXH130" s="338"/>
      <c r="IXI130" s="338"/>
      <c r="IXJ130" s="338"/>
      <c r="IXK130" s="338"/>
      <c r="IXL130" s="338"/>
      <c r="IXM130" s="338"/>
      <c r="IXN130" s="338"/>
      <c r="IXO130" s="338"/>
      <c r="IXP130" s="338"/>
      <c r="IXQ130" s="338"/>
      <c r="IXR130" s="338"/>
      <c r="IXS130" s="338"/>
      <c r="IXT130" s="338"/>
      <c r="IXU130" s="338"/>
      <c r="IXV130" s="338"/>
      <c r="IXW130" s="338"/>
      <c r="IXX130" s="338"/>
      <c r="IXY130" s="338"/>
      <c r="IXZ130" s="338"/>
      <c r="IYA130" s="338"/>
      <c r="IYB130" s="338"/>
      <c r="IYC130" s="338"/>
      <c r="IYD130" s="338"/>
      <c r="IYE130" s="338"/>
      <c r="IYF130" s="338"/>
      <c r="IYG130" s="338"/>
      <c r="IYH130" s="338"/>
      <c r="IYI130" s="338"/>
      <c r="IYJ130" s="338"/>
      <c r="IYK130" s="338"/>
      <c r="IYL130" s="338"/>
      <c r="IYM130" s="338"/>
      <c r="IYN130" s="338"/>
      <c r="IYO130" s="338"/>
      <c r="IYP130" s="338"/>
      <c r="IYQ130" s="338"/>
      <c r="IYR130" s="338"/>
      <c r="IYS130" s="338"/>
      <c r="IYT130" s="338"/>
      <c r="IYU130" s="338"/>
      <c r="IYV130" s="338"/>
      <c r="IYW130" s="338"/>
      <c r="IYX130" s="338"/>
      <c r="IYY130" s="338"/>
      <c r="IYZ130" s="338"/>
      <c r="IZA130" s="338"/>
      <c r="IZB130" s="338"/>
      <c r="IZC130" s="338"/>
      <c r="IZD130" s="338"/>
      <c r="IZE130" s="338"/>
      <c r="IZF130" s="338"/>
      <c r="IZG130" s="338"/>
      <c r="IZH130" s="338"/>
      <c r="IZI130" s="338"/>
      <c r="IZJ130" s="338"/>
      <c r="IZK130" s="338"/>
      <c r="IZL130" s="338"/>
      <c r="IZM130" s="338"/>
      <c r="IZN130" s="338"/>
      <c r="IZO130" s="338"/>
      <c r="IZP130" s="338"/>
      <c r="IZQ130" s="338"/>
      <c r="IZR130" s="338"/>
      <c r="IZS130" s="338"/>
      <c r="IZT130" s="338"/>
      <c r="IZU130" s="338"/>
      <c r="IZV130" s="338"/>
      <c r="IZW130" s="338"/>
      <c r="IZX130" s="338"/>
      <c r="IZY130" s="338"/>
      <c r="IZZ130" s="338"/>
      <c r="JAA130" s="338"/>
      <c r="JAB130" s="338"/>
      <c r="JAC130" s="338"/>
      <c r="JAD130" s="338"/>
      <c r="JAE130" s="338"/>
      <c r="JAF130" s="338"/>
      <c r="JAG130" s="338"/>
      <c r="JAH130" s="338"/>
      <c r="JAI130" s="338"/>
      <c r="JAJ130" s="338"/>
      <c r="JAK130" s="338"/>
      <c r="JAL130" s="338"/>
      <c r="JAM130" s="338"/>
      <c r="JAN130" s="338"/>
      <c r="JAO130" s="338"/>
      <c r="JAP130" s="338"/>
      <c r="JAQ130" s="338"/>
      <c r="JAR130" s="338"/>
      <c r="JAS130" s="338"/>
      <c r="JAT130" s="338"/>
      <c r="JAU130" s="338"/>
      <c r="JAV130" s="338"/>
      <c r="JAW130" s="338"/>
      <c r="JAX130" s="338"/>
      <c r="JAY130" s="338"/>
      <c r="JAZ130" s="338"/>
      <c r="JBA130" s="338"/>
      <c r="JBB130" s="338"/>
      <c r="JBC130" s="338"/>
      <c r="JBD130" s="338"/>
      <c r="JBE130" s="338"/>
      <c r="JBF130" s="338"/>
      <c r="JBG130" s="338"/>
      <c r="JBH130" s="338"/>
      <c r="JBI130" s="338"/>
      <c r="JBJ130" s="338"/>
      <c r="JBK130" s="338"/>
      <c r="JBL130" s="338"/>
      <c r="JBM130" s="338"/>
      <c r="JBN130" s="338"/>
      <c r="JBO130" s="338"/>
      <c r="JBP130" s="338"/>
      <c r="JBQ130" s="338"/>
      <c r="JBR130" s="338"/>
      <c r="JBS130" s="338"/>
      <c r="JBT130" s="338"/>
      <c r="JBU130" s="338"/>
      <c r="JBV130" s="338"/>
      <c r="JBW130" s="338"/>
      <c r="JBX130" s="338"/>
      <c r="JBY130" s="338"/>
      <c r="JBZ130" s="338"/>
      <c r="JCA130" s="338"/>
      <c r="JCB130" s="338"/>
      <c r="JCC130" s="338"/>
      <c r="JCD130" s="338"/>
      <c r="JCE130" s="338"/>
      <c r="JCF130" s="338"/>
      <c r="JCG130" s="338"/>
      <c r="JCH130" s="338"/>
      <c r="JCI130" s="338"/>
      <c r="JCJ130" s="338"/>
      <c r="JCK130" s="338"/>
      <c r="JCL130" s="338"/>
      <c r="JCM130" s="338"/>
      <c r="JCN130" s="338"/>
      <c r="JCO130" s="338"/>
      <c r="JCP130" s="338"/>
      <c r="JCQ130" s="338"/>
      <c r="JCR130" s="338"/>
      <c r="JCS130" s="338"/>
      <c r="JCT130" s="338"/>
      <c r="JCU130" s="338"/>
      <c r="JCV130" s="338"/>
      <c r="JCW130" s="338"/>
      <c r="JCX130" s="338"/>
      <c r="JCY130" s="338"/>
      <c r="JCZ130" s="338"/>
      <c r="JDA130" s="338"/>
      <c r="JDB130" s="338"/>
      <c r="JDC130" s="338"/>
      <c r="JDD130" s="338"/>
      <c r="JDE130" s="338"/>
      <c r="JDF130" s="338"/>
      <c r="JDG130" s="338"/>
      <c r="JDH130" s="338"/>
      <c r="JDI130" s="338"/>
      <c r="JDJ130" s="338"/>
      <c r="JDK130" s="338"/>
      <c r="JDL130" s="338"/>
      <c r="JDM130" s="338"/>
      <c r="JDN130" s="338"/>
      <c r="JDO130" s="338"/>
      <c r="JDP130" s="338"/>
      <c r="JDQ130" s="338"/>
      <c r="JDR130" s="338"/>
      <c r="JDS130" s="338"/>
      <c r="JDT130" s="338"/>
      <c r="JDU130" s="338"/>
      <c r="JDV130" s="338"/>
      <c r="JDW130" s="338"/>
      <c r="JDX130" s="338"/>
      <c r="JDY130" s="338"/>
      <c r="JDZ130" s="338"/>
      <c r="JEA130" s="338"/>
      <c r="JEB130" s="338"/>
      <c r="JEC130" s="338"/>
      <c r="JED130" s="338"/>
      <c r="JEE130" s="338"/>
      <c r="JEF130" s="338"/>
      <c r="JEG130" s="338"/>
      <c r="JEH130" s="338"/>
      <c r="JEI130" s="338"/>
      <c r="JEJ130" s="338"/>
      <c r="JEK130" s="338"/>
      <c r="JEL130" s="338"/>
      <c r="JEM130" s="338"/>
      <c r="JEN130" s="338"/>
      <c r="JEO130" s="338"/>
      <c r="JEP130" s="338"/>
      <c r="JEQ130" s="338"/>
      <c r="JER130" s="338"/>
      <c r="JES130" s="338"/>
      <c r="JET130" s="338"/>
      <c r="JEU130" s="338"/>
      <c r="JEV130" s="338"/>
      <c r="JEW130" s="338"/>
      <c r="JEX130" s="338"/>
      <c r="JEY130" s="338"/>
      <c r="JEZ130" s="338"/>
      <c r="JFA130" s="338"/>
      <c r="JFB130" s="338"/>
      <c r="JFC130" s="338"/>
      <c r="JFD130" s="338"/>
      <c r="JFE130" s="338"/>
      <c r="JFF130" s="338"/>
      <c r="JFG130" s="338"/>
      <c r="JFH130" s="338"/>
      <c r="JFI130" s="338"/>
      <c r="JFJ130" s="338"/>
      <c r="JFK130" s="338"/>
      <c r="JFL130" s="338"/>
      <c r="JFM130" s="338"/>
      <c r="JFN130" s="338"/>
      <c r="JFO130" s="338"/>
      <c r="JFP130" s="338"/>
      <c r="JFQ130" s="338"/>
      <c r="JFR130" s="338"/>
      <c r="JFS130" s="338"/>
      <c r="JFT130" s="338"/>
      <c r="JFU130" s="338"/>
      <c r="JFV130" s="338"/>
      <c r="JFW130" s="338"/>
      <c r="JFX130" s="338"/>
      <c r="JFY130" s="338"/>
      <c r="JFZ130" s="338"/>
      <c r="JGA130" s="338"/>
      <c r="JGB130" s="338"/>
      <c r="JGC130" s="338"/>
      <c r="JGD130" s="338"/>
      <c r="JGE130" s="338"/>
      <c r="JGF130" s="338"/>
      <c r="JGG130" s="338"/>
      <c r="JGH130" s="338"/>
      <c r="JGI130" s="338"/>
      <c r="JGJ130" s="338"/>
      <c r="JGK130" s="338"/>
      <c r="JGL130" s="338"/>
      <c r="JGM130" s="338"/>
      <c r="JGN130" s="338"/>
      <c r="JGO130" s="338"/>
      <c r="JGP130" s="338"/>
      <c r="JGQ130" s="338"/>
      <c r="JGR130" s="338"/>
      <c r="JGS130" s="338"/>
      <c r="JGT130" s="338"/>
      <c r="JGU130" s="338"/>
      <c r="JGV130" s="338"/>
      <c r="JGW130" s="338"/>
      <c r="JGX130" s="338"/>
      <c r="JGY130" s="338"/>
      <c r="JGZ130" s="338"/>
      <c r="JHA130" s="338"/>
      <c r="JHB130" s="338"/>
      <c r="JHC130" s="338"/>
      <c r="JHD130" s="338"/>
      <c r="JHE130" s="338"/>
      <c r="JHF130" s="338"/>
      <c r="JHG130" s="338"/>
      <c r="JHH130" s="338"/>
      <c r="JHI130" s="338"/>
      <c r="JHJ130" s="338"/>
      <c r="JHK130" s="338"/>
      <c r="JHL130" s="338"/>
      <c r="JHM130" s="338"/>
      <c r="JHN130" s="338"/>
      <c r="JHO130" s="338"/>
      <c r="JHP130" s="338"/>
      <c r="JHQ130" s="338"/>
      <c r="JHR130" s="338"/>
      <c r="JHS130" s="338"/>
      <c r="JHT130" s="338"/>
      <c r="JHU130" s="338"/>
      <c r="JHV130" s="338"/>
      <c r="JHW130" s="338"/>
      <c r="JHX130" s="338"/>
      <c r="JHY130" s="338"/>
      <c r="JHZ130" s="338"/>
      <c r="JIA130" s="338"/>
      <c r="JIB130" s="338"/>
      <c r="JIC130" s="338"/>
      <c r="JID130" s="338"/>
      <c r="JIE130" s="338"/>
      <c r="JIF130" s="338"/>
      <c r="JIG130" s="338"/>
      <c r="JIH130" s="338"/>
      <c r="JII130" s="338"/>
      <c r="JIJ130" s="338"/>
      <c r="JIK130" s="338"/>
      <c r="JIL130" s="338"/>
      <c r="JIM130" s="338"/>
      <c r="JIN130" s="338"/>
      <c r="JIO130" s="338"/>
      <c r="JIP130" s="338"/>
      <c r="JIQ130" s="338"/>
      <c r="JIR130" s="338"/>
      <c r="JIS130" s="338"/>
      <c r="JIT130" s="338"/>
      <c r="JIU130" s="338"/>
      <c r="JIV130" s="338"/>
      <c r="JIW130" s="338"/>
      <c r="JIX130" s="338"/>
      <c r="JIY130" s="338"/>
      <c r="JIZ130" s="338"/>
      <c r="JJA130" s="338"/>
      <c r="JJB130" s="338"/>
      <c r="JJC130" s="338"/>
      <c r="JJD130" s="338"/>
      <c r="JJE130" s="338"/>
      <c r="JJF130" s="338"/>
      <c r="JJG130" s="338"/>
      <c r="JJH130" s="338"/>
      <c r="JJI130" s="338"/>
      <c r="JJJ130" s="338"/>
      <c r="JJK130" s="338"/>
      <c r="JJL130" s="338"/>
      <c r="JJM130" s="338"/>
      <c r="JJN130" s="338"/>
      <c r="JJO130" s="338"/>
      <c r="JJP130" s="338"/>
      <c r="JJQ130" s="338"/>
      <c r="JJR130" s="338"/>
      <c r="JJS130" s="338"/>
      <c r="JJT130" s="338"/>
      <c r="JJU130" s="338"/>
      <c r="JJV130" s="338"/>
      <c r="JJW130" s="338"/>
      <c r="JJX130" s="338"/>
      <c r="JJY130" s="338"/>
      <c r="JJZ130" s="338"/>
      <c r="JKA130" s="338"/>
      <c r="JKB130" s="338"/>
      <c r="JKC130" s="338"/>
      <c r="JKD130" s="338"/>
      <c r="JKE130" s="338"/>
      <c r="JKF130" s="338"/>
      <c r="JKG130" s="338"/>
      <c r="JKH130" s="338"/>
      <c r="JKI130" s="338"/>
      <c r="JKJ130" s="338"/>
      <c r="JKK130" s="338"/>
      <c r="JKL130" s="338"/>
      <c r="JKM130" s="338"/>
      <c r="JKN130" s="338"/>
      <c r="JKO130" s="338"/>
      <c r="JKP130" s="338"/>
      <c r="JKQ130" s="338"/>
      <c r="JKR130" s="338"/>
      <c r="JKS130" s="338"/>
      <c r="JKT130" s="338"/>
      <c r="JKU130" s="338"/>
      <c r="JKV130" s="338"/>
      <c r="JKW130" s="338"/>
      <c r="JKX130" s="338"/>
      <c r="JKY130" s="338"/>
      <c r="JKZ130" s="338"/>
      <c r="JLA130" s="338"/>
      <c r="JLB130" s="338"/>
      <c r="JLC130" s="338"/>
      <c r="JLD130" s="338"/>
      <c r="JLE130" s="338"/>
      <c r="JLF130" s="338"/>
      <c r="JLG130" s="338"/>
      <c r="JLH130" s="338"/>
      <c r="JLI130" s="338"/>
      <c r="JLJ130" s="338"/>
      <c r="JLK130" s="338"/>
      <c r="JLL130" s="338"/>
      <c r="JLM130" s="338"/>
      <c r="JLN130" s="338"/>
      <c r="JLO130" s="338"/>
      <c r="JLP130" s="338"/>
      <c r="JLQ130" s="338"/>
      <c r="JLR130" s="338"/>
      <c r="JLS130" s="338"/>
      <c r="JLT130" s="338"/>
      <c r="JLU130" s="338"/>
      <c r="JLV130" s="338"/>
      <c r="JLW130" s="338"/>
      <c r="JLX130" s="338"/>
      <c r="JLY130" s="338"/>
      <c r="JLZ130" s="338"/>
      <c r="JMA130" s="338"/>
      <c r="JMB130" s="338"/>
      <c r="JMC130" s="338"/>
      <c r="JMD130" s="338"/>
      <c r="JME130" s="338"/>
      <c r="JMF130" s="338"/>
      <c r="JMG130" s="338"/>
      <c r="JMH130" s="338"/>
      <c r="JMI130" s="338"/>
      <c r="JMJ130" s="338"/>
      <c r="JMK130" s="338"/>
      <c r="JML130" s="338"/>
      <c r="JMM130" s="338"/>
      <c r="JMN130" s="338"/>
      <c r="JMO130" s="338"/>
      <c r="JMP130" s="338"/>
      <c r="JMQ130" s="338"/>
      <c r="JMR130" s="338"/>
      <c r="JMS130" s="338"/>
      <c r="JMT130" s="338"/>
      <c r="JMU130" s="338"/>
      <c r="JMV130" s="338"/>
      <c r="JMW130" s="338"/>
      <c r="JMX130" s="338"/>
      <c r="JMY130" s="338"/>
      <c r="JMZ130" s="338"/>
      <c r="JNA130" s="338"/>
      <c r="JNB130" s="338"/>
      <c r="JNC130" s="338"/>
      <c r="JND130" s="338"/>
      <c r="JNE130" s="338"/>
      <c r="JNF130" s="338"/>
      <c r="JNG130" s="338"/>
      <c r="JNH130" s="338"/>
      <c r="JNI130" s="338"/>
      <c r="JNJ130" s="338"/>
      <c r="JNK130" s="338"/>
      <c r="JNL130" s="338"/>
      <c r="JNM130" s="338"/>
      <c r="JNN130" s="338"/>
      <c r="JNO130" s="338"/>
      <c r="JNP130" s="338"/>
      <c r="JNQ130" s="338"/>
      <c r="JNR130" s="338"/>
      <c r="JNS130" s="338"/>
      <c r="JNT130" s="338"/>
      <c r="JNU130" s="338"/>
      <c r="JNV130" s="338"/>
      <c r="JNW130" s="338"/>
      <c r="JNX130" s="338"/>
      <c r="JNY130" s="338"/>
      <c r="JNZ130" s="338"/>
      <c r="JOA130" s="338"/>
      <c r="JOB130" s="338"/>
      <c r="JOC130" s="338"/>
      <c r="JOD130" s="338"/>
      <c r="JOE130" s="338"/>
      <c r="JOF130" s="338"/>
      <c r="JOG130" s="338"/>
      <c r="JOH130" s="338"/>
      <c r="JOI130" s="338"/>
      <c r="JOJ130" s="338"/>
      <c r="JOK130" s="338"/>
      <c r="JOL130" s="338"/>
      <c r="JOM130" s="338"/>
      <c r="JON130" s="338"/>
      <c r="JOO130" s="338"/>
      <c r="JOP130" s="338"/>
      <c r="JOQ130" s="338"/>
      <c r="JOR130" s="338"/>
      <c r="JOS130" s="338"/>
      <c r="JOT130" s="338"/>
      <c r="JOU130" s="338"/>
      <c r="JOV130" s="338"/>
      <c r="JOW130" s="338"/>
      <c r="JOX130" s="338"/>
      <c r="JOY130" s="338"/>
      <c r="JOZ130" s="338"/>
      <c r="JPA130" s="338"/>
      <c r="JPB130" s="338"/>
      <c r="JPC130" s="338"/>
      <c r="JPD130" s="338"/>
      <c r="JPE130" s="338"/>
      <c r="JPF130" s="338"/>
      <c r="JPG130" s="338"/>
      <c r="JPH130" s="338"/>
      <c r="JPI130" s="338"/>
      <c r="JPJ130" s="338"/>
      <c r="JPK130" s="338"/>
      <c r="JPL130" s="338"/>
      <c r="JPM130" s="338"/>
      <c r="JPN130" s="338"/>
      <c r="JPO130" s="338"/>
      <c r="JPP130" s="338"/>
      <c r="JPQ130" s="338"/>
      <c r="JPR130" s="338"/>
      <c r="JPS130" s="338"/>
      <c r="JPT130" s="338"/>
      <c r="JPU130" s="338"/>
      <c r="JPV130" s="338"/>
      <c r="JPW130" s="338"/>
      <c r="JPX130" s="338"/>
      <c r="JPY130" s="338"/>
      <c r="JPZ130" s="338"/>
      <c r="JQA130" s="338"/>
      <c r="JQB130" s="338"/>
      <c r="JQC130" s="338"/>
      <c r="JQD130" s="338"/>
      <c r="JQE130" s="338"/>
      <c r="JQF130" s="338"/>
      <c r="JQG130" s="338"/>
      <c r="JQH130" s="338"/>
      <c r="JQI130" s="338"/>
      <c r="JQJ130" s="338"/>
      <c r="JQK130" s="338"/>
      <c r="JQL130" s="338"/>
      <c r="JQM130" s="338"/>
      <c r="JQN130" s="338"/>
      <c r="JQO130" s="338"/>
      <c r="JQP130" s="338"/>
      <c r="JQQ130" s="338"/>
      <c r="JQR130" s="338"/>
      <c r="JQS130" s="338"/>
      <c r="JQT130" s="338"/>
      <c r="JQU130" s="338"/>
      <c r="JQV130" s="338"/>
      <c r="JQW130" s="338"/>
      <c r="JQX130" s="338"/>
      <c r="JQY130" s="338"/>
      <c r="JQZ130" s="338"/>
      <c r="JRA130" s="338"/>
      <c r="JRB130" s="338"/>
      <c r="JRC130" s="338"/>
      <c r="JRD130" s="338"/>
      <c r="JRE130" s="338"/>
      <c r="JRF130" s="338"/>
      <c r="JRG130" s="338"/>
      <c r="JRH130" s="338"/>
      <c r="JRI130" s="338"/>
      <c r="JRJ130" s="338"/>
      <c r="JRK130" s="338"/>
      <c r="JRL130" s="338"/>
      <c r="JRM130" s="338"/>
      <c r="JRN130" s="338"/>
      <c r="JRO130" s="338"/>
      <c r="JRP130" s="338"/>
      <c r="JRQ130" s="338"/>
      <c r="JRR130" s="338"/>
      <c r="JRS130" s="338"/>
      <c r="JRT130" s="338"/>
      <c r="JRU130" s="338"/>
      <c r="JRV130" s="338"/>
      <c r="JRW130" s="338"/>
      <c r="JRX130" s="338"/>
      <c r="JRY130" s="338"/>
      <c r="JRZ130" s="338"/>
      <c r="JSA130" s="338"/>
      <c r="JSB130" s="338"/>
      <c r="JSC130" s="338"/>
      <c r="JSD130" s="338"/>
      <c r="JSE130" s="338"/>
      <c r="JSF130" s="338"/>
      <c r="JSG130" s="338"/>
      <c r="JSH130" s="338"/>
      <c r="JSI130" s="338"/>
      <c r="JSJ130" s="338"/>
      <c r="JSK130" s="338"/>
      <c r="JSL130" s="338"/>
      <c r="JSM130" s="338"/>
      <c r="JSN130" s="338"/>
      <c r="JSO130" s="338"/>
      <c r="JSP130" s="338"/>
      <c r="JSQ130" s="338"/>
      <c r="JSR130" s="338"/>
      <c r="JSS130" s="338"/>
      <c r="JST130" s="338"/>
      <c r="JSU130" s="338"/>
      <c r="JSV130" s="338"/>
      <c r="JSW130" s="338"/>
      <c r="JSX130" s="338"/>
      <c r="JSY130" s="338"/>
      <c r="JSZ130" s="338"/>
      <c r="JTA130" s="338"/>
      <c r="JTB130" s="338"/>
      <c r="JTC130" s="338"/>
      <c r="JTD130" s="338"/>
      <c r="JTE130" s="338"/>
      <c r="JTF130" s="338"/>
      <c r="JTG130" s="338"/>
      <c r="JTH130" s="338"/>
      <c r="JTI130" s="338"/>
      <c r="JTJ130" s="338"/>
      <c r="JTK130" s="338"/>
      <c r="JTL130" s="338"/>
      <c r="JTM130" s="338"/>
      <c r="JTN130" s="338"/>
      <c r="JTO130" s="338"/>
      <c r="JTP130" s="338"/>
      <c r="JTQ130" s="338"/>
      <c r="JTR130" s="338"/>
      <c r="JTS130" s="338"/>
      <c r="JTT130" s="338"/>
      <c r="JTU130" s="338"/>
      <c r="JTV130" s="338"/>
      <c r="JTW130" s="338"/>
      <c r="JTX130" s="338"/>
      <c r="JTY130" s="338"/>
      <c r="JTZ130" s="338"/>
      <c r="JUA130" s="338"/>
      <c r="JUB130" s="338"/>
      <c r="JUC130" s="338"/>
      <c r="JUD130" s="338"/>
      <c r="JUE130" s="338"/>
      <c r="JUF130" s="338"/>
      <c r="JUG130" s="338"/>
      <c r="JUH130" s="338"/>
      <c r="JUI130" s="338"/>
      <c r="JUJ130" s="338"/>
      <c r="JUK130" s="338"/>
      <c r="JUL130" s="338"/>
      <c r="JUM130" s="338"/>
      <c r="JUN130" s="338"/>
      <c r="JUO130" s="338"/>
      <c r="JUP130" s="338"/>
      <c r="JUQ130" s="338"/>
      <c r="JUR130" s="338"/>
      <c r="JUS130" s="338"/>
      <c r="JUT130" s="338"/>
      <c r="JUU130" s="338"/>
      <c r="JUV130" s="338"/>
      <c r="JUW130" s="338"/>
      <c r="JUX130" s="338"/>
      <c r="JUY130" s="338"/>
      <c r="JUZ130" s="338"/>
      <c r="JVA130" s="338"/>
      <c r="JVB130" s="338"/>
      <c r="JVC130" s="338"/>
      <c r="JVD130" s="338"/>
      <c r="JVE130" s="338"/>
      <c r="JVF130" s="338"/>
      <c r="JVG130" s="338"/>
      <c r="JVH130" s="338"/>
      <c r="JVI130" s="338"/>
      <c r="JVJ130" s="338"/>
      <c r="JVK130" s="338"/>
      <c r="JVL130" s="338"/>
      <c r="JVM130" s="338"/>
      <c r="JVN130" s="338"/>
      <c r="JVO130" s="338"/>
      <c r="JVP130" s="338"/>
      <c r="JVQ130" s="338"/>
      <c r="JVR130" s="338"/>
      <c r="JVS130" s="338"/>
      <c r="JVT130" s="338"/>
      <c r="JVU130" s="338"/>
      <c r="JVV130" s="338"/>
      <c r="JVW130" s="338"/>
      <c r="JVX130" s="338"/>
      <c r="JVY130" s="338"/>
      <c r="JVZ130" s="338"/>
      <c r="JWA130" s="338"/>
      <c r="JWB130" s="338"/>
      <c r="JWC130" s="338"/>
      <c r="JWD130" s="338"/>
      <c r="JWE130" s="338"/>
      <c r="JWF130" s="338"/>
      <c r="JWG130" s="338"/>
      <c r="JWH130" s="338"/>
      <c r="JWI130" s="338"/>
      <c r="JWJ130" s="338"/>
      <c r="JWK130" s="338"/>
      <c r="JWL130" s="338"/>
      <c r="JWM130" s="338"/>
      <c r="JWN130" s="338"/>
      <c r="JWO130" s="338"/>
      <c r="JWP130" s="338"/>
      <c r="JWQ130" s="338"/>
      <c r="JWR130" s="338"/>
      <c r="JWS130" s="338"/>
      <c r="JWT130" s="338"/>
      <c r="JWU130" s="338"/>
      <c r="JWV130" s="338"/>
      <c r="JWW130" s="338"/>
      <c r="JWX130" s="338"/>
      <c r="JWY130" s="338"/>
      <c r="JWZ130" s="338"/>
      <c r="JXA130" s="338"/>
      <c r="JXB130" s="338"/>
      <c r="JXC130" s="338"/>
      <c r="JXD130" s="338"/>
      <c r="JXE130" s="338"/>
      <c r="JXF130" s="338"/>
      <c r="JXG130" s="338"/>
      <c r="JXH130" s="338"/>
      <c r="JXI130" s="338"/>
      <c r="JXJ130" s="338"/>
      <c r="JXK130" s="338"/>
      <c r="JXL130" s="338"/>
      <c r="JXM130" s="338"/>
      <c r="JXN130" s="338"/>
      <c r="JXO130" s="338"/>
      <c r="JXP130" s="338"/>
      <c r="JXQ130" s="338"/>
      <c r="JXR130" s="338"/>
      <c r="JXS130" s="338"/>
      <c r="JXT130" s="338"/>
      <c r="JXU130" s="338"/>
      <c r="JXV130" s="338"/>
      <c r="JXW130" s="338"/>
      <c r="JXX130" s="338"/>
      <c r="JXY130" s="338"/>
      <c r="JXZ130" s="338"/>
      <c r="JYA130" s="338"/>
      <c r="JYB130" s="338"/>
      <c r="JYC130" s="338"/>
      <c r="JYD130" s="338"/>
      <c r="JYE130" s="338"/>
      <c r="JYF130" s="338"/>
      <c r="JYG130" s="338"/>
      <c r="JYH130" s="338"/>
      <c r="JYI130" s="338"/>
      <c r="JYJ130" s="338"/>
      <c r="JYK130" s="338"/>
      <c r="JYL130" s="338"/>
      <c r="JYM130" s="338"/>
      <c r="JYN130" s="338"/>
      <c r="JYO130" s="338"/>
      <c r="JYP130" s="338"/>
      <c r="JYQ130" s="338"/>
      <c r="JYR130" s="338"/>
      <c r="JYS130" s="338"/>
      <c r="JYT130" s="338"/>
      <c r="JYU130" s="338"/>
      <c r="JYV130" s="338"/>
      <c r="JYW130" s="338"/>
      <c r="JYX130" s="338"/>
      <c r="JYY130" s="338"/>
      <c r="JYZ130" s="338"/>
      <c r="JZA130" s="338"/>
      <c r="JZB130" s="338"/>
      <c r="JZC130" s="338"/>
      <c r="JZD130" s="338"/>
      <c r="JZE130" s="338"/>
      <c r="JZF130" s="338"/>
      <c r="JZG130" s="338"/>
      <c r="JZH130" s="338"/>
      <c r="JZI130" s="338"/>
      <c r="JZJ130" s="338"/>
      <c r="JZK130" s="338"/>
      <c r="JZL130" s="338"/>
      <c r="JZM130" s="338"/>
      <c r="JZN130" s="338"/>
      <c r="JZO130" s="338"/>
      <c r="JZP130" s="338"/>
      <c r="JZQ130" s="338"/>
      <c r="JZR130" s="338"/>
      <c r="JZS130" s="338"/>
      <c r="JZT130" s="338"/>
      <c r="JZU130" s="338"/>
      <c r="JZV130" s="338"/>
      <c r="JZW130" s="338"/>
      <c r="JZX130" s="338"/>
      <c r="JZY130" s="338"/>
      <c r="JZZ130" s="338"/>
      <c r="KAA130" s="338"/>
      <c r="KAB130" s="338"/>
      <c r="KAC130" s="338"/>
      <c r="KAD130" s="338"/>
      <c r="KAE130" s="338"/>
      <c r="KAF130" s="338"/>
      <c r="KAG130" s="338"/>
      <c r="KAH130" s="338"/>
      <c r="KAI130" s="338"/>
      <c r="KAJ130" s="338"/>
      <c r="KAK130" s="338"/>
      <c r="KAL130" s="338"/>
      <c r="KAM130" s="338"/>
      <c r="KAN130" s="338"/>
      <c r="KAO130" s="338"/>
      <c r="KAP130" s="338"/>
      <c r="KAQ130" s="338"/>
      <c r="KAR130" s="338"/>
      <c r="KAS130" s="338"/>
      <c r="KAT130" s="338"/>
      <c r="KAU130" s="338"/>
      <c r="KAV130" s="338"/>
      <c r="KAW130" s="338"/>
      <c r="KAX130" s="338"/>
      <c r="KAY130" s="338"/>
      <c r="KAZ130" s="338"/>
      <c r="KBA130" s="338"/>
      <c r="KBB130" s="338"/>
      <c r="KBC130" s="338"/>
      <c r="KBD130" s="338"/>
      <c r="KBE130" s="338"/>
      <c r="KBF130" s="338"/>
      <c r="KBG130" s="338"/>
      <c r="KBH130" s="338"/>
      <c r="KBI130" s="338"/>
      <c r="KBJ130" s="338"/>
      <c r="KBK130" s="338"/>
      <c r="KBL130" s="338"/>
      <c r="KBM130" s="338"/>
      <c r="KBN130" s="338"/>
      <c r="KBO130" s="338"/>
      <c r="KBP130" s="338"/>
      <c r="KBQ130" s="338"/>
      <c r="KBR130" s="338"/>
      <c r="KBS130" s="338"/>
      <c r="KBT130" s="338"/>
      <c r="KBU130" s="338"/>
      <c r="KBV130" s="338"/>
      <c r="KBW130" s="338"/>
      <c r="KBX130" s="338"/>
      <c r="KBY130" s="338"/>
      <c r="KBZ130" s="338"/>
      <c r="KCA130" s="338"/>
      <c r="KCB130" s="338"/>
      <c r="KCC130" s="338"/>
      <c r="KCD130" s="338"/>
      <c r="KCE130" s="338"/>
      <c r="KCF130" s="338"/>
      <c r="KCG130" s="338"/>
      <c r="KCH130" s="338"/>
      <c r="KCI130" s="338"/>
      <c r="KCJ130" s="338"/>
      <c r="KCK130" s="338"/>
      <c r="KCL130" s="338"/>
      <c r="KCM130" s="338"/>
      <c r="KCN130" s="338"/>
      <c r="KCO130" s="338"/>
      <c r="KCP130" s="338"/>
      <c r="KCQ130" s="338"/>
      <c r="KCR130" s="338"/>
      <c r="KCS130" s="338"/>
      <c r="KCT130" s="338"/>
      <c r="KCU130" s="338"/>
      <c r="KCV130" s="338"/>
      <c r="KCW130" s="338"/>
      <c r="KCX130" s="338"/>
      <c r="KCY130" s="338"/>
      <c r="KCZ130" s="338"/>
      <c r="KDA130" s="338"/>
      <c r="KDB130" s="338"/>
      <c r="KDC130" s="338"/>
      <c r="KDD130" s="338"/>
      <c r="KDE130" s="338"/>
      <c r="KDF130" s="338"/>
      <c r="KDG130" s="338"/>
      <c r="KDH130" s="338"/>
      <c r="KDI130" s="338"/>
      <c r="KDJ130" s="338"/>
      <c r="KDK130" s="338"/>
      <c r="KDL130" s="338"/>
      <c r="KDM130" s="338"/>
      <c r="KDN130" s="338"/>
      <c r="KDO130" s="338"/>
      <c r="KDP130" s="338"/>
      <c r="KDQ130" s="338"/>
      <c r="KDR130" s="338"/>
      <c r="KDS130" s="338"/>
      <c r="KDT130" s="338"/>
      <c r="KDU130" s="338"/>
      <c r="KDV130" s="338"/>
      <c r="KDW130" s="338"/>
      <c r="KDX130" s="338"/>
      <c r="KDY130" s="338"/>
      <c r="KDZ130" s="338"/>
      <c r="KEA130" s="338"/>
      <c r="KEB130" s="338"/>
      <c r="KEC130" s="338"/>
      <c r="KED130" s="338"/>
      <c r="KEE130" s="338"/>
      <c r="KEF130" s="338"/>
      <c r="KEG130" s="338"/>
      <c r="KEH130" s="338"/>
      <c r="KEI130" s="338"/>
      <c r="KEJ130" s="338"/>
      <c r="KEK130" s="338"/>
      <c r="KEL130" s="338"/>
      <c r="KEM130" s="338"/>
      <c r="KEN130" s="338"/>
      <c r="KEO130" s="338"/>
      <c r="KEP130" s="338"/>
      <c r="KEQ130" s="338"/>
      <c r="KER130" s="338"/>
      <c r="KES130" s="338"/>
      <c r="KET130" s="338"/>
      <c r="KEU130" s="338"/>
      <c r="KEV130" s="338"/>
      <c r="KEW130" s="338"/>
      <c r="KEX130" s="338"/>
      <c r="KEY130" s="338"/>
      <c r="KEZ130" s="338"/>
      <c r="KFA130" s="338"/>
      <c r="KFB130" s="338"/>
      <c r="KFC130" s="338"/>
      <c r="KFD130" s="338"/>
      <c r="KFE130" s="338"/>
      <c r="KFF130" s="338"/>
      <c r="KFG130" s="338"/>
      <c r="KFH130" s="338"/>
      <c r="KFI130" s="338"/>
      <c r="KFJ130" s="338"/>
      <c r="KFK130" s="338"/>
      <c r="KFL130" s="338"/>
      <c r="KFM130" s="338"/>
      <c r="KFN130" s="338"/>
      <c r="KFO130" s="338"/>
      <c r="KFP130" s="338"/>
      <c r="KFQ130" s="338"/>
      <c r="KFR130" s="338"/>
      <c r="KFS130" s="338"/>
      <c r="KFT130" s="338"/>
      <c r="KFU130" s="338"/>
      <c r="KFV130" s="338"/>
      <c r="KFW130" s="338"/>
      <c r="KFX130" s="338"/>
      <c r="KFY130" s="338"/>
      <c r="KFZ130" s="338"/>
      <c r="KGA130" s="338"/>
      <c r="KGB130" s="338"/>
      <c r="KGC130" s="338"/>
      <c r="KGD130" s="338"/>
      <c r="KGE130" s="338"/>
      <c r="KGF130" s="338"/>
      <c r="KGG130" s="338"/>
      <c r="KGH130" s="338"/>
      <c r="KGI130" s="338"/>
      <c r="KGJ130" s="338"/>
      <c r="KGK130" s="338"/>
      <c r="KGL130" s="338"/>
      <c r="KGM130" s="338"/>
      <c r="KGN130" s="338"/>
      <c r="KGO130" s="338"/>
      <c r="KGP130" s="338"/>
      <c r="KGQ130" s="338"/>
      <c r="KGR130" s="338"/>
      <c r="KGS130" s="338"/>
      <c r="KGT130" s="338"/>
      <c r="KGU130" s="338"/>
      <c r="KGV130" s="338"/>
      <c r="KGW130" s="338"/>
      <c r="KGX130" s="338"/>
      <c r="KGY130" s="338"/>
      <c r="KGZ130" s="338"/>
      <c r="KHA130" s="338"/>
      <c r="KHB130" s="338"/>
      <c r="KHC130" s="338"/>
      <c r="KHD130" s="338"/>
      <c r="KHE130" s="338"/>
      <c r="KHF130" s="338"/>
      <c r="KHG130" s="338"/>
      <c r="KHH130" s="338"/>
      <c r="KHI130" s="338"/>
      <c r="KHJ130" s="338"/>
      <c r="KHK130" s="338"/>
      <c r="KHL130" s="338"/>
      <c r="KHM130" s="338"/>
      <c r="KHN130" s="338"/>
      <c r="KHO130" s="338"/>
      <c r="KHP130" s="338"/>
      <c r="KHQ130" s="338"/>
      <c r="KHR130" s="338"/>
      <c r="KHS130" s="338"/>
      <c r="KHT130" s="338"/>
      <c r="KHU130" s="338"/>
      <c r="KHV130" s="338"/>
      <c r="KHW130" s="338"/>
      <c r="KHX130" s="338"/>
      <c r="KHY130" s="338"/>
      <c r="KHZ130" s="338"/>
      <c r="KIA130" s="338"/>
      <c r="KIB130" s="338"/>
      <c r="KIC130" s="338"/>
      <c r="KID130" s="338"/>
      <c r="KIE130" s="338"/>
      <c r="KIF130" s="338"/>
      <c r="KIG130" s="338"/>
      <c r="KIH130" s="338"/>
      <c r="KII130" s="338"/>
      <c r="KIJ130" s="338"/>
      <c r="KIK130" s="338"/>
      <c r="KIL130" s="338"/>
      <c r="KIM130" s="338"/>
      <c r="KIN130" s="338"/>
      <c r="KIO130" s="338"/>
      <c r="KIP130" s="338"/>
      <c r="KIQ130" s="338"/>
      <c r="KIR130" s="338"/>
      <c r="KIS130" s="338"/>
      <c r="KIT130" s="338"/>
      <c r="KIU130" s="338"/>
      <c r="KIV130" s="338"/>
      <c r="KIW130" s="338"/>
      <c r="KIX130" s="338"/>
      <c r="KIY130" s="338"/>
      <c r="KIZ130" s="338"/>
      <c r="KJA130" s="338"/>
      <c r="KJB130" s="338"/>
      <c r="KJC130" s="338"/>
      <c r="KJD130" s="338"/>
      <c r="KJE130" s="338"/>
      <c r="KJF130" s="338"/>
      <c r="KJG130" s="338"/>
      <c r="KJH130" s="338"/>
      <c r="KJI130" s="338"/>
      <c r="KJJ130" s="338"/>
      <c r="KJK130" s="338"/>
      <c r="KJL130" s="338"/>
      <c r="KJM130" s="338"/>
      <c r="KJN130" s="338"/>
      <c r="KJO130" s="338"/>
      <c r="KJP130" s="338"/>
      <c r="KJQ130" s="338"/>
      <c r="KJR130" s="338"/>
      <c r="KJS130" s="338"/>
      <c r="KJT130" s="338"/>
      <c r="KJU130" s="338"/>
      <c r="KJV130" s="338"/>
      <c r="KJW130" s="338"/>
      <c r="KJX130" s="338"/>
      <c r="KJY130" s="338"/>
      <c r="KJZ130" s="338"/>
      <c r="KKA130" s="338"/>
      <c r="KKB130" s="338"/>
      <c r="KKC130" s="338"/>
      <c r="KKD130" s="338"/>
      <c r="KKE130" s="338"/>
      <c r="KKF130" s="338"/>
      <c r="KKG130" s="338"/>
      <c r="KKH130" s="338"/>
      <c r="KKI130" s="338"/>
      <c r="KKJ130" s="338"/>
      <c r="KKK130" s="338"/>
      <c r="KKL130" s="338"/>
      <c r="KKM130" s="338"/>
      <c r="KKN130" s="338"/>
      <c r="KKO130" s="338"/>
      <c r="KKP130" s="338"/>
      <c r="KKQ130" s="338"/>
      <c r="KKR130" s="338"/>
      <c r="KKS130" s="338"/>
      <c r="KKT130" s="338"/>
      <c r="KKU130" s="338"/>
      <c r="KKV130" s="338"/>
      <c r="KKW130" s="338"/>
      <c r="KKX130" s="338"/>
      <c r="KKY130" s="338"/>
      <c r="KKZ130" s="338"/>
      <c r="KLA130" s="338"/>
      <c r="KLB130" s="338"/>
      <c r="KLC130" s="338"/>
      <c r="KLD130" s="338"/>
      <c r="KLE130" s="338"/>
      <c r="KLF130" s="338"/>
      <c r="KLG130" s="338"/>
      <c r="KLH130" s="338"/>
      <c r="KLI130" s="338"/>
      <c r="KLJ130" s="338"/>
      <c r="KLK130" s="338"/>
      <c r="KLL130" s="338"/>
      <c r="KLM130" s="338"/>
      <c r="KLN130" s="338"/>
      <c r="KLO130" s="338"/>
      <c r="KLP130" s="338"/>
      <c r="KLQ130" s="338"/>
      <c r="KLR130" s="338"/>
      <c r="KLS130" s="338"/>
      <c r="KLT130" s="338"/>
      <c r="KLU130" s="338"/>
      <c r="KLV130" s="338"/>
      <c r="KLW130" s="338"/>
      <c r="KLX130" s="338"/>
      <c r="KLY130" s="338"/>
      <c r="KLZ130" s="338"/>
      <c r="KMA130" s="338"/>
      <c r="KMB130" s="338"/>
      <c r="KMC130" s="338"/>
      <c r="KMD130" s="338"/>
      <c r="KME130" s="338"/>
      <c r="KMF130" s="338"/>
      <c r="KMG130" s="338"/>
      <c r="KMH130" s="338"/>
      <c r="KMI130" s="338"/>
      <c r="KMJ130" s="338"/>
      <c r="KMK130" s="338"/>
      <c r="KML130" s="338"/>
      <c r="KMM130" s="338"/>
      <c r="KMN130" s="338"/>
      <c r="KMO130" s="338"/>
      <c r="KMP130" s="338"/>
      <c r="KMQ130" s="338"/>
      <c r="KMR130" s="338"/>
      <c r="KMS130" s="338"/>
      <c r="KMT130" s="338"/>
      <c r="KMU130" s="338"/>
      <c r="KMV130" s="338"/>
      <c r="KMW130" s="338"/>
      <c r="KMX130" s="338"/>
      <c r="KMY130" s="338"/>
      <c r="KMZ130" s="338"/>
      <c r="KNA130" s="338"/>
      <c r="KNB130" s="338"/>
      <c r="KNC130" s="338"/>
      <c r="KND130" s="338"/>
      <c r="KNE130" s="338"/>
      <c r="KNF130" s="338"/>
      <c r="KNG130" s="338"/>
      <c r="KNH130" s="338"/>
      <c r="KNI130" s="338"/>
      <c r="KNJ130" s="338"/>
      <c r="KNK130" s="338"/>
      <c r="KNL130" s="338"/>
      <c r="KNM130" s="338"/>
      <c r="KNN130" s="338"/>
      <c r="KNO130" s="338"/>
      <c r="KNP130" s="338"/>
      <c r="KNQ130" s="338"/>
      <c r="KNR130" s="338"/>
      <c r="KNS130" s="338"/>
      <c r="KNT130" s="338"/>
      <c r="KNU130" s="338"/>
      <c r="KNV130" s="338"/>
      <c r="KNW130" s="338"/>
      <c r="KNX130" s="338"/>
      <c r="KNY130" s="338"/>
      <c r="KNZ130" s="338"/>
      <c r="KOA130" s="338"/>
      <c r="KOB130" s="338"/>
      <c r="KOC130" s="338"/>
      <c r="KOD130" s="338"/>
      <c r="KOE130" s="338"/>
      <c r="KOF130" s="338"/>
      <c r="KOG130" s="338"/>
      <c r="KOH130" s="338"/>
      <c r="KOI130" s="338"/>
      <c r="KOJ130" s="338"/>
      <c r="KOK130" s="338"/>
      <c r="KOL130" s="338"/>
      <c r="KOM130" s="338"/>
      <c r="KON130" s="338"/>
      <c r="KOO130" s="338"/>
      <c r="KOP130" s="338"/>
      <c r="KOQ130" s="338"/>
      <c r="KOR130" s="338"/>
      <c r="KOS130" s="338"/>
      <c r="KOT130" s="338"/>
      <c r="KOU130" s="338"/>
      <c r="KOV130" s="338"/>
      <c r="KOW130" s="338"/>
      <c r="KOX130" s="338"/>
      <c r="KOY130" s="338"/>
      <c r="KOZ130" s="338"/>
      <c r="KPA130" s="338"/>
      <c r="KPB130" s="338"/>
      <c r="KPC130" s="338"/>
      <c r="KPD130" s="338"/>
      <c r="KPE130" s="338"/>
      <c r="KPF130" s="338"/>
      <c r="KPG130" s="338"/>
      <c r="KPH130" s="338"/>
      <c r="KPI130" s="338"/>
      <c r="KPJ130" s="338"/>
      <c r="KPK130" s="338"/>
      <c r="KPL130" s="338"/>
      <c r="KPM130" s="338"/>
      <c r="KPN130" s="338"/>
      <c r="KPO130" s="338"/>
      <c r="KPP130" s="338"/>
      <c r="KPQ130" s="338"/>
      <c r="KPR130" s="338"/>
      <c r="KPS130" s="338"/>
      <c r="KPT130" s="338"/>
      <c r="KPU130" s="338"/>
      <c r="KPV130" s="338"/>
      <c r="KPW130" s="338"/>
      <c r="KPX130" s="338"/>
      <c r="KPY130" s="338"/>
      <c r="KPZ130" s="338"/>
      <c r="KQA130" s="338"/>
      <c r="KQB130" s="338"/>
      <c r="KQC130" s="338"/>
      <c r="KQD130" s="338"/>
      <c r="KQE130" s="338"/>
      <c r="KQF130" s="338"/>
      <c r="KQG130" s="338"/>
      <c r="KQH130" s="338"/>
      <c r="KQI130" s="338"/>
      <c r="KQJ130" s="338"/>
      <c r="KQK130" s="338"/>
      <c r="KQL130" s="338"/>
      <c r="KQM130" s="338"/>
      <c r="KQN130" s="338"/>
      <c r="KQO130" s="338"/>
      <c r="KQP130" s="338"/>
      <c r="KQQ130" s="338"/>
      <c r="KQR130" s="338"/>
      <c r="KQS130" s="338"/>
      <c r="KQT130" s="338"/>
      <c r="KQU130" s="338"/>
      <c r="KQV130" s="338"/>
      <c r="KQW130" s="338"/>
      <c r="KQX130" s="338"/>
      <c r="KQY130" s="338"/>
      <c r="KQZ130" s="338"/>
      <c r="KRA130" s="338"/>
      <c r="KRB130" s="338"/>
      <c r="KRC130" s="338"/>
      <c r="KRD130" s="338"/>
      <c r="KRE130" s="338"/>
      <c r="KRF130" s="338"/>
      <c r="KRG130" s="338"/>
      <c r="KRH130" s="338"/>
      <c r="KRI130" s="338"/>
      <c r="KRJ130" s="338"/>
      <c r="KRK130" s="338"/>
      <c r="KRL130" s="338"/>
      <c r="KRM130" s="338"/>
      <c r="KRN130" s="338"/>
      <c r="KRO130" s="338"/>
      <c r="KRP130" s="338"/>
      <c r="KRQ130" s="338"/>
      <c r="KRR130" s="338"/>
      <c r="KRS130" s="338"/>
      <c r="KRT130" s="338"/>
      <c r="KRU130" s="338"/>
      <c r="KRV130" s="338"/>
      <c r="KRW130" s="338"/>
      <c r="KRX130" s="338"/>
      <c r="KRY130" s="338"/>
      <c r="KRZ130" s="338"/>
      <c r="KSA130" s="338"/>
      <c r="KSB130" s="338"/>
      <c r="KSC130" s="338"/>
      <c r="KSD130" s="338"/>
      <c r="KSE130" s="338"/>
      <c r="KSF130" s="338"/>
      <c r="KSG130" s="338"/>
      <c r="KSH130" s="338"/>
      <c r="KSI130" s="338"/>
      <c r="KSJ130" s="338"/>
      <c r="KSK130" s="338"/>
      <c r="KSL130" s="338"/>
      <c r="KSM130" s="338"/>
      <c r="KSN130" s="338"/>
      <c r="KSO130" s="338"/>
      <c r="KSP130" s="338"/>
      <c r="KSQ130" s="338"/>
      <c r="KSR130" s="338"/>
      <c r="KSS130" s="338"/>
      <c r="KST130" s="338"/>
      <c r="KSU130" s="338"/>
      <c r="KSV130" s="338"/>
      <c r="KSW130" s="338"/>
      <c r="KSX130" s="338"/>
      <c r="KSY130" s="338"/>
      <c r="KSZ130" s="338"/>
      <c r="KTA130" s="338"/>
      <c r="KTB130" s="338"/>
      <c r="KTC130" s="338"/>
      <c r="KTD130" s="338"/>
      <c r="KTE130" s="338"/>
      <c r="KTF130" s="338"/>
      <c r="KTG130" s="338"/>
      <c r="KTH130" s="338"/>
      <c r="KTI130" s="338"/>
      <c r="KTJ130" s="338"/>
      <c r="KTK130" s="338"/>
      <c r="KTL130" s="338"/>
      <c r="KTM130" s="338"/>
      <c r="KTN130" s="338"/>
      <c r="KTO130" s="338"/>
      <c r="KTP130" s="338"/>
      <c r="KTQ130" s="338"/>
      <c r="KTR130" s="338"/>
      <c r="KTS130" s="338"/>
      <c r="KTT130" s="338"/>
      <c r="KTU130" s="338"/>
      <c r="KTV130" s="338"/>
      <c r="KTW130" s="338"/>
      <c r="KTX130" s="338"/>
      <c r="KTY130" s="338"/>
      <c r="KTZ130" s="338"/>
      <c r="KUA130" s="338"/>
      <c r="KUB130" s="338"/>
      <c r="KUC130" s="338"/>
      <c r="KUD130" s="338"/>
      <c r="KUE130" s="338"/>
      <c r="KUF130" s="338"/>
      <c r="KUG130" s="338"/>
      <c r="KUH130" s="338"/>
      <c r="KUI130" s="338"/>
      <c r="KUJ130" s="338"/>
      <c r="KUK130" s="338"/>
      <c r="KUL130" s="338"/>
      <c r="KUM130" s="338"/>
      <c r="KUN130" s="338"/>
      <c r="KUO130" s="338"/>
      <c r="KUP130" s="338"/>
      <c r="KUQ130" s="338"/>
      <c r="KUR130" s="338"/>
      <c r="KUS130" s="338"/>
      <c r="KUT130" s="338"/>
      <c r="KUU130" s="338"/>
      <c r="KUV130" s="338"/>
      <c r="KUW130" s="338"/>
      <c r="KUX130" s="338"/>
      <c r="KUY130" s="338"/>
      <c r="KUZ130" s="338"/>
      <c r="KVA130" s="338"/>
      <c r="KVB130" s="338"/>
      <c r="KVC130" s="338"/>
      <c r="KVD130" s="338"/>
      <c r="KVE130" s="338"/>
      <c r="KVF130" s="338"/>
      <c r="KVG130" s="338"/>
      <c r="KVH130" s="338"/>
      <c r="KVI130" s="338"/>
      <c r="KVJ130" s="338"/>
      <c r="KVK130" s="338"/>
      <c r="KVL130" s="338"/>
      <c r="KVM130" s="338"/>
      <c r="KVN130" s="338"/>
      <c r="KVO130" s="338"/>
      <c r="KVP130" s="338"/>
      <c r="KVQ130" s="338"/>
      <c r="KVR130" s="338"/>
      <c r="KVS130" s="338"/>
      <c r="KVT130" s="338"/>
      <c r="KVU130" s="338"/>
      <c r="KVV130" s="338"/>
      <c r="KVW130" s="338"/>
      <c r="KVX130" s="338"/>
      <c r="KVY130" s="338"/>
      <c r="KVZ130" s="338"/>
      <c r="KWA130" s="338"/>
      <c r="KWB130" s="338"/>
      <c r="KWC130" s="338"/>
      <c r="KWD130" s="338"/>
      <c r="KWE130" s="338"/>
      <c r="KWF130" s="338"/>
      <c r="KWG130" s="338"/>
      <c r="KWH130" s="338"/>
      <c r="KWI130" s="338"/>
      <c r="KWJ130" s="338"/>
      <c r="KWK130" s="338"/>
      <c r="KWL130" s="338"/>
      <c r="KWM130" s="338"/>
      <c r="KWN130" s="338"/>
      <c r="KWO130" s="338"/>
      <c r="KWP130" s="338"/>
      <c r="KWQ130" s="338"/>
      <c r="KWR130" s="338"/>
      <c r="KWS130" s="338"/>
      <c r="KWT130" s="338"/>
      <c r="KWU130" s="338"/>
      <c r="KWV130" s="338"/>
      <c r="KWW130" s="338"/>
      <c r="KWX130" s="338"/>
      <c r="KWY130" s="338"/>
      <c r="KWZ130" s="338"/>
      <c r="KXA130" s="338"/>
      <c r="KXB130" s="338"/>
      <c r="KXC130" s="338"/>
      <c r="KXD130" s="338"/>
      <c r="KXE130" s="338"/>
      <c r="KXF130" s="338"/>
      <c r="KXG130" s="338"/>
      <c r="KXH130" s="338"/>
      <c r="KXI130" s="338"/>
      <c r="KXJ130" s="338"/>
      <c r="KXK130" s="338"/>
      <c r="KXL130" s="338"/>
      <c r="KXM130" s="338"/>
      <c r="KXN130" s="338"/>
      <c r="KXO130" s="338"/>
      <c r="KXP130" s="338"/>
      <c r="KXQ130" s="338"/>
      <c r="KXR130" s="338"/>
      <c r="KXS130" s="338"/>
      <c r="KXT130" s="338"/>
      <c r="KXU130" s="338"/>
      <c r="KXV130" s="338"/>
      <c r="KXW130" s="338"/>
      <c r="KXX130" s="338"/>
      <c r="KXY130" s="338"/>
      <c r="KXZ130" s="338"/>
      <c r="KYA130" s="338"/>
      <c r="KYB130" s="338"/>
      <c r="KYC130" s="338"/>
      <c r="KYD130" s="338"/>
      <c r="KYE130" s="338"/>
      <c r="KYF130" s="338"/>
      <c r="KYG130" s="338"/>
      <c r="KYH130" s="338"/>
      <c r="KYI130" s="338"/>
      <c r="KYJ130" s="338"/>
      <c r="KYK130" s="338"/>
      <c r="KYL130" s="338"/>
      <c r="KYM130" s="338"/>
      <c r="KYN130" s="338"/>
      <c r="KYO130" s="338"/>
      <c r="KYP130" s="338"/>
      <c r="KYQ130" s="338"/>
      <c r="KYR130" s="338"/>
      <c r="KYS130" s="338"/>
      <c r="KYT130" s="338"/>
      <c r="KYU130" s="338"/>
      <c r="KYV130" s="338"/>
      <c r="KYW130" s="338"/>
      <c r="KYX130" s="338"/>
      <c r="KYY130" s="338"/>
      <c r="KYZ130" s="338"/>
      <c r="KZA130" s="338"/>
      <c r="KZB130" s="338"/>
      <c r="KZC130" s="338"/>
      <c r="KZD130" s="338"/>
      <c r="KZE130" s="338"/>
      <c r="KZF130" s="338"/>
      <c r="KZG130" s="338"/>
      <c r="KZH130" s="338"/>
      <c r="KZI130" s="338"/>
      <c r="KZJ130" s="338"/>
      <c r="KZK130" s="338"/>
      <c r="KZL130" s="338"/>
      <c r="KZM130" s="338"/>
      <c r="KZN130" s="338"/>
      <c r="KZO130" s="338"/>
      <c r="KZP130" s="338"/>
      <c r="KZQ130" s="338"/>
      <c r="KZR130" s="338"/>
      <c r="KZS130" s="338"/>
      <c r="KZT130" s="338"/>
      <c r="KZU130" s="338"/>
      <c r="KZV130" s="338"/>
      <c r="KZW130" s="338"/>
      <c r="KZX130" s="338"/>
      <c r="KZY130" s="338"/>
      <c r="KZZ130" s="338"/>
      <c r="LAA130" s="338"/>
      <c r="LAB130" s="338"/>
      <c r="LAC130" s="338"/>
      <c r="LAD130" s="338"/>
      <c r="LAE130" s="338"/>
      <c r="LAF130" s="338"/>
      <c r="LAG130" s="338"/>
      <c r="LAH130" s="338"/>
      <c r="LAI130" s="338"/>
      <c r="LAJ130" s="338"/>
      <c r="LAK130" s="338"/>
      <c r="LAL130" s="338"/>
      <c r="LAM130" s="338"/>
      <c r="LAN130" s="338"/>
      <c r="LAO130" s="338"/>
      <c r="LAP130" s="338"/>
      <c r="LAQ130" s="338"/>
      <c r="LAR130" s="338"/>
      <c r="LAS130" s="338"/>
      <c r="LAT130" s="338"/>
      <c r="LAU130" s="338"/>
      <c r="LAV130" s="338"/>
      <c r="LAW130" s="338"/>
      <c r="LAX130" s="338"/>
      <c r="LAY130" s="338"/>
      <c r="LAZ130" s="338"/>
      <c r="LBA130" s="338"/>
      <c r="LBB130" s="338"/>
      <c r="LBC130" s="338"/>
      <c r="LBD130" s="338"/>
      <c r="LBE130" s="338"/>
      <c r="LBF130" s="338"/>
      <c r="LBG130" s="338"/>
      <c r="LBH130" s="338"/>
      <c r="LBI130" s="338"/>
      <c r="LBJ130" s="338"/>
      <c r="LBK130" s="338"/>
      <c r="LBL130" s="338"/>
      <c r="LBM130" s="338"/>
      <c r="LBN130" s="338"/>
      <c r="LBO130" s="338"/>
      <c r="LBP130" s="338"/>
      <c r="LBQ130" s="338"/>
      <c r="LBR130" s="338"/>
      <c r="LBS130" s="338"/>
      <c r="LBT130" s="338"/>
      <c r="LBU130" s="338"/>
      <c r="LBV130" s="338"/>
      <c r="LBW130" s="338"/>
      <c r="LBX130" s="338"/>
      <c r="LBY130" s="338"/>
      <c r="LBZ130" s="338"/>
      <c r="LCA130" s="338"/>
      <c r="LCB130" s="338"/>
      <c r="LCC130" s="338"/>
      <c r="LCD130" s="338"/>
      <c r="LCE130" s="338"/>
      <c r="LCF130" s="338"/>
      <c r="LCG130" s="338"/>
      <c r="LCH130" s="338"/>
      <c r="LCI130" s="338"/>
      <c r="LCJ130" s="338"/>
      <c r="LCK130" s="338"/>
      <c r="LCL130" s="338"/>
      <c r="LCM130" s="338"/>
      <c r="LCN130" s="338"/>
      <c r="LCO130" s="338"/>
      <c r="LCP130" s="338"/>
      <c r="LCQ130" s="338"/>
      <c r="LCR130" s="338"/>
      <c r="LCS130" s="338"/>
      <c r="LCT130" s="338"/>
      <c r="LCU130" s="338"/>
      <c r="LCV130" s="338"/>
      <c r="LCW130" s="338"/>
      <c r="LCX130" s="338"/>
      <c r="LCY130" s="338"/>
      <c r="LCZ130" s="338"/>
      <c r="LDA130" s="338"/>
      <c r="LDB130" s="338"/>
      <c r="LDC130" s="338"/>
      <c r="LDD130" s="338"/>
      <c r="LDE130" s="338"/>
      <c r="LDF130" s="338"/>
      <c r="LDG130" s="338"/>
      <c r="LDH130" s="338"/>
      <c r="LDI130" s="338"/>
      <c r="LDJ130" s="338"/>
      <c r="LDK130" s="338"/>
      <c r="LDL130" s="338"/>
      <c r="LDM130" s="338"/>
      <c r="LDN130" s="338"/>
      <c r="LDO130" s="338"/>
      <c r="LDP130" s="338"/>
      <c r="LDQ130" s="338"/>
      <c r="LDR130" s="338"/>
      <c r="LDS130" s="338"/>
      <c r="LDT130" s="338"/>
      <c r="LDU130" s="338"/>
      <c r="LDV130" s="338"/>
      <c r="LDW130" s="338"/>
      <c r="LDX130" s="338"/>
      <c r="LDY130" s="338"/>
      <c r="LDZ130" s="338"/>
      <c r="LEA130" s="338"/>
      <c r="LEB130" s="338"/>
      <c r="LEC130" s="338"/>
      <c r="LED130" s="338"/>
      <c r="LEE130" s="338"/>
      <c r="LEF130" s="338"/>
      <c r="LEG130" s="338"/>
      <c r="LEH130" s="338"/>
      <c r="LEI130" s="338"/>
      <c r="LEJ130" s="338"/>
      <c r="LEK130" s="338"/>
      <c r="LEL130" s="338"/>
      <c r="LEM130" s="338"/>
      <c r="LEN130" s="338"/>
      <c r="LEO130" s="338"/>
      <c r="LEP130" s="338"/>
      <c r="LEQ130" s="338"/>
      <c r="LER130" s="338"/>
      <c r="LES130" s="338"/>
      <c r="LET130" s="338"/>
      <c r="LEU130" s="338"/>
      <c r="LEV130" s="338"/>
      <c r="LEW130" s="338"/>
      <c r="LEX130" s="338"/>
      <c r="LEY130" s="338"/>
      <c r="LEZ130" s="338"/>
      <c r="LFA130" s="338"/>
      <c r="LFB130" s="338"/>
      <c r="LFC130" s="338"/>
      <c r="LFD130" s="338"/>
      <c r="LFE130" s="338"/>
      <c r="LFF130" s="338"/>
      <c r="LFG130" s="338"/>
      <c r="LFH130" s="338"/>
      <c r="LFI130" s="338"/>
      <c r="LFJ130" s="338"/>
      <c r="LFK130" s="338"/>
      <c r="LFL130" s="338"/>
      <c r="LFM130" s="338"/>
      <c r="LFN130" s="338"/>
      <c r="LFO130" s="338"/>
      <c r="LFP130" s="338"/>
      <c r="LFQ130" s="338"/>
      <c r="LFR130" s="338"/>
      <c r="LFS130" s="338"/>
      <c r="LFT130" s="338"/>
      <c r="LFU130" s="338"/>
      <c r="LFV130" s="338"/>
      <c r="LFW130" s="338"/>
      <c r="LFX130" s="338"/>
      <c r="LFY130" s="338"/>
      <c r="LFZ130" s="338"/>
      <c r="LGA130" s="338"/>
      <c r="LGB130" s="338"/>
      <c r="LGC130" s="338"/>
      <c r="LGD130" s="338"/>
      <c r="LGE130" s="338"/>
      <c r="LGF130" s="338"/>
      <c r="LGG130" s="338"/>
      <c r="LGH130" s="338"/>
      <c r="LGI130" s="338"/>
      <c r="LGJ130" s="338"/>
      <c r="LGK130" s="338"/>
      <c r="LGL130" s="338"/>
      <c r="LGM130" s="338"/>
      <c r="LGN130" s="338"/>
      <c r="LGO130" s="338"/>
      <c r="LGP130" s="338"/>
      <c r="LGQ130" s="338"/>
      <c r="LGR130" s="338"/>
      <c r="LGS130" s="338"/>
      <c r="LGT130" s="338"/>
      <c r="LGU130" s="338"/>
      <c r="LGV130" s="338"/>
      <c r="LGW130" s="338"/>
      <c r="LGX130" s="338"/>
      <c r="LGY130" s="338"/>
      <c r="LGZ130" s="338"/>
      <c r="LHA130" s="338"/>
      <c r="LHB130" s="338"/>
      <c r="LHC130" s="338"/>
      <c r="LHD130" s="338"/>
      <c r="LHE130" s="338"/>
      <c r="LHF130" s="338"/>
      <c r="LHG130" s="338"/>
      <c r="LHH130" s="338"/>
      <c r="LHI130" s="338"/>
      <c r="LHJ130" s="338"/>
      <c r="LHK130" s="338"/>
      <c r="LHL130" s="338"/>
      <c r="LHM130" s="338"/>
      <c r="LHN130" s="338"/>
      <c r="LHO130" s="338"/>
      <c r="LHP130" s="338"/>
      <c r="LHQ130" s="338"/>
      <c r="LHR130" s="338"/>
      <c r="LHS130" s="338"/>
      <c r="LHT130" s="338"/>
      <c r="LHU130" s="338"/>
      <c r="LHV130" s="338"/>
      <c r="LHW130" s="338"/>
      <c r="LHX130" s="338"/>
      <c r="LHY130" s="338"/>
      <c r="LHZ130" s="338"/>
      <c r="LIA130" s="338"/>
      <c r="LIB130" s="338"/>
      <c r="LIC130" s="338"/>
      <c r="LID130" s="338"/>
      <c r="LIE130" s="338"/>
      <c r="LIF130" s="338"/>
      <c r="LIG130" s="338"/>
      <c r="LIH130" s="338"/>
      <c r="LII130" s="338"/>
      <c r="LIJ130" s="338"/>
      <c r="LIK130" s="338"/>
      <c r="LIL130" s="338"/>
      <c r="LIM130" s="338"/>
      <c r="LIN130" s="338"/>
      <c r="LIO130" s="338"/>
      <c r="LIP130" s="338"/>
      <c r="LIQ130" s="338"/>
      <c r="LIR130" s="338"/>
      <c r="LIS130" s="338"/>
      <c r="LIT130" s="338"/>
      <c r="LIU130" s="338"/>
      <c r="LIV130" s="338"/>
      <c r="LIW130" s="338"/>
      <c r="LIX130" s="338"/>
      <c r="LIY130" s="338"/>
      <c r="LIZ130" s="338"/>
      <c r="LJA130" s="338"/>
      <c r="LJB130" s="338"/>
      <c r="LJC130" s="338"/>
      <c r="LJD130" s="338"/>
      <c r="LJE130" s="338"/>
      <c r="LJF130" s="338"/>
      <c r="LJG130" s="338"/>
      <c r="LJH130" s="338"/>
      <c r="LJI130" s="338"/>
      <c r="LJJ130" s="338"/>
      <c r="LJK130" s="338"/>
      <c r="LJL130" s="338"/>
      <c r="LJM130" s="338"/>
      <c r="LJN130" s="338"/>
      <c r="LJO130" s="338"/>
      <c r="LJP130" s="338"/>
      <c r="LJQ130" s="338"/>
      <c r="LJR130" s="338"/>
      <c r="LJS130" s="338"/>
      <c r="LJT130" s="338"/>
      <c r="LJU130" s="338"/>
      <c r="LJV130" s="338"/>
      <c r="LJW130" s="338"/>
      <c r="LJX130" s="338"/>
      <c r="LJY130" s="338"/>
      <c r="LJZ130" s="338"/>
      <c r="LKA130" s="338"/>
      <c r="LKB130" s="338"/>
      <c r="LKC130" s="338"/>
      <c r="LKD130" s="338"/>
      <c r="LKE130" s="338"/>
      <c r="LKF130" s="338"/>
      <c r="LKG130" s="338"/>
      <c r="LKH130" s="338"/>
      <c r="LKI130" s="338"/>
      <c r="LKJ130" s="338"/>
      <c r="LKK130" s="338"/>
      <c r="LKL130" s="338"/>
      <c r="LKM130" s="338"/>
      <c r="LKN130" s="338"/>
      <c r="LKO130" s="338"/>
      <c r="LKP130" s="338"/>
      <c r="LKQ130" s="338"/>
      <c r="LKR130" s="338"/>
      <c r="LKS130" s="338"/>
      <c r="LKT130" s="338"/>
      <c r="LKU130" s="338"/>
      <c r="LKV130" s="338"/>
      <c r="LKW130" s="338"/>
      <c r="LKX130" s="338"/>
      <c r="LKY130" s="338"/>
      <c r="LKZ130" s="338"/>
      <c r="LLA130" s="338"/>
      <c r="LLB130" s="338"/>
      <c r="LLC130" s="338"/>
      <c r="LLD130" s="338"/>
      <c r="LLE130" s="338"/>
      <c r="LLF130" s="338"/>
      <c r="LLG130" s="338"/>
      <c r="LLH130" s="338"/>
      <c r="LLI130" s="338"/>
      <c r="LLJ130" s="338"/>
      <c r="LLK130" s="338"/>
      <c r="LLL130" s="338"/>
      <c r="LLM130" s="338"/>
      <c r="LLN130" s="338"/>
      <c r="LLO130" s="338"/>
      <c r="LLP130" s="338"/>
      <c r="LLQ130" s="338"/>
      <c r="LLR130" s="338"/>
      <c r="LLS130" s="338"/>
      <c r="LLT130" s="338"/>
      <c r="LLU130" s="338"/>
      <c r="LLV130" s="338"/>
      <c r="LLW130" s="338"/>
      <c r="LLX130" s="338"/>
      <c r="LLY130" s="338"/>
      <c r="LLZ130" s="338"/>
      <c r="LMA130" s="338"/>
      <c r="LMB130" s="338"/>
      <c r="LMC130" s="338"/>
      <c r="LMD130" s="338"/>
      <c r="LME130" s="338"/>
      <c r="LMF130" s="338"/>
      <c r="LMG130" s="338"/>
      <c r="LMH130" s="338"/>
      <c r="LMI130" s="338"/>
      <c r="LMJ130" s="338"/>
      <c r="LMK130" s="338"/>
      <c r="LML130" s="338"/>
      <c r="LMM130" s="338"/>
      <c r="LMN130" s="338"/>
      <c r="LMO130" s="338"/>
      <c r="LMP130" s="338"/>
      <c r="LMQ130" s="338"/>
      <c r="LMR130" s="338"/>
      <c r="LMS130" s="338"/>
      <c r="LMT130" s="338"/>
      <c r="LMU130" s="338"/>
      <c r="LMV130" s="338"/>
      <c r="LMW130" s="338"/>
      <c r="LMX130" s="338"/>
      <c r="LMY130" s="338"/>
      <c r="LMZ130" s="338"/>
      <c r="LNA130" s="338"/>
      <c r="LNB130" s="338"/>
      <c r="LNC130" s="338"/>
      <c r="LND130" s="338"/>
      <c r="LNE130" s="338"/>
      <c r="LNF130" s="338"/>
      <c r="LNG130" s="338"/>
      <c r="LNH130" s="338"/>
      <c r="LNI130" s="338"/>
      <c r="LNJ130" s="338"/>
      <c r="LNK130" s="338"/>
      <c r="LNL130" s="338"/>
      <c r="LNM130" s="338"/>
      <c r="LNN130" s="338"/>
      <c r="LNO130" s="338"/>
      <c r="LNP130" s="338"/>
      <c r="LNQ130" s="338"/>
      <c r="LNR130" s="338"/>
      <c r="LNS130" s="338"/>
      <c r="LNT130" s="338"/>
      <c r="LNU130" s="338"/>
      <c r="LNV130" s="338"/>
      <c r="LNW130" s="338"/>
      <c r="LNX130" s="338"/>
      <c r="LNY130" s="338"/>
      <c r="LNZ130" s="338"/>
      <c r="LOA130" s="338"/>
      <c r="LOB130" s="338"/>
      <c r="LOC130" s="338"/>
      <c r="LOD130" s="338"/>
      <c r="LOE130" s="338"/>
      <c r="LOF130" s="338"/>
      <c r="LOG130" s="338"/>
      <c r="LOH130" s="338"/>
      <c r="LOI130" s="338"/>
      <c r="LOJ130" s="338"/>
      <c r="LOK130" s="338"/>
      <c r="LOL130" s="338"/>
      <c r="LOM130" s="338"/>
      <c r="LON130" s="338"/>
      <c r="LOO130" s="338"/>
      <c r="LOP130" s="338"/>
      <c r="LOQ130" s="338"/>
      <c r="LOR130" s="338"/>
      <c r="LOS130" s="338"/>
      <c r="LOT130" s="338"/>
      <c r="LOU130" s="338"/>
      <c r="LOV130" s="338"/>
      <c r="LOW130" s="338"/>
      <c r="LOX130" s="338"/>
      <c r="LOY130" s="338"/>
      <c r="LOZ130" s="338"/>
      <c r="LPA130" s="338"/>
      <c r="LPB130" s="338"/>
      <c r="LPC130" s="338"/>
      <c r="LPD130" s="338"/>
      <c r="LPE130" s="338"/>
      <c r="LPF130" s="338"/>
      <c r="LPG130" s="338"/>
      <c r="LPH130" s="338"/>
      <c r="LPI130" s="338"/>
      <c r="LPJ130" s="338"/>
      <c r="LPK130" s="338"/>
      <c r="LPL130" s="338"/>
      <c r="LPM130" s="338"/>
      <c r="LPN130" s="338"/>
      <c r="LPO130" s="338"/>
      <c r="LPP130" s="338"/>
      <c r="LPQ130" s="338"/>
      <c r="LPR130" s="338"/>
      <c r="LPS130" s="338"/>
      <c r="LPT130" s="338"/>
      <c r="LPU130" s="338"/>
      <c r="LPV130" s="338"/>
      <c r="LPW130" s="338"/>
      <c r="LPX130" s="338"/>
      <c r="LPY130" s="338"/>
      <c r="LPZ130" s="338"/>
      <c r="LQA130" s="338"/>
      <c r="LQB130" s="338"/>
      <c r="LQC130" s="338"/>
      <c r="LQD130" s="338"/>
      <c r="LQE130" s="338"/>
      <c r="LQF130" s="338"/>
      <c r="LQG130" s="338"/>
      <c r="LQH130" s="338"/>
      <c r="LQI130" s="338"/>
      <c r="LQJ130" s="338"/>
      <c r="LQK130" s="338"/>
      <c r="LQL130" s="338"/>
      <c r="LQM130" s="338"/>
      <c r="LQN130" s="338"/>
      <c r="LQO130" s="338"/>
      <c r="LQP130" s="338"/>
      <c r="LQQ130" s="338"/>
      <c r="LQR130" s="338"/>
      <c r="LQS130" s="338"/>
      <c r="LQT130" s="338"/>
      <c r="LQU130" s="338"/>
      <c r="LQV130" s="338"/>
      <c r="LQW130" s="338"/>
      <c r="LQX130" s="338"/>
      <c r="LQY130" s="338"/>
      <c r="LQZ130" s="338"/>
      <c r="LRA130" s="338"/>
      <c r="LRB130" s="338"/>
      <c r="LRC130" s="338"/>
      <c r="LRD130" s="338"/>
      <c r="LRE130" s="338"/>
      <c r="LRF130" s="338"/>
      <c r="LRG130" s="338"/>
      <c r="LRH130" s="338"/>
      <c r="LRI130" s="338"/>
      <c r="LRJ130" s="338"/>
      <c r="LRK130" s="338"/>
      <c r="LRL130" s="338"/>
      <c r="LRM130" s="338"/>
      <c r="LRN130" s="338"/>
      <c r="LRO130" s="338"/>
      <c r="LRP130" s="338"/>
      <c r="LRQ130" s="338"/>
      <c r="LRR130" s="338"/>
      <c r="LRS130" s="338"/>
      <c r="LRT130" s="338"/>
      <c r="LRU130" s="338"/>
      <c r="LRV130" s="338"/>
      <c r="LRW130" s="338"/>
      <c r="LRX130" s="338"/>
      <c r="LRY130" s="338"/>
      <c r="LRZ130" s="338"/>
      <c r="LSA130" s="338"/>
      <c r="LSB130" s="338"/>
      <c r="LSC130" s="338"/>
      <c r="LSD130" s="338"/>
      <c r="LSE130" s="338"/>
      <c r="LSF130" s="338"/>
      <c r="LSG130" s="338"/>
      <c r="LSH130" s="338"/>
      <c r="LSI130" s="338"/>
      <c r="LSJ130" s="338"/>
      <c r="LSK130" s="338"/>
      <c r="LSL130" s="338"/>
      <c r="LSM130" s="338"/>
      <c r="LSN130" s="338"/>
      <c r="LSO130" s="338"/>
      <c r="LSP130" s="338"/>
      <c r="LSQ130" s="338"/>
      <c r="LSR130" s="338"/>
      <c r="LSS130" s="338"/>
      <c r="LST130" s="338"/>
      <c r="LSU130" s="338"/>
      <c r="LSV130" s="338"/>
      <c r="LSW130" s="338"/>
      <c r="LSX130" s="338"/>
      <c r="LSY130" s="338"/>
      <c r="LSZ130" s="338"/>
      <c r="LTA130" s="338"/>
      <c r="LTB130" s="338"/>
      <c r="LTC130" s="338"/>
      <c r="LTD130" s="338"/>
      <c r="LTE130" s="338"/>
      <c r="LTF130" s="338"/>
      <c r="LTG130" s="338"/>
      <c r="LTH130" s="338"/>
      <c r="LTI130" s="338"/>
      <c r="LTJ130" s="338"/>
      <c r="LTK130" s="338"/>
      <c r="LTL130" s="338"/>
      <c r="LTM130" s="338"/>
      <c r="LTN130" s="338"/>
      <c r="LTO130" s="338"/>
      <c r="LTP130" s="338"/>
      <c r="LTQ130" s="338"/>
      <c r="LTR130" s="338"/>
      <c r="LTS130" s="338"/>
      <c r="LTT130" s="338"/>
      <c r="LTU130" s="338"/>
      <c r="LTV130" s="338"/>
      <c r="LTW130" s="338"/>
      <c r="LTX130" s="338"/>
      <c r="LTY130" s="338"/>
      <c r="LTZ130" s="338"/>
      <c r="LUA130" s="338"/>
      <c r="LUB130" s="338"/>
      <c r="LUC130" s="338"/>
      <c r="LUD130" s="338"/>
      <c r="LUE130" s="338"/>
      <c r="LUF130" s="338"/>
      <c r="LUG130" s="338"/>
      <c r="LUH130" s="338"/>
      <c r="LUI130" s="338"/>
      <c r="LUJ130" s="338"/>
      <c r="LUK130" s="338"/>
      <c r="LUL130" s="338"/>
      <c r="LUM130" s="338"/>
      <c r="LUN130" s="338"/>
      <c r="LUO130" s="338"/>
      <c r="LUP130" s="338"/>
      <c r="LUQ130" s="338"/>
      <c r="LUR130" s="338"/>
      <c r="LUS130" s="338"/>
      <c r="LUT130" s="338"/>
      <c r="LUU130" s="338"/>
      <c r="LUV130" s="338"/>
      <c r="LUW130" s="338"/>
      <c r="LUX130" s="338"/>
      <c r="LUY130" s="338"/>
      <c r="LUZ130" s="338"/>
      <c r="LVA130" s="338"/>
      <c r="LVB130" s="338"/>
      <c r="LVC130" s="338"/>
      <c r="LVD130" s="338"/>
      <c r="LVE130" s="338"/>
      <c r="LVF130" s="338"/>
      <c r="LVG130" s="338"/>
      <c r="LVH130" s="338"/>
      <c r="LVI130" s="338"/>
      <c r="LVJ130" s="338"/>
      <c r="LVK130" s="338"/>
      <c r="LVL130" s="338"/>
      <c r="LVM130" s="338"/>
      <c r="LVN130" s="338"/>
      <c r="LVO130" s="338"/>
      <c r="LVP130" s="338"/>
      <c r="LVQ130" s="338"/>
      <c r="LVR130" s="338"/>
      <c r="LVS130" s="338"/>
      <c r="LVT130" s="338"/>
      <c r="LVU130" s="338"/>
      <c r="LVV130" s="338"/>
      <c r="LVW130" s="338"/>
      <c r="LVX130" s="338"/>
      <c r="LVY130" s="338"/>
      <c r="LVZ130" s="338"/>
      <c r="LWA130" s="338"/>
      <c r="LWB130" s="338"/>
      <c r="LWC130" s="338"/>
      <c r="LWD130" s="338"/>
      <c r="LWE130" s="338"/>
      <c r="LWF130" s="338"/>
      <c r="LWG130" s="338"/>
      <c r="LWH130" s="338"/>
      <c r="LWI130" s="338"/>
      <c r="LWJ130" s="338"/>
      <c r="LWK130" s="338"/>
      <c r="LWL130" s="338"/>
      <c r="LWM130" s="338"/>
      <c r="LWN130" s="338"/>
      <c r="LWO130" s="338"/>
      <c r="LWP130" s="338"/>
      <c r="LWQ130" s="338"/>
      <c r="LWR130" s="338"/>
      <c r="LWS130" s="338"/>
      <c r="LWT130" s="338"/>
      <c r="LWU130" s="338"/>
      <c r="LWV130" s="338"/>
      <c r="LWW130" s="338"/>
      <c r="LWX130" s="338"/>
      <c r="LWY130" s="338"/>
      <c r="LWZ130" s="338"/>
      <c r="LXA130" s="338"/>
      <c r="LXB130" s="338"/>
      <c r="LXC130" s="338"/>
      <c r="LXD130" s="338"/>
      <c r="LXE130" s="338"/>
      <c r="LXF130" s="338"/>
      <c r="LXG130" s="338"/>
      <c r="LXH130" s="338"/>
      <c r="LXI130" s="338"/>
      <c r="LXJ130" s="338"/>
      <c r="LXK130" s="338"/>
      <c r="LXL130" s="338"/>
      <c r="LXM130" s="338"/>
      <c r="LXN130" s="338"/>
      <c r="LXO130" s="338"/>
      <c r="LXP130" s="338"/>
      <c r="LXQ130" s="338"/>
      <c r="LXR130" s="338"/>
      <c r="LXS130" s="338"/>
      <c r="LXT130" s="338"/>
      <c r="LXU130" s="338"/>
      <c r="LXV130" s="338"/>
      <c r="LXW130" s="338"/>
      <c r="LXX130" s="338"/>
      <c r="LXY130" s="338"/>
      <c r="LXZ130" s="338"/>
      <c r="LYA130" s="338"/>
      <c r="LYB130" s="338"/>
      <c r="LYC130" s="338"/>
      <c r="LYD130" s="338"/>
      <c r="LYE130" s="338"/>
      <c r="LYF130" s="338"/>
      <c r="LYG130" s="338"/>
      <c r="LYH130" s="338"/>
      <c r="LYI130" s="338"/>
      <c r="LYJ130" s="338"/>
      <c r="LYK130" s="338"/>
      <c r="LYL130" s="338"/>
      <c r="LYM130" s="338"/>
      <c r="LYN130" s="338"/>
      <c r="LYO130" s="338"/>
      <c r="LYP130" s="338"/>
      <c r="LYQ130" s="338"/>
      <c r="LYR130" s="338"/>
      <c r="LYS130" s="338"/>
      <c r="LYT130" s="338"/>
      <c r="LYU130" s="338"/>
      <c r="LYV130" s="338"/>
      <c r="LYW130" s="338"/>
      <c r="LYX130" s="338"/>
      <c r="LYY130" s="338"/>
      <c r="LYZ130" s="338"/>
      <c r="LZA130" s="338"/>
      <c r="LZB130" s="338"/>
      <c r="LZC130" s="338"/>
      <c r="LZD130" s="338"/>
      <c r="LZE130" s="338"/>
      <c r="LZF130" s="338"/>
      <c r="LZG130" s="338"/>
      <c r="LZH130" s="338"/>
      <c r="LZI130" s="338"/>
      <c r="LZJ130" s="338"/>
      <c r="LZK130" s="338"/>
      <c r="LZL130" s="338"/>
      <c r="LZM130" s="338"/>
      <c r="LZN130" s="338"/>
      <c r="LZO130" s="338"/>
      <c r="LZP130" s="338"/>
      <c r="LZQ130" s="338"/>
      <c r="LZR130" s="338"/>
      <c r="LZS130" s="338"/>
      <c r="LZT130" s="338"/>
      <c r="LZU130" s="338"/>
      <c r="LZV130" s="338"/>
      <c r="LZW130" s="338"/>
      <c r="LZX130" s="338"/>
      <c r="LZY130" s="338"/>
      <c r="LZZ130" s="338"/>
      <c r="MAA130" s="338"/>
      <c r="MAB130" s="338"/>
      <c r="MAC130" s="338"/>
      <c r="MAD130" s="338"/>
      <c r="MAE130" s="338"/>
      <c r="MAF130" s="338"/>
      <c r="MAG130" s="338"/>
      <c r="MAH130" s="338"/>
      <c r="MAI130" s="338"/>
      <c r="MAJ130" s="338"/>
      <c r="MAK130" s="338"/>
      <c r="MAL130" s="338"/>
      <c r="MAM130" s="338"/>
      <c r="MAN130" s="338"/>
      <c r="MAO130" s="338"/>
      <c r="MAP130" s="338"/>
      <c r="MAQ130" s="338"/>
      <c r="MAR130" s="338"/>
      <c r="MAS130" s="338"/>
      <c r="MAT130" s="338"/>
      <c r="MAU130" s="338"/>
      <c r="MAV130" s="338"/>
      <c r="MAW130" s="338"/>
      <c r="MAX130" s="338"/>
      <c r="MAY130" s="338"/>
      <c r="MAZ130" s="338"/>
      <c r="MBA130" s="338"/>
      <c r="MBB130" s="338"/>
      <c r="MBC130" s="338"/>
      <c r="MBD130" s="338"/>
      <c r="MBE130" s="338"/>
      <c r="MBF130" s="338"/>
      <c r="MBG130" s="338"/>
      <c r="MBH130" s="338"/>
      <c r="MBI130" s="338"/>
      <c r="MBJ130" s="338"/>
      <c r="MBK130" s="338"/>
      <c r="MBL130" s="338"/>
      <c r="MBM130" s="338"/>
      <c r="MBN130" s="338"/>
      <c r="MBO130" s="338"/>
      <c r="MBP130" s="338"/>
      <c r="MBQ130" s="338"/>
      <c r="MBR130" s="338"/>
      <c r="MBS130" s="338"/>
      <c r="MBT130" s="338"/>
      <c r="MBU130" s="338"/>
      <c r="MBV130" s="338"/>
      <c r="MBW130" s="338"/>
      <c r="MBX130" s="338"/>
      <c r="MBY130" s="338"/>
      <c r="MBZ130" s="338"/>
      <c r="MCA130" s="338"/>
      <c r="MCB130" s="338"/>
      <c r="MCC130" s="338"/>
      <c r="MCD130" s="338"/>
      <c r="MCE130" s="338"/>
      <c r="MCF130" s="338"/>
      <c r="MCG130" s="338"/>
      <c r="MCH130" s="338"/>
      <c r="MCI130" s="338"/>
      <c r="MCJ130" s="338"/>
      <c r="MCK130" s="338"/>
      <c r="MCL130" s="338"/>
      <c r="MCM130" s="338"/>
      <c r="MCN130" s="338"/>
      <c r="MCO130" s="338"/>
      <c r="MCP130" s="338"/>
      <c r="MCQ130" s="338"/>
      <c r="MCR130" s="338"/>
      <c r="MCS130" s="338"/>
      <c r="MCT130" s="338"/>
      <c r="MCU130" s="338"/>
      <c r="MCV130" s="338"/>
      <c r="MCW130" s="338"/>
      <c r="MCX130" s="338"/>
      <c r="MCY130" s="338"/>
      <c r="MCZ130" s="338"/>
      <c r="MDA130" s="338"/>
      <c r="MDB130" s="338"/>
      <c r="MDC130" s="338"/>
      <c r="MDD130" s="338"/>
      <c r="MDE130" s="338"/>
      <c r="MDF130" s="338"/>
      <c r="MDG130" s="338"/>
      <c r="MDH130" s="338"/>
      <c r="MDI130" s="338"/>
      <c r="MDJ130" s="338"/>
      <c r="MDK130" s="338"/>
      <c r="MDL130" s="338"/>
      <c r="MDM130" s="338"/>
      <c r="MDN130" s="338"/>
      <c r="MDO130" s="338"/>
      <c r="MDP130" s="338"/>
      <c r="MDQ130" s="338"/>
      <c r="MDR130" s="338"/>
      <c r="MDS130" s="338"/>
      <c r="MDT130" s="338"/>
      <c r="MDU130" s="338"/>
      <c r="MDV130" s="338"/>
      <c r="MDW130" s="338"/>
      <c r="MDX130" s="338"/>
      <c r="MDY130" s="338"/>
      <c r="MDZ130" s="338"/>
      <c r="MEA130" s="338"/>
      <c r="MEB130" s="338"/>
      <c r="MEC130" s="338"/>
      <c r="MED130" s="338"/>
      <c r="MEE130" s="338"/>
      <c r="MEF130" s="338"/>
      <c r="MEG130" s="338"/>
      <c r="MEH130" s="338"/>
      <c r="MEI130" s="338"/>
      <c r="MEJ130" s="338"/>
      <c r="MEK130" s="338"/>
      <c r="MEL130" s="338"/>
      <c r="MEM130" s="338"/>
      <c r="MEN130" s="338"/>
      <c r="MEO130" s="338"/>
      <c r="MEP130" s="338"/>
      <c r="MEQ130" s="338"/>
      <c r="MER130" s="338"/>
      <c r="MES130" s="338"/>
      <c r="MET130" s="338"/>
      <c r="MEU130" s="338"/>
      <c r="MEV130" s="338"/>
      <c r="MEW130" s="338"/>
      <c r="MEX130" s="338"/>
      <c r="MEY130" s="338"/>
      <c r="MEZ130" s="338"/>
      <c r="MFA130" s="338"/>
      <c r="MFB130" s="338"/>
      <c r="MFC130" s="338"/>
      <c r="MFD130" s="338"/>
      <c r="MFE130" s="338"/>
      <c r="MFF130" s="338"/>
      <c r="MFG130" s="338"/>
      <c r="MFH130" s="338"/>
      <c r="MFI130" s="338"/>
      <c r="MFJ130" s="338"/>
      <c r="MFK130" s="338"/>
      <c r="MFL130" s="338"/>
      <c r="MFM130" s="338"/>
      <c r="MFN130" s="338"/>
      <c r="MFO130" s="338"/>
      <c r="MFP130" s="338"/>
      <c r="MFQ130" s="338"/>
      <c r="MFR130" s="338"/>
      <c r="MFS130" s="338"/>
      <c r="MFT130" s="338"/>
      <c r="MFU130" s="338"/>
      <c r="MFV130" s="338"/>
      <c r="MFW130" s="338"/>
      <c r="MFX130" s="338"/>
      <c r="MFY130" s="338"/>
      <c r="MFZ130" s="338"/>
      <c r="MGA130" s="338"/>
      <c r="MGB130" s="338"/>
      <c r="MGC130" s="338"/>
      <c r="MGD130" s="338"/>
      <c r="MGE130" s="338"/>
      <c r="MGF130" s="338"/>
      <c r="MGG130" s="338"/>
      <c r="MGH130" s="338"/>
      <c r="MGI130" s="338"/>
      <c r="MGJ130" s="338"/>
      <c r="MGK130" s="338"/>
      <c r="MGL130" s="338"/>
      <c r="MGM130" s="338"/>
      <c r="MGN130" s="338"/>
      <c r="MGO130" s="338"/>
      <c r="MGP130" s="338"/>
      <c r="MGQ130" s="338"/>
      <c r="MGR130" s="338"/>
      <c r="MGS130" s="338"/>
      <c r="MGT130" s="338"/>
      <c r="MGU130" s="338"/>
      <c r="MGV130" s="338"/>
      <c r="MGW130" s="338"/>
      <c r="MGX130" s="338"/>
      <c r="MGY130" s="338"/>
      <c r="MGZ130" s="338"/>
      <c r="MHA130" s="338"/>
      <c r="MHB130" s="338"/>
      <c r="MHC130" s="338"/>
      <c r="MHD130" s="338"/>
      <c r="MHE130" s="338"/>
      <c r="MHF130" s="338"/>
      <c r="MHG130" s="338"/>
      <c r="MHH130" s="338"/>
      <c r="MHI130" s="338"/>
      <c r="MHJ130" s="338"/>
      <c r="MHK130" s="338"/>
      <c r="MHL130" s="338"/>
      <c r="MHM130" s="338"/>
      <c r="MHN130" s="338"/>
      <c r="MHO130" s="338"/>
      <c r="MHP130" s="338"/>
      <c r="MHQ130" s="338"/>
      <c r="MHR130" s="338"/>
      <c r="MHS130" s="338"/>
      <c r="MHT130" s="338"/>
      <c r="MHU130" s="338"/>
      <c r="MHV130" s="338"/>
      <c r="MHW130" s="338"/>
      <c r="MHX130" s="338"/>
      <c r="MHY130" s="338"/>
      <c r="MHZ130" s="338"/>
      <c r="MIA130" s="338"/>
      <c r="MIB130" s="338"/>
      <c r="MIC130" s="338"/>
      <c r="MID130" s="338"/>
      <c r="MIE130" s="338"/>
      <c r="MIF130" s="338"/>
      <c r="MIG130" s="338"/>
      <c r="MIH130" s="338"/>
      <c r="MII130" s="338"/>
      <c r="MIJ130" s="338"/>
      <c r="MIK130" s="338"/>
      <c r="MIL130" s="338"/>
      <c r="MIM130" s="338"/>
      <c r="MIN130" s="338"/>
      <c r="MIO130" s="338"/>
      <c r="MIP130" s="338"/>
      <c r="MIQ130" s="338"/>
      <c r="MIR130" s="338"/>
      <c r="MIS130" s="338"/>
      <c r="MIT130" s="338"/>
      <c r="MIU130" s="338"/>
      <c r="MIV130" s="338"/>
      <c r="MIW130" s="338"/>
      <c r="MIX130" s="338"/>
      <c r="MIY130" s="338"/>
      <c r="MIZ130" s="338"/>
      <c r="MJA130" s="338"/>
      <c r="MJB130" s="338"/>
      <c r="MJC130" s="338"/>
      <c r="MJD130" s="338"/>
      <c r="MJE130" s="338"/>
      <c r="MJF130" s="338"/>
      <c r="MJG130" s="338"/>
      <c r="MJH130" s="338"/>
      <c r="MJI130" s="338"/>
      <c r="MJJ130" s="338"/>
      <c r="MJK130" s="338"/>
      <c r="MJL130" s="338"/>
      <c r="MJM130" s="338"/>
      <c r="MJN130" s="338"/>
      <c r="MJO130" s="338"/>
      <c r="MJP130" s="338"/>
      <c r="MJQ130" s="338"/>
      <c r="MJR130" s="338"/>
      <c r="MJS130" s="338"/>
      <c r="MJT130" s="338"/>
      <c r="MJU130" s="338"/>
      <c r="MJV130" s="338"/>
      <c r="MJW130" s="338"/>
      <c r="MJX130" s="338"/>
      <c r="MJY130" s="338"/>
      <c r="MJZ130" s="338"/>
      <c r="MKA130" s="338"/>
      <c r="MKB130" s="338"/>
      <c r="MKC130" s="338"/>
      <c r="MKD130" s="338"/>
      <c r="MKE130" s="338"/>
      <c r="MKF130" s="338"/>
      <c r="MKG130" s="338"/>
      <c r="MKH130" s="338"/>
      <c r="MKI130" s="338"/>
      <c r="MKJ130" s="338"/>
      <c r="MKK130" s="338"/>
      <c r="MKL130" s="338"/>
      <c r="MKM130" s="338"/>
      <c r="MKN130" s="338"/>
      <c r="MKO130" s="338"/>
      <c r="MKP130" s="338"/>
      <c r="MKQ130" s="338"/>
      <c r="MKR130" s="338"/>
      <c r="MKS130" s="338"/>
      <c r="MKT130" s="338"/>
      <c r="MKU130" s="338"/>
      <c r="MKV130" s="338"/>
      <c r="MKW130" s="338"/>
      <c r="MKX130" s="338"/>
      <c r="MKY130" s="338"/>
      <c r="MKZ130" s="338"/>
      <c r="MLA130" s="338"/>
      <c r="MLB130" s="338"/>
      <c r="MLC130" s="338"/>
      <c r="MLD130" s="338"/>
      <c r="MLE130" s="338"/>
      <c r="MLF130" s="338"/>
      <c r="MLG130" s="338"/>
      <c r="MLH130" s="338"/>
      <c r="MLI130" s="338"/>
      <c r="MLJ130" s="338"/>
      <c r="MLK130" s="338"/>
      <c r="MLL130" s="338"/>
      <c r="MLM130" s="338"/>
      <c r="MLN130" s="338"/>
      <c r="MLO130" s="338"/>
      <c r="MLP130" s="338"/>
      <c r="MLQ130" s="338"/>
      <c r="MLR130" s="338"/>
      <c r="MLS130" s="338"/>
      <c r="MLT130" s="338"/>
      <c r="MLU130" s="338"/>
      <c r="MLV130" s="338"/>
      <c r="MLW130" s="338"/>
      <c r="MLX130" s="338"/>
      <c r="MLY130" s="338"/>
      <c r="MLZ130" s="338"/>
      <c r="MMA130" s="338"/>
      <c r="MMB130" s="338"/>
      <c r="MMC130" s="338"/>
      <c r="MMD130" s="338"/>
      <c r="MME130" s="338"/>
      <c r="MMF130" s="338"/>
      <c r="MMG130" s="338"/>
      <c r="MMH130" s="338"/>
      <c r="MMI130" s="338"/>
      <c r="MMJ130" s="338"/>
      <c r="MMK130" s="338"/>
      <c r="MML130" s="338"/>
      <c r="MMM130" s="338"/>
      <c r="MMN130" s="338"/>
      <c r="MMO130" s="338"/>
      <c r="MMP130" s="338"/>
      <c r="MMQ130" s="338"/>
      <c r="MMR130" s="338"/>
      <c r="MMS130" s="338"/>
      <c r="MMT130" s="338"/>
      <c r="MMU130" s="338"/>
      <c r="MMV130" s="338"/>
      <c r="MMW130" s="338"/>
      <c r="MMX130" s="338"/>
      <c r="MMY130" s="338"/>
      <c r="MMZ130" s="338"/>
      <c r="MNA130" s="338"/>
      <c r="MNB130" s="338"/>
      <c r="MNC130" s="338"/>
      <c r="MND130" s="338"/>
      <c r="MNE130" s="338"/>
      <c r="MNF130" s="338"/>
      <c r="MNG130" s="338"/>
      <c r="MNH130" s="338"/>
      <c r="MNI130" s="338"/>
      <c r="MNJ130" s="338"/>
      <c r="MNK130" s="338"/>
      <c r="MNL130" s="338"/>
      <c r="MNM130" s="338"/>
      <c r="MNN130" s="338"/>
      <c r="MNO130" s="338"/>
      <c r="MNP130" s="338"/>
      <c r="MNQ130" s="338"/>
      <c r="MNR130" s="338"/>
      <c r="MNS130" s="338"/>
      <c r="MNT130" s="338"/>
      <c r="MNU130" s="338"/>
      <c r="MNV130" s="338"/>
      <c r="MNW130" s="338"/>
      <c r="MNX130" s="338"/>
      <c r="MNY130" s="338"/>
      <c r="MNZ130" s="338"/>
      <c r="MOA130" s="338"/>
      <c r="MOB130" s="338"/>
      <c r="MOC130" s="338"/>
      <c r="MOD130" s="338"/>
      <c r="MOE130" s="338"/>
      <c r="MOF130" s="338"/>
      <c r="MOG130" s="338"/>
      <c r="MOH130" s="338"/>
      <c r="MOI130" s="338"/>
      <c r="MOJ130" s="338"/>
      <c r="MOK130" s="338"/>
      <c r="MOL130" s="338"/>
      <c r="MOM130" s="338"/>
      <c r="MON130" s="338"/>
      <c r="MOO130" s="338"/>
      <c r="MOP130" s="338"/>
      <c r="MOQ130" s="338"/>
      <c r="MOR130" s="338"/>
      <c r="MOS130" s="338"/>
      <c r="MOT130" s="338"/>
      <c r="MOU130" s="338"/>
      <c r="MOV130" s="338"/>
      <c r="MOW130" s="338"/>
      <c r="MOX130" s="338"/>
      <c r="MOY130" s="338"/>
      <c r="MOZ130" s="338"/>
      <c r="MPA130" s="338"/>
      <c r="MPB130" s="338"/>
      <c r="MPC130" s="338"/>
      <c r="MPD130" s="338"/>
      <c r="MPE130" s="338"/>
      <c r="MPF130" s="338"/>
      <c r="MPG130" s="338"/>
      <c r="MPH130" s="338"/>
      <c r="MPI130" s="338"/>
      <c r="MPJ130" s="338"/>
      <c r="MPK130" s="338"/>
      <c r="MPL130" s="338"/>
      <c r="MPM130" s="338"/>
      <c r="MPN130" s="338"/>
      <c r="MPO130" s="338"/>
      <c r="MPP130" s="338"/>
      <c r="MPQ130" s="338"/>
      <c r="MPR130" s="338"/>
      <c r="MPS130" s="338"/>
      <c r="MPT130" s="338"/>
      <c r="MPU130" s="338"/>
      <c r="MPV130" s="338"/>
      <c r="MPW130" s="338"/>
      <c r="MPX130" s="338"/>
      <c r="MPY130" s="338"/>
      <c r="MPZ130" s="338"/>
      <c r="MQA130" s="338"/>
      <c r="MQB130" s="338"/>
      <c r="MQC130" s="338"/>
      <c r="MQD130" s="338"/>
      <c r="MQE130" s="338"/>
      <c r="MQF130" s="338"/>
      <c r="MQG130" s="338"/>
      <c r="MQH130" s="338"/>
      <c r="MQI130" s="338"/>
      <c r="MQJ130" s="338"/>
      <c r="MQK130" s="338"/>
      <c r="MQL130" s="338"/>
      <c r="MQM130" s="338"/>
      <c r="MQN130" s="338"/>
      <c r="MQO130" s="338"/>
      <c r="MQP130" s="338"/>
      <c r="MQQ130" s="338"/>
      <c r="MQR130" s="338"/>
      <c r="MQS130" s="338"/>
      <c r="MQT130" s="338"/>
      <c r="MQU130" s="338"/>
      <c r="MQV130" s="338"/>
      <c r="MQW130" s="338"/>
      <c r="MQX130" s="338"/>
      <c r="MQY130" s="338"/>
      <c r="MQZ130" s="338"/>
      <c r="MRA130" s="338"/>
      <c r="MRB130" s="338"/>
      <c r="MRC130" s="338"/>
      <c r="MRD130" s="338"/>
      <c r="MRE130" s="338"/>
      <c r="MRF130" s="338"/>
      <c r="MRG130" s="338"/>
      <c r="MRH130" s="338"/>
      <c r="MRI130" s="338"/>
      <c r="MRJ130" s="338"/>
      <c r="MRK130" s="338"/>
      <c r="MRL130" s="338"/>
      <c r="MRM130" s="338"/>
      <c r="MRN130" s="338"/>
      <c r="MRO130" s="338"/>
      <c r="MRP130" s="338"/>
      <c r="MRQ130" s="338"/>
      <c r="MRR130" s="338"/>
      <c r="MRS130" s="338"/>
      <c r="MRT130" s="338"/>
      <c r="MRU130" s="338"/>
      <c r="MRV130" s="338"/>
      <c r="MRW130" s="338"/>
      <c r="MRX130" s="338"/>
      <c r="MRY130" s="338"/>
      <c r="MRZ130" s="338"/>
      <c r="MSA130" s="338"/>
      <c r="MSB130" s="338"/>
      <c r="MSC130" s="338"/>
      <c r="MSD130" s="338"/>
      <c r="MSE130" s="338"/>
      <c r="MSF130" s="338"/>
      <c r="MSG130" s="338"/>
      <c r="MSH130" s="338"/>
      <c r="MSI130" s="338"/>
      <c r="MSJ130" s="338"/>
      <c r="MSK130" s="338"/>
      <c r="MSL130" s="338"/>
      <c r="MSM130" s="338"/>
      <c r="MSN130" s="338"/>
      <c r="MSO130" s="338"/>
      <c r="MSP130" s="338"/>
      <c r="MSQ130" s="338"/>
      <c r="MSR130" s="338"/>
      <c r="MSS130" s="338"/>
      <c r="MST130" s="338"/>
      <c r="MSU130" s="338"/>
      <c r="MSV130" s="338"/>
      <c r="MSW130" s="338"/>
      <c r="MSX130" s="338"/>
      <c r="MSY130" s="338"/>
      <c r="MSZ130" s="338"/>
      <c r="MTA130" s="338"/>
      <c r="MTB130" s="338"/>
      <c r="MTC130" s="338"/>
      <c r="MTD130" s="338"/>
      <c r="MTE130" s="338"/>
      <c r="MTF130" s="338"/>
      <c r="MTG130" s="338"/>
      <c r="MTH130" s="338"/>
      <c r="MTI130" s="338"/>
      <c r="MTJ130" s="338"/>
      <c r="MTK130" s="338"/>
      <c r="MTL130" s="338"/>
      <c r="MTM130" s="338"/>
      <c r="MTN130" s="338"/>
      <c r="MTO130" s="338"/>
      <c r="MTP130" s="338"/>
      <c r="MTQ130" s="338"/>
      <c r="MTR130" s="338"/>
      <c r="MTS130" s="338"/>
      <c r="MTT130" s="338"/>
      <c r="MTU130" s="338"/>
      <c r="MTV130" s="338"/>
      <c r="MTW130" s="338"/>
      <c r="MTX130" s="338"/>
      <c r="MTY130" s="338"/>
      <c r="MTZ130" s="338"/>
      <c r="MUA130" s="338"/>
      <c r="MUB130" s="338"/>
      <c r="MUC130" s="338"/>
      <c r="MUD130" s="338"/>
      <c r="MUE130" s="338"/>
      <c r="MUF130" s="338"/>
      <c r="MUG130" s="338"/>
      <c r="MUH130" s="338"/>
      <c r="MUI130" s="338"/>
      <c r="MUJ130" s="338"/>
      <c r="MUK130" s="338"/>
      <c r="MUL130" s="338"/>
      <c r="MUM130" s="338"/>
      <c r="MUN130" s="338"/>
      <c r="MUO130" s="338"/>
      <c r="MUP130" s="338"/>
      <c r="MUQ130" s="338"/>
      <c r="MUR130" s="338"/>
      <c r="MUS130" s="338"/>
      <c r="MUT130" s="338"/>
      <c r="MUU130" s="338"/>
      <c r="MUV130" s="338"/>
      <c r="MUW130" s="338"/>
      <c r="MUX130" s="338"/>
      <c r="MUY130" s="338"/>
      <c r="MUZ130" s="338"/>
      <c r="MVA130" s="338"/>
      <c r="MVB130" s="338"/>
      <c r="MVC130" s="338"/>
      <c r="MVD130" s="338"/>
      <c r="MVE130" s="338"/>
      <c r="MVF130" s="338"/>
      <c r="MVG130" s="338"/>
      <c r="MVH130" s="338"/>
      <c r="MVI130" s="338"/>
      <c r="MVJ130" s="338"/>
      <c r="MVK130" s="338"/>
      <c r="MVL130" s="338"/>
      <c r="MVM130" s="338"/>
      <c r="MVN130" s="338"/>
      <c r="MVO130" s="338"/>
      <c r="MVP130" s="338"/>
      <c r="MVQ130" s="338"/>
      <c r="MVR130" s="338"/>
      <c r="MVS130" s="338"/>
      <c r="MVT130" s="338"/>
      <c r="MVU130" s="338"/>
      <c r="MVV130" s="338"/>
      <c r="MVW130" s="338"/>
      <c r="MVX130" s="338"/>
      <c r="MVY130" s="338"/>
      <c r="MVZ130" s="338"/>
      <c r="MWA130" s="338"/>
      <c r="MWB130" s="338"/>
      <c r="MWC130" s="338"/>
      <c r="MWD130" s="338"/>
      <c r="MWE130" s="338"/>
      <c r="MWF130" s="338"/>
      <c r="MWG130" s="338"/>
      <c r="MWH130" s="338"/>
      <c r="MWI130" s="338"/>
      <c r="MWJ130" s="338"/>
      <c r="MWK130" s="338"/>
      <c r="MWL130" s="338"/>
      <c r="MWM130" s="338"/>
      <c r="MWN130" s="338"/>
      <c r="MWO130" s="338"/>
      <c r="MWP130" s="338"/>
      <c r="MWQ130" s="338"/>
      <c r="MWR130" s="338"/>
      <c r="MWS130" s="338"/>
      <c r="MWT130" s="338"/>
      <c r="MWU130" s="338"/>
      <c r="MWV130" s="338"/>
      <c r="MWW130" s="338"/>
      <c r="MWX130" s="338"/>
      <c r="MWY130" s="338"/>
      <c r="MWZ130" s="338"/>
      <c r="MXA130" s="338"/>
      <c r="MXB130" s="338"/>
      <c r="MXC130" s="338"/>
      <c r="MXD130" s="338"/>
      <c r="MXE130" s="338"/>
      <c r="MXF130" s="338"/>
      <c r="MXG130" s="338"/>
      <c r="MXH130" s="338"/>
      <c r="MXI130" s="338"/>
      <c r="MXJ130" s="338"/>
      <c r="MXK130" s="338"/>
      <c r="MXL130" s="338"/>
      <c r="MXM130" s="338"/>
      <c r="MXN130" s="338"/>
      <c r="MXO130" s="338"/>
      <c r="MXP130" s="338"/>
      <c r="MXQ130" s="338"/>
      <c r="MXR130" s="338"/>
      <c r="MXS130" s="338"/>
      <c r="MXT130" s="338"/>
      <c r="MXU130" s="338"/>
      <c r="MXV130" s="338"/>
      <c r="MXW130" s="338"/>
      <c r="MXX130" s="338"/>
      <c r="MXY130" s="338"/>
      <c r="MXZ130" s="338"/>
      <c r="MYA130" s="338"/>
      <c r="MYB130" s="338"/>
      <c r="MYC130" s="338"/>
      <c r="MYD130" s="338"/>
      <c r="MYE130" s="338"/>
      <c r="MYF130" s="338"/>
      <c r="MYG130" s="338"/>
      <c r="MYH130" s="338"/>
      <c r="MYI130" s="338"/>
      <c r="MYJ130" s="338"/>
      <c r="MYK130" s="338"/>
      <c r="MYL130" s="338"/>
      <c r="MYM130" s="338"/>
      <c r="MYN130" s="338"/>
      <c r="MYO130" s="338"/>
      <c r="MYP130" s="338"/>
      <c r="MYQ130" s="338"/>
      <c r="MYR130" s="338"/>
      <c r="MYS130" s="338"/>
      <c r="MYT130" s="338"/>
      <c r="MYU130" s="338"/>
      <c r="MYV130" s="338"/>
      <c r="MYW130" s="338"/>
      <c r="MYX130" s="338"/>
      <c r="MYY130" s="338"/>
      <c r="MYZ130" s="338"/>
      <c r="MZA130" s="338"/>
      <c r="MZB130" s="338"/>
      <c r="MZC130" s="338"/>
      <c r="MZD130" s="338"/>
      <c r="MZE130" s="338"/>
      <c r="MZF130" s="338"/>
      <c r="MZG130" s="338"/>
      <c r="MZH130" s="338"/>
      <c r="MZI130" s="338"/>
      <c r="MZJ130" s="338"/>
      <c r="MZK130" s="338"/>
      <c r="MZL130" s="338"/>
      <c r="MZM130" s="338"/>
      <c r="MZN130" s="338"/>
      <c r="MZO130" s="338"/>
      <c r="MZP130" s="338"/>
      <c r="MZQ130" s="338"/>
      <c r="MZR130" s="338"/>
      <c r="MZS130" s="338"/>
      <c r="MZT130" s="338"/>
      <c r="MZU130" s="338"/>
      <c r="MZV130" s="338"/>
      <c r="MZW130" s="338"/>
      <c r="MZX130" s="338"/>
      <c r="MZY130" s="338"/>
      <c r="MZZ130" s="338"/>
      <c r="NAA130" s="338"/>
      <c r="NAB130" s="338"/>
      <c r="NAC130" s="338"/>
      <c r="NAD130" s="338"/>
      <c r="NAE130" s="338"/>
      <c r="NAF130" s="338"/>
      <c r="NAG130" s="338"/>
      <c r="NAH130" s="338"/>
      <c r="NAI130" s="338"/>
      <c r="NAJ130" s="338"/>
      <c r="NAK130" s="338"/>
      <c r="NAL130" s="338"/>
      <c r="NAM130" s="338"/>
      <c r="NAN130" s="338"/>
      <c r="NAO130" s="338"/>
      <c r="NAP130" s="338"/>
      <c r="NAQ130" s="338"/>
      <c r="NAR130" s="338"/>
      <c r="NAS130" s="338"/>
      <c r="NAT130" s="338"/>
      <c r="NAU130" s="338"/>
      <c r="NAV130" s="338"/>
      <c r="NAW130" s="338"/>
      <c r="NAX130" s="338"/>
      <c r="NAY130" s="338"/>
      <c r="NAZ130" s="338"/>
      <c r="NBA130" s="338"/>
      <c r="NBB130" s="338"/>
      <c r="NBC130" s="338"/>
      <c r="NBD130" s="338"/>
      <c r="NBE130" s="338"/>
      <c r="NBF130" s="338"/>
      <c r="NBG130" s="338"/>
      <c r="NBH130" s="338"/>
      <c r="NBI130" s="338"/>
      <c r="NBJ130" s="338"/>
      <c r="NBK130" s="338"/>
      <c r="NBL130" s="338"/>
      <c r="NBM130" s="338"/>
      <c r="NBN130" s="338"/>
      <c r="NBO130" s="338"/>
      <c r="NBP130" s="338"/>
      <c r="NBQ130" s="338"/>
      <c r="NBR130" s="338"/>
      <c r="NBS130" s="338"/>
      <c r="NBT130" s="338"/>
      <c r="NBU130" s="338"/>
      <c r="NBV130" s="338"/>
      <c r="NBW130" s="338"/>
      <c r="NBX130" s="338"/>
      <c r="NBY130" s="338"/>
      <c r="NBZ130" s="338"/>
      <c r="NCA130" s="338"/>
      <c r="NCB130" s="338"/>
      <c r="NCC130" s="338"/>
      <c r="NCD130" s="338"/>
      <c r="NCE130" s="338"/>
      <c r="NCF130" s="338"/>
      <c r="NCG130" s="338"/>
      <c r="NCH130" s="338"/>
      <c r="NCI130" s="338"/>
      <c r="NCJ130" s="338"/>
      <c r="NCK130" s="338"/>
      <c r="NCL130" s="338"/>
      <c r="NCM130" s="338"/>
      <c r="NCN130" s="338"/>
      <c r="NCO130" s="338"/>
      <c r="NCP130" s="338"/>
      <c r="NCQ130" s="338"/>
      <c r="NCR130" s="338"/>
      <c r="NCS130" s="338"/>
      <c r="NCT130" s="338"/>
      <c r="NCU130" s="338"/>
      <c r="NCV130" s="338"/>
      <c r="NCW130" s="338"/>
      <c r="NCX130" s="338"/>
      <c r="NCY130" s="338"/>
      <c r="NCZ130" s="338"/>
      <c r="NDA130" s="338"/>
      <c r="NDB130" s="338"/>
      <c r="NDC130" s="338"/>
      <c r="NDD130" s="338"/>
      <c r="NDE130" s="338"/>
      <c r="NDF130" s="338"/>
      <c r="NDG130" s="338"/>
      <c r="NDH130" s="338"/>
      <c r="NDI130" s="338"/>
      <c r="NDJ130" s="338"/>
      <c r="NDK130" s="338"/>
      <c r="NDL130" s="338"/>
      <c r="NDM130" s="338"/>
      <c r="NDN130" s="338"/>
      <c r="NDO130" s="338"/>
      <c r="NDP130" s="338"/>
      <c r="NDQ130" s="338"/>
      <c r="NDR130" s="338"/>
      <c r="NDS130" s="338"/>
      <c r="NDT130" s="338"/>
      <c r="NDU130" s="338"/>
      <c r="NDV130" s="338"/>
      <c r="NDW130" s="338"/>
      <c r="NDX130" s="338"/>
      <c r="NDY130" s="338"/>
      <c r="NDZ130" s="338"/>
      <c r="NEA130" s="338"/>
      <c r="NEB130" s="338"/>
      <c r="NEC130" s="338"/>
      <c r="NED130" s="338"/>
      <c r="NEE130" s="338"/>
      <c r="NEF130" s="338"/>
      <c r="NEG130" s="338"/>
      <c r="NEH130" s="338"/>
      <c r="NEI130" s="338"/>
      <c r="NEJ130" s="338"/>
      <c r="NEK130" s="338"/>
      <c r="NEL130" s="338"/>
      <c r="NEM130" s="338"/>
      <c r="NEN130" s="338"/>
      <c r="NEO130" s="338"/>
      <c r="NEP130" s="338"/>
      <c r="NEQ130" s="338"/>
      <c r="NER130" s="338"/>
      <c r="NES130" s="338"/>
      <c r="NET130" s="338"/>
      <c r="NEU130" s="338"/>
      <c r="NEV130" s="338"/>
      <c r="NEW130" s="338"/>
      <c r="NEX130" s="338"/>
      <c r="NEY130" s="338"/>
      <c r="NEZ130" s="338"/>
      <c r="NFA130" s="338"/>
      <c r="NFB130" s="338"/>
      <c r="NFC130" s="338"/>
      <c r="NFD130" s="338"/>
      <c r="NFE130" s="338"/>
      <c r="NFF130" s="338"/>
      <c r="NFG130" s="338"/>
      <c r="NFH130" s="338"/>
      <c r="NFI130" s="338"/>
      <c r="NFJ130" s="338"/>
      <c r="NFK130" s="338"/>
      <c r="NFL130" s="338"/>
      <c r="NFM130" s="338"/>
      <c r="NFN130" s="338"/>
      <c r="NFO130" s="338"/>
      <c r="NFP130" s="338"/>
      <c r="NFQ130" s="338"/>
      <c r="NFR130" s="338"/>
      <c r="NFS130" s="338"/>
      <c r="NFT130" s="338"/>
      <c r="NFU130" s="338"/>
      <c r="NFV130" s="338"/>
      <c r="NFW130" s="338"/>
      <c r="NFX130" s="338"/>
      <c r="NFY130" s="338"/>
      <c r="NFZ130" s="338"/>
      <c r="NGA130" s="338"/>
      <c r="NGB130" s="338"/>
      <c r="NGC130" s="338"/>
      <c r="NGD130" s="338"/>
      <c r="NGE130" s="338"/>
      <c r="NGF130" s="338"/>
      <c r="NGG130" s="338"/>
      <c r="NGH130" s="338"/>
      <c r="NGI130" s="338"/>
      <c r="NGJ130" s="338"/>
      <c r="NGK130" s="338"/>
      <c r="NGL130" s="338"/>
      <c r="NGM130" s="338"/>
      <c r="NGN130" s="338"/>
      <c r="NGO130" s="338"/>
      <c r="NGP130" s="338"/>
      <c r="NGQ130" s="338"/>
      <c r="NGR130" s="338"/>
      <c r="NGS130" s="338"/>
      <c r="NGT130" s="338"/>
      <c r="NGU130" s="338"/>
      <c r="NGV130" s="338"/>
      <c r="NGW130" s="338"/>
      <c r="NGX130" s="338"/>
      <c r="NGY130" s="338"/>
      <c r="NGZ130" s="338"/>
      <c r="NHA130" s="338"/>
      <c r="NHB130" s="338"/>
      <c r="NHC130" s="338"/>
      <c r="NHD130" s="338"/>
      <c r="NHE130" s="338"/>
      <c r="NHF130" s="338"/>
      <c r="NHG130" s="338"/>
      <c r="NHH130" s="338"/>
      <c r="NHI130" s="338"/>
      <c r="NHJ130" s="338"/>
      <c r="NHK130" s="338"/>
      <c r="NHL130" s="338"/>
      <c r="NHM130" s="338"/>
      <c r="NHN130" s="338"/>
      <c r="NHO130" s="338"/>
      <c r="NHP130" s="338"/>
      <c r="NHQ130" s="338"/>
      <c r="NHR130" s="338"/>
      <c r="NHS130" s="338"/>
      <c r="NHT130" s="338"/>
      <c r="NHU130" s="338"/>
      <c r="NHV130" s="338"/>
      <c r="NHW130" s="338"/>
      <c r="NHX130" s="338"/>
      <c r="NHY130" s="338"/>
      <c r="NHZ130" s="338"/>
      <c r="NIA130" s="338"/>
      <c r="NIB130" s="338"/>
      <c r="NIC130" s="338"/>
      <c r="NID130" s="338"/>
      <c r="NIE130" s="338"/>
      <c r="NIF130" s="338"/>
      <c r="NIG130" s="338"/>
      <c r="NIH130" s="338"/>
      <c r="NII130" s="338"/>
      <c r="NIJ130" s="338"/>
      <c r="NIK130" s="338"/>
      <c r="NIL130" s="338"/>
      <c r="NIM130" s="338"/>
      <c r="NIN130" s="338"/>
      <c r="NIO130" s="338"/>
      <c r="NIP130" s="338"/>
      <c r="NIQ130" s="338"/>
      <c r="NIR130" s="338"/>
      <c r="NIS130" s="338"/>
      <c r="NIT130" s="338"/>
      <c r="NIU130" s="338"/>
      <c r="NIV130" s="338"/>
      <c r="NIW130" s="338"/>
      <c r="NIX130" s="338"/>
      <c r="NIY130" s="338"/>
      <c r="NIZ130" s="338"/>
      <c r="NJA130" s="338"/>
      <c r="NJB130" s="338"/>
      <c r="NJC130" s="338"/>
      <c r="NJD130" s="338"/>
      <c r="NJE130" s="338"/>
      <c r="NJF130" s="338"/>
      <c r="NJG130" s="338"/>
      <c r="NJH130" s="338"/>
      <c r="NJI130" s="338"/>
      <c r="NJJ130" s="338"/>
      <c r="NJK130" s="338"/>
      <c r="NJL130" s="338"/>
      <c r="NJM130" s="338"/>
      <c r="NJN130" s="338"/>
      <c r="NJO130" s="338"/>
      <c r="NJP130" s="338"/>
      <c r="NJQ130" s="338"/>
      <c r="NJR130" s="338"/>
      <c r="NJS130" s="338"/>
      <c r="NJT130" s="338"/>
      <c r="NJU130" s="338"/>
      <c r="NJV130" s="338"/>
      <c r="NJW130" s="338"/>
      <c r="NJX130" s="338"/>
      <c r="NJY130" s="338"/>
      <c r="NJZ130" s="338"/>
      <c r="NKA130" s="338"/>
      <c r="NKB130" s="338"/>
      <c r="NKC130" s="338"/>
      <c r="NKD130" s="338"/>
      <c r="NKE130" s="338"/>
      <c r="NKF130" s="338"/>
      <c r="NKG130" s="338"/>
      <c r="NKH130" s="338"/>
      <c r="NKI130" s="338"/>
      <c r="NKJ130" s="338"/>
      <c r="NKK130" s="338"/>
      <c r="NKL130" s="338"/>
      <c r="NKM130" s="338"/>
      <c r="NKN130" s="338"/>
      <c r="NKO130" s="338"/>
      <c r="NKP130" s="338"/>
      <c r="NKQ130" s="338"/>
      <c r="NKR130" s="338"/>
      <c r="NKS130" s="338"/>
      <c r="NKT130" s="338"/>
      <c r="NKU130" s="338"/>
      <c r="NKV130" s="338"/>
      <c r="NKW130" s="338"/>
      <c r="NKX130" s="338"/>
      <c r="NKY130" s="338"/>
      <c r="NKZ130" s="338"/>
      <c r="NLA130" s="338"/>
      <c r="NLB130" s="338"/>
      <c r="NLC130" s="338"/>
      <c r="NLD130" s="338"/>
      <c r="NLE130" s="338"/>
      <c r="NLF130" s="338"/>
      <c r="NLG130" s="338"/>
      <c r="NLH130" s="338"/>
      <c r="NLI130" s="338"/>
      <c r="NLJ130" s="338"/>
      <c r="NLK130" s="338"/>
      <c r="NLL130" s="338"/>
      <c r="NLM130" s="338"/>
      <c r="NLN130" s="338"/>
      <c r="NLO130" s="338"/>
      <c r="NLP130" s="338"/>
      <c r="NLQ130" s="338"/>
      <c r="NLR130" s="338"/>
      <c r="NLS130" s="338"/>
      <c r="NLT130" s="338"/>
      <c r="NLU130" s="338"/>
      <c r="NLV130" s="338"/>
      <c r="NLW130" s="338"/>
      <c r="NLX130" s="338"/>
      <c r="NLY130" s="338"/>
      <c r="NLZ130" s="338"/>
      <c r="NMA130" s="338"/>
      <c r="NMB130" s="338"/>
      <c r="NMC130" s="338"/>
      <c r="NMD130" s="338"/>
      <c r="NME130" s="338"/>
      <c r="NMF130" s="338"/>
      <c r="NMG130" s="338"/>
      <c r="NMH130" s="338"/>
      <c r="NMI130" s="338"/>
      <c r="NMJ130" s="338"/>
      <c r="NMK130" s="338"/>
      <c r="NML130" s="338"/>
      <c r="NMM130" s="338"/>
      <c r="NMN130" s="338"/>
      <c r="NMO130" s="338"/>
      <c r="NMP130" s="338"/>
      <c r="NMQ130" s="338"/>
      <c r="NMR130" s="338"/>
      <c r="NMS130" s="338"/>
      <c r="NMT130" s="338"/>
      <c r="NMU130" s="338"/>
      <c r="NMV130" s="338"/>
      <c r="NMW130" s="338"/>
      <c r="NMX130" s="338"/>
      <c r="NMY130" s="338"/>
      <c r="NMZ130" s="338"/>
      <c r="NNA130" s="338"/>
      <c r="NNB130" s="338"/>
      <c r="NNC130" s="338"/>
      <c r="NND130" s="338"/>
      <c r="NNE130" s="338"/>
      <c r="NNF130" s="338"/>
      <c r="NNG130" s="338"/>
      <c r="NNH130" s="338"/>
      <c r="NNI130" s="338"/>
      <c r="NNJ130" s="338"/>
      <c r="NNK130" s="338"/>
      <c r="NNL130" s="338"/>
      <c r="NNM130" s="338"/>
      <c r="NNN130" s="338"/>
      <c r="NNO130" s="338"/>
      <c r="NNP130" s="338"/>
      <c r="NNQ130" s="338"/>
      <c r="NNR130" s="338"/>
      <c r="NNS130" s="338"/>
      <c r="NNT130" s="338"/>
      <c r="NNU130" s="338"/>
      <c r="NNV130" s="338"/>
      <c r="NNW130" s="338"/>
      <c r="NNX130" s="338"/>
      <c r="NNY130" s="338"/>
      <c r="NNZ130" s="338"/>
      <c r="NOA130" s="338"/>
      <c r="NOB130" s="338"/>
      <c r="NOC130" s="338"/>
      <c r="NOD130" s="338"/>
      <c r="NOE130" s="338"/>
      <c r="NOF130" s="338"/>
      <c r="NOG130" s="338"/>
      <c r="NOH130" s="338"/>
      <c r="NOI130" s="338"/>
      <c r="NOJ130" s="338"/>
      <c r="NOK130" s="338"/>
      <c r="NOL130" s="338"/>
      <c r="NOM130" s="338"/>
      <c r="NON130" s="338"/>
      <c r="NOO130" s="338"/>
      <c r="NOP130" s="338"/>
      <c r="NOQ130" s="338"/>
      <c r="NOR130" s="338"/>
      <c r="NOS130" s="338"/>
      <c r="NOT130" s="338"/>
      <c r="NOU130" s="338"/>
      <c r="NOV130" s="338"/>
      <c r="NOW130" s="338"/>
      <c r="NOX130" s="338"/>
      <c r="NOY130" s="338"/>
      <c r="NOZ130" s="338"/>
      <c r="NPA130" s="338"/>
      <c r="NPB130" s="338"/>
      <c r="NPC130" s="338"/>
      <c r="NPD130" s="338"/>
      <c r="NPE130" s="338"/>
      <c r="NPF130" s="338"/>
      <c r="NPG130" s="338"/>
      <c r="NPH130" s="338"/>
      <c r="NPI130" s="338"/>
      <c r="NPJ130" s="338"/>
      <c r="NPK130" s="338"/>
      <c r="NPL130" s="338"/>
      <c r="NPM130" s="338"/>
      <c r="NPN130" s="338"/>
      <c r="NPO130" s="338"/>
      <c r="NPP130" s="338"/>
      <c r="NPQ130" s="338"/>
      <c r="NPR130" s="338"/>
      <c r="NPS130" s="338"/>
      <c r="NPT130" s="338"/>
      <c r="NPU130" s="338"/>
      <c r="NPV130" s="338"/>
      <c r="NPW130" s="338"/>
      <c r="NPX130" s="338"/>
      <c r="NPY130" s="338"/>
      <c r="NPZ130" s="338"/>
      <c r="NQA130" s="338"/>
      <c r="NQB130" s="338"/>
      <c r="NQC130" s="338"/>
      <c r="NQD130" s="338"/>
      <c r="NQE130" s="338"/>
      <c r="NQF130" s="338"/>
      <c r="NQG130" s="338"/>
      <c r="NQH130" s="338"/>
      <c r="NQI130" s="338"/>
      <c r="NQJ130" s="338"/>
      <c r="NQK130" s="338"/>
      <c r="NQL130" s="338"/>
      <c r="NQM130" s="338"/>
      <c r="NQN130" s="338"/>
      <c r="NQO130" s="338"/>
      <c r="NQP130" s="338"/>
      <c r="NQQ130" s="338"/>
      <c r="NQR130" s="338"/>
      <c r="NQS130" s="338"/>
      <c r="NQT130" s="338"/>
      <c r="NQU130" s="338"/>
      <c r="NQV130" s="338"/>
      <c r="NQW130" s="338"/>
      <c r="NQX130" s="338"/>
      <c r="NQY130" s="338"/>
      <c r="NQZ130" s="338"/>
      <c r="NRA130" s="338"/>
      <c r="NRB130" s="338"/>
      <c r="NRC130" s="338"/>
      <c r="NRD130" s="338"/>
      <c r="NRE130" s="338"/>
      <c r="NRF130" s="338"/>
      <c r="NRG130" s="338"/>
      <c r="NRH130" s="338"/>
      <c r="NRI130" s="338"/>
      <c r="NRJ130" s="338"/>
      <c r="NRK130" s="338"/>
      <c r="NRL130" s="338"/>
      <c r="NRM130" s="338"/>
      <c r="NRN130" s="338"/>
      <c r="NRO130" s="338"/>
      <c r="NRP130" s="338"/>
      <c r="NRQ130" s="338"/>
      <c r="NRR130" s="338"/>
      <c r="NRS130" s="338"/>
      <c r="NRT130" s="338"/>
      <c r="NRU130" s="338"/>
      <c r="NRV130" s="338"/>
      <c r="NRW130" s="338"/>
      <c r="NRX130" s="338"/>
      <c r="NRY130" s="338"/>
      <c r="NRZ130" s="338"/>
      <c r="NSA130" s="338"/>
      <c r="NSB130" s="338"/>
      <c r="NSC130" s="338"/>
      <c r="NSD130" s="338"/>
      <c r="NSE130" s="338"/>
      <c r="NSF130" s="338"/>
      <c r="NSG130" s="338"/>
      <c r="NSH130" s="338"/>
      <c r="NSI130" s="338"/>
      <c r="NSJ130" s="338"/>
      <c r="NSK130" s="338"/>
      <c r="NSL130" s="338"/>
      <c r="NSM130" s="338"/>
      <c r="NSN130" s="338"/>
      <c r="NSO130" s="338"/>
      <c r="NSP130" s="338"/>
      <c r="NSQ130" s="338"/>
      <c r="NSR130" s="338"/>
      <c r="NSS130" s="338"/>
      <c r="NST130" s="338"/>
      <c r="NSU130" s="338"/>
      <c r="NSV130" s="338"/>
      <c r="NSW130" s="338"/>
      <c r="NSX130" s="338"/>
      <c r="NSY130" s="338"/>
      <c r="NSZ130" s="338"/>
      <c r="NTA130" s="338"/>
      <c r="NTB130" s="338"/>
      <c r="NTC130" s="338"/>
      <c r="NTD130" s="338"/>
      <c r="NTE130" s="338"/>
      <c r="NTF130" s="338"/>
      <c r="NTG130" s="338"/>
      <c r="NTH130" s="338"/>
      <c r="NTI130" s="338"/>
      <c r="NTJ130" s="338"/>
      <c r="NTK130" s="338"/>
      <c r="NTL130" s="338"/>
      <c r="NTM130" s="338"/>
      <c r="NTN130" s="338"/>
      <c r="NTO130" s="338"/>
      <c r="NTP130" s="338"/>
      <c r="NTQ130" s="338"/>
      <c r="NTR130" s="338"/>
      <c r="NTS130" s="338"/>
      <c r="NTT130" s="338"/>
      <c r="NTU130" s="338"/>
      <c r="NTV130" s="338"/>
      <c r="NTW130" s="338"/>
      <c r="NTX130" s="338"/>
      <c r="NTY130" s="338"/>
      <c r="NTZ130" s="338"/>
      <c r="NUA130" s="338"/>
      <c r="NUB130" s="338"/>
      <c r="NUC130" s="338"/>
      <c r="NUD130" s="338"/>
      <c r="NUE130" s="338"/>
      <c r="NUF130" s="338"/>
      <c r="NUG130" s="338"/>
      <c r="NUH130" s="338"/>
      <c r="NUI130" s="338"/>
      <c r="NUJ130" s="338"/>
      <c r="NUK130" s="338"/>
      <c r="NUL130" s="338"/>
      <c r="NUM130" s="338"/>
      <c r="NUN130" s="338"/>
      <c r="NUO130" s="338"/>
      <c r="NUP130" s="338"/>
      <c r="NUQ130" s="338"/>
      <c r="NUR130" s="338"/>
      <c r="NUS130" s="338"/>
      <c r="NUT130" s="338"/>
      <c r="NUU130" s="338"/>
      <c r="NUV130" s="338"/>
      <c r="NUW130" s="338"/>
      <c r="NUX130" s="338"/>
      <c r="NUY130" s="338"/>
      <c r="NUZ130" s="338"/>
      <c r="NVA130" s="338"/>
      <c r="NVB130" s="338"/>
      <c r="NVC130" s="338"/>
      <c r="NVD130" s="338"/>
      <c r="NVE130" s="338"/>
      <c r="NVF130" s="338"/>
      <c r="NVG130" s="338"/>
      <c r="NVH130" s="338"/>
      <c r="NVI130" s="338"/>
      <c r="NVJ130" s="338"/>
      <c r="NVK130" s="338"/>
      <c r="NVL130" s="338"/>
      <c r="NVM130" s="338"/>
      <c r="NVN130" s="338"/>
      <c r="NVO130" s="338"/>
      <c r="NVP130" s="338"/>
      <c r="NVQ130" s="338"/>
      <c r="NVR130" s="338"/>
      <c r="NVS130" s="338"/>
      <c r="NVT130" s="338"/>
      <c r="NVU130" s="338"/>
      <c r="NVV130" s="338"/>
      <c r="NVW130" s="338"/>
      <c r="NVX130" s="338"/>
      <c r="NVY130" s="338"/>
      <c r="NVZ130" s="338"/>
      <c r="NWA130" s="338"/>
      <c r="NWB130" s="338"/>
      <c r="NWC130" s="338"/>
      <c r="NWD130" s="338"/>
      <c r="NWE130" s="338"/>
      <c r="NWF130" s="338"/>
      <c r="NWG130" s="338"/>
      <c r="NWH130" s="338"/>
      <c r="NWI130" s="338"/>
      <c r="NWJ130" s="338"/>
      <c r="NWK130" s="338"/>
      <c r="NWL130" s="338"/>
      <c r="NWM130" s="338"/>
      <c r="NWN130" s="338"/>
      <c r="NWO130" s="338"/>
      <c r="NWP130" s="338"/>
      <c r="NWQ130" s="338"/>
      <c r="NWR130" s="338"/>
      <c r="NWS130" s="338"/>
      <c r="NWT130" s="338"/>
      <c r="NWU130" s="338"/>
      <c r="NWV130" s="338"/>
      <c r="NWW130" s="338"/>
      <c r="NWX130" s="338"/>
      <c r="NWY130" s="338"/>
      <c r="NWZ130" s="338"/>
      <c r="NXA130" s="338"/>
      <c r="NXB130" s="338"/>
      <c r="NXC130" s="338"/>
      <c r="NXD130" s="338"/>
      <c r="NXE130" s="338"/>
      <c r="NXF130" s="338"/>
      <c r="NXG130" s="338"/>
      <c r="NXH130" s="338"/>
      <c r="NXI130" s="338"/>
      <c r="NXJ130" s="338"/>
      <c r="NXK130" s="338"/>
      <c r="NXL130" s="338"/>
      <c r="NXM130" s="338"/>
      <c r="NXN130" s="338"/>
      <c r="NXO130" s="338"/>
      <c r="NXP130" s="338"/>
      <c r="NXQ130" s="338"/>
      <c r="NXR130" s="338"/>
      <c r="NXS130" s="338"/>
      <c r="NXT130" s="338"/>
      <c r="NXU130" s="338"/>
      <c r="NXV130" s="338"/>
      <c r="NXW130" s="338"/>
      <c r="NXX130" s="338"/>
      <c r="NXY130" s="338"/>
      <c r="NXZ130" s="338"/>
      <c r="NYA130" s="338"/>
      <c r="NYB130" s="338"/>
      <c r="NYC130" s="338"/>
      <c r="NYD130" s="338"/>
      <c r="NYE130" s="338"/>
      <c r="NYF130" s="338"/>
      <c r="NYG130" s="338"/>
      <c r="NYH130" s="338"/>
      <c r="NYI130" s="338"/>
      <c r="NYJ130" s="338"/>
      <c r="NYK130" s="338"/>
      <c r="NYL130" s="338"/>
      <c r="NYM130" s="338"/>
      <c r="NYN130" s="338"/>
      <c r="NYO130" s="338"/>
      <c r="NYP130" s="338"/>
      <c r="NYQ130" s="338"/>
      <c r="NYR130" s="338"/>
      <c r="NYS130" s="338"/>
      <c r="NYT130" s="338"/>
      <c r="NYU130" s="338"/>
      <c r="NYV130" s="338"/>
      <c r="NYW130" s="338"/>
      <c r="NYX130" s="338"/>
      <c r="NYY130" s="338"/>
      <c r="NYZ130" s="338"/>
      <c r="NZA130" s="338"/>
      <c r="NZB130" s="338"/>
      <c r="NZC130" s="338"/>
      <c r="NZD130" s="338"/>
      <c r="NZE130" s="338"/>
      <c r="NZF130" s="338"/>
      <c r="NZG130" s="338"/>
      <c r="NZH130" s="338"/>
      <c r="NZI130" s="338"/>
      <c r="NZJ130" s="338"/>
      <c r="NZK130" s="338"/>
      <c r="NZL130" s="338"/>
      <c r="NZM130" s="338"/>
      <c r="NZN130" s="338"/>
      <c r="NZO130" s="338"/>
      <c r="NZP130" s="338"/>
      <c r="NZQ130" s="338"/>
      <c r="NZR130" s="338"/>
      <c r="NZS130" s="338"/>
      <c r="NZT130" s="338"/>
      <c r="NZU130" s="338"/>
      <c r="NZV130" s="338"/>
      <c r="NZW130" s="338"/>
      <c r="NZX130" s="338"/>
      <c r="NZY130" s="338"/>
      <c r="NZZ130" s="338"/>
      <c r="OAA130" s="338"/>
      <c r="OAB130" s="338"/>
      <c r="OAC130" s="338"/>
      <c r="OAD130" s="338"/>
      <c r="OAE130" s="338"/>
      <c r="OAF130" s="338"/>
      <c r="OAG130" s="338"/>
      <c r="OAH130" s="338"/>
      <c r="OAI130" s="338"/>
      <c r="OAJ130" s="338"/>
      <c r="OAK130" s="338"/>
      <c r="OAL130" s="338"/>
      <c r="OAM130" s="338"/>
      <c r="OAN130" s="338"/>
      <c r="OAO130" s="338"/>
      <c r="OAP130" s="338"/>
      <c r="OAQ130" s="338"/>
      <c r="OAR130" s="338"/>
      <c r="OAS130" s="338"/>
      <c r="OAT130" s="338"/>
      <c r="OAU130" s="338"/>
      <c r="OAV130" s="338"/>
      <c r="OAW130" s="338"/>
      <c r="OAX130" s="338"/>
      <c r="OAY130" s="338"/>
      <c r="OAZ130" s="338"/>
      <c r="OBA130" s="338"/>
      <c r="OBB130" s="338"/>
      <c r="OBC130" s="338"/>
      <c r="OBD130" s="338"/>
      <c r="OBE130" s="338"/>
      <c r="OBF130" s="338"/>
      <c r="OBG130" s="338"/>
      <c r="OBH130" s="338"/>
      <c r="OBI130" s="338"/>
      <c r="OBJ130" s="338"/>
      <c r="OBK130" s="338"/>
      <c r="OBL130" s="338"/>
      <c r="OBM130" s="338"/>
      <c r="OBN130" s="338"/>
      <c r="OBO130" s="338"/>
      <c r="OBP130" s="338"/>
      <c r="OBQ130" s="338"/>
      <c r="OBR130" s="338"/>
      <c r="OBS130" s="338"/>
      <c r="OBT130" s="338"/>
      <c r="OBU130" s="338"/>
      <c r="OBV130" s="338"/>
      <c r="OBW130" s="338"/>
      <c r="OBX130" s="338"/>
      <c r="OBY130" s="338"/>
      <c r="OBZ130" s="338"/>
      <c r="OCA130" s="338"/>
      <c r="OCB130" s="338"/>
      <c r="OCC130" s="338"/>
      <c r="OCD130" s="338"/>
      <c r="OCE130" s="338"/>
      <c r="OCF130" s="338"/>
      <c r="OCG130" s="338"/>
      <c r="OCH130" s="338"/>
      <c r="OCI130" s="338"/>
      <c r="OCJ130" s="338"/>
      <c r="OCK130" s="338"/>
      <c r="OCL130" s="338"/>
      <c r="OCM130" s="338"/>
      <c r="OCN130" s="338"/>
      <c r="OCO130" s="338"/>
      <c r="OCP130" s="338"/>
      <c r="OCQ130" s="338"/>
      <c r="OCR130" s="338"/>
      <c r="OCS130" s="338"/>
      <c r="OCT130" s="338"/>
      <c r="OCU130" s="338"/>
      <c r="OCV130" s="338"/>
      <c r="OCW130" s="338"/>
      <c r="OCX130" s="338"/>
      <c r="OCY130" s="338"/>
      <c r="OCZ130" s="338"/>
      <c r="ODA130" s="338"/>
      <c r="ODB130" s="338"/>
      <c r="ODC130" s="338"/>
      <c r="ODD130" s="338"/>
      <c r="ODE130" s="338"/>
      <c r="ODF130" s="338"/>
      <c r="ODG130" s="338"/>
      <c r="ODH130" s="338"/>
      <c r="ODI130" s="338"/>
      <c r="ODJ130" s="338"/>
      <c r="ODK130" s="338"/>
      <c r="ODL130" s="338"/>
      <c r="ODM130" s="338"/>
      <c r="ODN130" s="338"/>
      <c r="ODO130" s="338"/>
      <c r="ODP130" s="338"/>
      <c r="ODQ130" s="338"/>
      <c r="ODR130" s="338"/>
      <c r="ODS130" s="338"/>
      <c r="ODT130" s="338"/>
      <c r="ODU130" s="338"/>
      <c r="ODV130" s="338"/>
      <c r="ODW130" s="338"/>
      <c r="ODX130" s="338"/>
      <c r="ODY130" s="338"/>
      <c r="ODZ130" s="338"/>
      <c r="OEA130" s="338"/>
      <c r="OEB130" s="338"/>
      <c r="OEC130" s="338"/>
      <c r="OED130" s="338"/>
      <c r="OEE130" s="338"/>
      <c r="OEF130" s="338"/>
      <c r="OEG130" s="338"/>
      <c r="OEH130" s="338"/>
      <c r="OEI130" s="338"/>
      <c r="OEJ130" s="338"/>
      <c r="OEK130" s="338"/>
      <c r="OEL130" s="338"/>
      <c r="OEM130" s="338"/>
      <c r="OEN130" s="338"/>
      <c r="OEO130" s="338"/>
      <c r="OEP130" s="338"/>
      <c r="OEQ130" s="338"/>
      <c r="OER130" s="338"/>
      <c r="OES130" s="338"/>
      <c r="OET130" s="338"/>
      <c r="OEU130" s="338"/>
      <c r="OEV130" s="338"/>
      <c r="OEW130" s="338"/>
      <c r="OEX130" s="338"/>
      <c r="OEY130" s="338"/>
      <c r="OEZ130" s="338"/>
      <c r="OFA130" s="338"/>
      <c r="OFB130" s="338"/>
      <c r="OFC130" s="338"/>
      <c r="OFD130" s="338"/>
      <c r="OFE130" s="338"/>
      <c r="OFF130" s="338"/>
      <c r="OFG130" s="338"/>
      <c r="OFH130" s="338"/>
      <c r="OFI130" s="338"/>
      <c r="OFJ130" s="338"/>
      <c r="OFK130" s="338"/>
      <c r="OFL130" s="338"/>
      <c r="OFM130" s="338"/>
      <c r="OFN130" s="338"/>
      <c r="OFO130" s="338"/>
      <c r="OFP130" s="338"/>
      <c r="OFQ130" s="338"/>
      <c r="OFR130" s="338"/>
      <c r="OFS130" s="338"/>
      <c r="OFT130" s="338"/>
      <c r="OFU130" s="338"/>
      <c r="OFV130" s="338"/>
      <c r="OFW130" s="338"/>
      <c r="OFX130" s="338"/>
      <c r="OFY130" s="338"/>
      <c r="OFZ130" s="338"/>
      <c r="OGA130" s="338"/>
      <c r="OGB130" s="338"/>
      <c r="OGC130" s="338"/>
      <c r="OGD130" s="338"/>
      <c r="OGE130" s="338"/>
      <c r="OGF130" s="338"/>
      <c r="OGG130" s="338"/>
      <c r="OGH130" s="338"/>
      <c r="OGI130" s="338"/>
      <c r="OGJ130" s="338"/>
      <c r="OGK130" s="338"/>
      <c r="OGL130" s="338"/>
      <c r="OGM130" s="338"/>
      <c r="OGN130" s="338"/>
      <c r="OGO130" s="338"/>
      <c r="OGP130" s="338"/>
      <c r="OGQ130" s="338"/>
      <c r="OGR130" s="338"/>
      <c r="OGS130" s="338"/>
      <c r="OGT130" s="338"/>
      <c r="OGU130" s="338"/>
      <c r="OGV130" s="338"/>
      <c r="OGW130" s="338"/>
      <c r="OGX130" s="338"/>
      <c r="OGY130" s="338"/>
      <c r="OGZ130" s="338"/>
      <c r="OHA130" s="338"/>
      <c r="OHB130" s="338"/>
      <c r="OHC130" s="338"/>
      <c r="OHD130" s="338"/>
      <c r="OHE130" s="338"/>
      <c r="OHF130" s="338"/>
      <c r="OHG130" s="338"/>
      <c r="OHH130" s="338"/>
      <c r="OHI130" s="338"/>
      <c r="OHJ130" s="338"/>
      <c r="OHK130" s="338"/>
      <c r="OHL130" s="338"/>
      <c r="OHM130" s="338"/>
      <c r="OHN130" s="338"/>
      <c r="OHO130" s="338"/>
      <c r="OHP130" s="338"/>
      <c r="OHQ130" s="338"/>
      <c r="OHR130" s="338"/>
      <c r="OHS130" s="338"/>
      <c r="OHT130" s="338"/>
      <c r="OHU130" s="338"/>
      <c r="OHV130" s="338"/>
      <c r="OHW130" s="338"/>
      <c r="OHX130" s="338"/>
      <c r="OHY130" s="338"/>
      <c r="OHZ130" s="338"/>
      <c r="OIA130" s="338"/>
      <c r="OIB130" s="338"/>
      <c r="OIC130" s="338"/>
      <c r="OID130" s="338"/>
      <c r="OIE130" s="338"/>
      <c r="OIF130" s="338"/>
      <c r="OIG130" s="338"/>
      <c r="OIH130" s="338"/>
      <c r="OII130" s="338"/>
      <c r="OIJ130" s="338"/>
      <c r="OIK130" s="338"/>
      <c r="OIL130" s="338"/>
      <c r="OIM130" s="338"/>
      <c r="OIN130" s="338"/>
      <c r="OIO130" s="338"/>
      <c r="OIP130" s="338"/>
      <c r="OIQ130" s="338"/>
      <c r="OIR130" s="338"/>
      <c r="OIS130" s="338"/>
      <c r="OIT130" s="338"/>
      <c r="OIU130" s="338"/>
      <c r="OIV130" s="338"/>
      <c r="OIW130" s="338"/>
      <c r="OIX130" s="338"/>
      <c r="OIY130" s="338"/>
      <c r="OIZ130" s="338"/>
      <c r="OJA130" s="338"/>
      <c r="OJB130" s="338"/>
      <c r="OJC130" s="338"/>
      <c r="OJD130" s="338"/>
      <c r="OJE130" s="338"/>
      <c r="OJF130" s="338"/>
      <c r="OJG130" s="338"/>
      <c r="OJH130" s="338"/>
      <c r="OJI130" s="338"/>
      <c r="OJJ130" s="338"/>
      <c r="OJK130" s="338"/>
      <c r="OJL130" s="338"/>
      <c r="OJM130" s="338"/>
      <c r="OJN130" s="338"/>
      <c r="OJO130" s="338"/>
      <c r="OJP130" s="338"/>
      <c r="OJQ130" s="338"/>
      <c r="OJR130" s="338"/>
      <c r="OJS130" s="338"/>
      <c r="OJT130" s="338"/>
      <c r="OJU130" s="338"/>
      <c r="OJV130" s="338"/>
      <c r="OJW130" s="338"/>
      <c r="OJX130" s="338"/>
      <c r="OJY130" s="338"/>
      <c r="OJZ130" s="338"/>
      <c r="OKA130" s="338"/>
      <c r="OKB130" s="338"/>
      <c r="OKC130" s="338"/>
      <c r="OKD130" s="338"/>
      <c r="OKE130" s="338"/>
      <c r="OKF130" s="338"/>
      <c r="OKG130" s="338"/>
      <c r="OKH130" s="338"/>
      <c r="OKI130" s="338"/>
      <c r="OKJ130" s="338"/>
      <c r="OKK130" s="338"/>
      <c r="OKL130" s="338"/>
      <c r="OKM130" s="338"/>
      <c r="OKN130" s="338"/>
      <c r="OKO130" s="338"/>
      <c r="OKP130" s="338"/>
      <c r="OKQ130" s="338"/>
      <c r="OKR130" s="338"/>
      <c r="OKS130" s="338"/>
      <c r="OKT130" s="338"/>
      <c r="OKU130" s="338"/>
      <c r="OKV130" s="338"/>
      <c r="OKW130" s="338"/>
      <c r="OKX130" s="338"/>
      <c r="OKY130" s="338"/>
      <c r="OKZ130" s="338"/>
      <c r="OLA130" s="338"/>
      <c r="OLB130" s="338"/>
      <c r="OLC130" s="338"/>
      <c r="OLD130" s="338"/>
      <c r="OLE130" s="338"/>
      <c r="OLF130" s="338"/>
      <c r="OLG130" s="338"/>
      <c r="OLH130" s="338"/>
      <c r="OLI130" s="338"/>
      <c r="OLJ130" s="338"/>
      <c r="OLK130" s="338"/>
      <c r="OLL130" s="338"/>
      <c r="OLM130" s="338"/>
      <c r="OLN130" s="338"/>
      <c r="OLO130" s="338"/>
      <c r="OLP130" s="338"/>
      <c r="OLQ130" s="338"/>
      <c r="OLR130" s="338"/>
      <c r="OLS130" s="338"/>
      <c r="OLT130" s="338"/>
      <c r="OLU130" s="338"/>
      <c r="OLV130" s="338"/>
      <c r="OLW130" s="338"/>
      <c r="OLX130" s="338"/>
      <c r="OLY130" s="338"/>
      <c r="OLZ130" s="338"/>
      <c r="OMA130" s="338"/>
      <c r="OMB130" s="338"/>
      <c r="OMC130" s="338"/>
      <c r="OMD130" s="338"/>
      <c r="OME130" s="338"/>
      <c r="OMF130" s="338"/>
      <c r="OMG130" s="338"/>
      <c r="OMH130" s="338"/>
      <c r="OMI130" s="338"/>
      <c r="OMJ130" s="338"/>
      <c r="OMK130" s="338"/>
      <c r="OML130" s="338"/>
      <c r="OMM130" s="338"/>
      <c r="OMN130" s="338"/>
      <c r="OMO130" s="338"/>
      <c r="OMP130" s="338"/>
      <c r="OMQ130" s="338"/>
      <c r="OMR130" s="338"/>
      <c r="OMS130" s="338"/>
      <c r="OMT130" s="338"/>
      <c r="OMU130" s="338"/>
      <c r="OMV130" s="338"/>
      <c r="OMW130" s="338"/>
      <c r="OMX130" s="338"/>
      <c r="OMY130" s="338"/>
      <c r="OMZ130" s="338"/>
      <c r="ONA130" s="338"/>
      <c r="ONB130" s="338"/>
      <c r="ONC130" s="338"/>
      <c r="OND130" s="338"/>
      <c r="ONE130" s="338"/>
      <c r="ONF130" s="338"/>
      <c r="ONG130" s="338"/>
      <c r="ONH130" s="338"/>
      <c r="ONI130" s="338"/>
      <c r="ONJ130" s="338"/>
      <c r="ONK130" s="338"/>
      <c r="ONL130" s="338"/>
      <c r="ONM130" s="338"/>
      <c r="ONN130" s="338"/>
      <c r="ONO130" s="338"/>
      <c r="ONP130" s="338"/>
      <c r="ONQ130" s="338"/>
      <c r="ONR130" s="338"/>
      <c r="ONS130" s="338"/>
      <c r="ONT130" s="338"/>
      <c r="ONU130" s="338"/>
      <c r="ONV130" s="338"/>
      <c r="ONW130" s="338"/>
      <c r="ONX130" s="338"/>
      <c r="ONY130" s="338"/>
      <c r="ONZ130" s="338"/>
      <c r="OOA130" s="338"/>
      <c r="OOB130" s="338"/>
      <c r="OOC130" s="338"/>
      <c r="OOD130" s="338"/>
      <c r="OOE130" s="338"/>
      <c r="OOF130" s="338"/>
      <c r="OOG130" s="338"/>
      <c r="OOH130" s="338"/>
      <c r="OOI130" s="338"/>
      <c r="OOJ130" s="338"/>
      <c r="OOK130" s="338"/>
      <c r="OOL130" s="338"/>
      <c r="OOM130" s="338"/>
      <c r="OON130" s="338"/>
      <c r="OOO130" s="338"/>
      <c r="OOP130" s="338"/>
      <c r="OOQ130" s="338"/>
      <c r="OOR130" s="338"/>
      <c r="OOS130" s="338"/>
      <c r="OOT130" s="338"/>
      <c r="OOU130" s="338"/>
      <c r="OOV130" s="338"/>
      <c r="OOW130" s="338"/>
      <c r="OOX130" s="338"/>
      <c r="OOY130" s="338"/>
      <c r="OOZ130" s="338"/>
      <c r="OPA130" s="338"/>
      <c r="OPB130" s="338"/>
      <c r="OPC130" s="338"/>
      <c r="OPD130" s="338"/>
      <c r="OPE130" s="338"/>
      <c r="OPF130" s="338"/>
      <c r="OPG130" s="338"/>
      <c r="OPH130" s="338"/>
      <c r="OPI130" s="338"/>
      <c r="OPJ130" s="338"/>
      <c r="OPK130" s="338"/>
      <c r="OPL130" s="338"/>
      <c r="OPM130" s="338"/>
      <c r="OPN130" s="338"/>
      <c r="OPO130" s="338"/>
      <c r="OPP130" s="338"/>
      <c r="OPQ130" s="338"/>
      <c r="OPR130" s="338"/>
      <c r="OPS130" s="338"/>
      <c r="OPT130" s="338"/>
      <c r="OPU130" s="338"/>
      <c r="OPV130" s="338"/>
      <c r="OPW130" s="338"/>
      <c r="OPX130" s="338"/>
      <c r="OPY130" s="338"/>
      <c r="OPZ130" s="338"/>
      <c r="OQA130" s="338"/>
      <c r="OQB130" s="338"/>
      <c r="OQC130" s="338"/>
      <c r="OQD130" s="338"/>
      <c r="OQE130" s="338"/>
      <c r="OQF130" s="338"/>
      <c r="OQG130" s="338"/>
      <c r="OQH130" s="338"/>
      <c r="OQI130" s="338"/>
      <c r="OQJ130" s="338"/>
      <c r="OQK130" s="338"/>
      <c r="OQL130" s="338"/>
      <c r="OQM130" s="338"/>
      <c r="OQN130" s="338"/>
      <c r="OQO130" s="338"/>
      <c r="OQP130" s="338"/>
      <c r="OQQ130" s="338"/>
      <c r="OQR130" s="338"/>
      <c r="OQS130" s="338"/>
      <c r="OQT130" s="338"/>
      <c r="OQU130" s="338"/>
      <c r="OQV130" s="338"/>
      <c r="OQW130" s="338"/>
      <c r="OQX130" s="338"/>
      <c r="OQY130" s="338"/>
      <c r="OQZ130" s="338"/>
      <c r="ORA130" s="338"/>
      <c r="ORB130" s="338"/>
      <c r="ORC130" s="338"/>
      <c r="ORD130" s="338"/>
      <c r="ORE130" s="338"/>
      <c r="ORF130" s="338"/>
      <c r="ORG130" s="338"/>
      <c r="ORH130" s="338"/>
      <c r="ORI130" s="338"/>
      <c r="ORJ130" s="338"/>
      <c r="ORK130" s="338"/>
      <c r="ORL130" s="338"/>
      <c r="ORM130" s="338"/>
      <c r="ORN130" s="338"/>
      <c r="ORO130" s="338"/>
      <c r="ORP130" s="338"/>
      <c r="ORQ130" s="338"/>
      <c r="ORR130" s="338"/>
      <c r="ORS130" s="338"/>
      <c r="ORT130" s="338"/>
      <c r="ORU130" s="338"/>
      <c r="ORV130" s="338"/>
      <c r="ORW130" s="338"/>
      <c r="ORX130" s="338"/>
      <c r="ORY130" s="338"/>
      <c r="ORZ130" s="338"/>
      <c r="OSA130" s="338"/>
      <c r="OSB130" s="338"/>
      <c r="OSC130" s="338"/>
      <c r="OSD130" s="338"/>
      <c r="OSE130" s="338"/>
      <c r="OSF130" s="338"/>
      <c r="OSG130" s="338"/>
      <c r="OSH130" s="338"/>
      <c r="OSI130" s="338"/>
      <c r="OSJ130" s="338"/>
      <c r="OSK130" s="338"/>
      <c r="OSL130" s="338"/>
      <c r="OSM130" s="338"/>
      <c r="OSN130" s="338"/>
      <c r="OSO130" s="338"/>
      <c r="OSP130" s="338"/>
      <c r="OSQ130" s="338"/>
      <c r="OSR130" s="338"/>
      <c r="OSS130" s="338"/>
      <c r="OST130" s="338"/>
      <c r="OSU130" s="338"/>
      <c r="OSV130" s="338"/>
      <c r="OSW130" s="338"/>
      <c r="OSX130" s="338"/>
      <c r="OSY130" s="338"/>
      <c r="OSZ130" s="338"/>
      <c r="OTA130" s="338"/>
      <c r="OTB130" s="338"/>
      <c r="OTC130" s="338"/>
      <c r="OTD130" s="338"/>
      <c r="OTE130" s="338"/>
      <c r="OTF130" s="338"/>
      <c r="OTG130" s="338"/>
      <c r="OTH130" s="338"/>
      <c r="OTI130" s="338"/>
      <c r="OTJ130" s="338"/>
      <c r="OTK130" s="338"/>
      <c r="OTL130" s="338"/>
      <c r="OTM130" s="338"/>
      <c r="OTN130" s="338"/>
      <c r="OTO130" s="338"/>
      <c r="OTP130" s="338"/>
      <c r="OTQ130" s="338"/>
      <c r="OTR130" s="338"/>
      <c r="OTS130" s="338"/>
      <c r="OTT130" s="338"/>
      <c r="OTU130" s="338"/>
      <c r="OTV130" s="338"/>
      <c r="OTW130" s="338"/>
      <c r="OTX130" s="338"/>
      <c r="OTY130" s="338"/>
      <c r="OTZ130" s="338"/>
      <c r="OUA130" s="338"/>
      <c r="OUB130" s="338"/>
      <c r="OUC130" s="338"/>
      <c r="OUD130" s="338"/>
      <c r="OUE130" s="338"/>
      <c r="OUF130" s="338"/>
      <c r="OUG130" s="338"/>
      <c r="OUH130" s="338"/>
      <c r="OUI130" s="338"/>
      <c r="OUJ130" s="338"/>
      <c r="OUK130" s="338"/>
      <c r="OUL130" s="338"/>
      <c r="OUM130" s="338"/>
      <c r="OUN130" s="338"/>
      <c r="OUO130" s="338"/>
      <c r="OUP130" s="338"/>
      <c r="OUQ130" s="338"/>
      <c r="OUR130" s="338"/>
      <c r="OUS130" s="338"/>
      <c r="OUT130" s="338"/>
      <c r="OUU130" s="338"/>
      <c r="OUV130" s="338"/>
      <c r="OUW130" s="338"/>
      <c r="OUX130" s="338"/>
      <c r="OUY130" s="338"/>
      <c r="OUZ130" s="338"/>
      <c r="OVA130" s="338"/>
      <c r="OVB130" s="338"/>
      <c r="OVC130" s="338"/>
      <c r="OVD130" s="338"/>
      <c r="OVE130" s="338"/>
      <c r="OVF130" s="338"/>
      <c r="OVG130" s="338"/>
      <c r="OVH130" s="338"/>
      <c r="OVI130" s="338"/>
      <c r="OVJ130" s="338"/>
      <c r="OVK130" s="338"/>
      <c r="OVL130" s="338"/>
      <c r="OVM130" s="338"/>
      <c r="OVN130" s="338"/>
      <c r="OVO130" s="338"/>
      <c r="OVP130" s="338"/>
      <c r="OVQ130" s="338"/>
      <c r="OVR130" s="338"/>
      <c r="OVS130" s="338"/>
      <c r="OVT130" s="338"/>
      <c r="OVU130" s="338"/>
      <c r="OVV130" s="338"/>
      <c r="OVW130" s="338"/>
      <c r="OVX130" s="338"/>
      <c r="OVY130" s="338"/>
      <c r="OVZ130" s="338"/>
      <c r="OWA130" s="338"/>
      <c r="OWB130" s="338"/>
      <c r="OWC130" s="338"/>
      <c r="OWD130" s="338"/>
      <c r="OWE130" s="338"/>
      <c r="OWF130" s="338"/>
      <c r="OWG130" s="338"/>
      <c r="OWH130" s="338"/>
      <c r="OWI130" s="338"/>
      <c r="OWJ130" s="338"/>
      <c r="OWK130" s="338"/>
      <c r="OWL130" s="338"/>
      <c r="OWM130" s="338"/>
      <c r="OWN130" s="338"/>
      <c r="OWO130" s="338"/>
      <c r="OWP130" s="338"/>
      <c r="OWQ130" s="338"/>
      <c r="OWR130" s="338"/>
      <c r="OWS130" s="338"/>
      <c r="OWT130" s="338"/>
      <c r="OWU130" s="338"/>
      <c r="OWV130" s="338"/>
      <c r="OWW130" s="338"/>
      <c r="OWX130" s="338"/>
      <c r="OWY130" s="338"/>
      <c r="OWZ130" s="338"/>
      <c r="OXA130" s="338"/>
      <c r="OXB130" s="338"/>
      <c r="OXC130" s="338"/>
      <c r="OXD130" s="338"/>
      <c r="OXE130" s="338"/>
      <c r="OXF130" s="338"/>
      <c r="OXG130" s="338"/>
      <c r="OXH130" s="338"/>
      <c r="OXI130" s="338"/>
      <c r="OXJ130" s="338"/>
      <c r="OXK130" s="338"/>
      <c r="OXL130" s="338"/>
      <c r="OXM130" s="338"/>
      <c r="OXN130" s="338"/>
      <c r="OXO130" s="338"/>
      <c r="OXP130" s="338"/>
      <c r="OXQ130" s="338"/>
      <c r="OXR130" s="338"/>
      <c r="OXS130" s="338"/>
      <c r="OXT130" s="338"/>
      <c r="OXU130" s="338"/>
      <c r="OXV130" s="338"/>
      <c r="OXW130" s="338"/>
      <c r="OXX130" s="338"/>
      <c r="OXY130" s="338"/>
      <c r="OXZ130" s="338"/>
      <c r="OYA130" s="338"/>
      <c r="OYB130" s="338"/>
      <c r="OYC130" s="338"/>
      <c r="OYD130" s="338"/>
      <c r="OYE130" s="338"/>
      <c r="OYF130" s="338"/>
      <c r="OYG130" s="338"/>
      <c r="OYH130" s="338"/>
      <c r="OYI130" s="338"/>
      <c r="OYJ130" s="338"/>
      <c r="OYK130" s="338"/>
      <c r="OYL130" s="338"/>
      <c r="OYM130" s="338"/>
      <c r="OYN130" s="338"/>
      <c r="OYO130" s="338"/>
      <c r="OYP130" s="338"/>
      <c r="OYQ130" s="338"/>
      <c r="OYR130" s="338"/>
      <c r="OYS130" s="338"/>
      <c r="OYT130" s="338"/>
      <c r="OYU130" s="338"/>
      <c r="OYV130" s="338"/>
      <c r="OYW130" s="338"/>
      <c r="OYX130" s="338"/>
      <c r="OYY130" s="338"/>
      <c r="OYZ130" s="338"/>
      <c r="OZA130" s="338"/>
      <c r="OZB130" s="338"/>
      <c r="OZC130" s="338"/>
      <c r="OZD130" s="338"/>
      <c r="OZE130" s="338"/>
      <c r="OZF130" s="338"/>
      <c r="OZG130" s="338"/>
      <c r="OZH130" s="338"/>
      <c r="OZI130" s="338"/>
      <c r="OZJ130" s="338"/>
      <c r="OZK130" s="338"/>
      <c r="OZL130" s="338"/>
      <c r="OZM130" s="338"/>
      <c r="OZN130" s="338"/>
      <c r="OZO130" s="338"/>
      <c r="OZP130" s="338"/>
      <c r="OZQ130" s="338"/>
      <c r="OZR130" s="338"/>
      <c r="OZS130" s="338"/>
      <c r="OZT130" s="338"/>
      <c r="OZU130" s="338"/>
      <c r="OZV130" s="338"/>
      <c r="OZW130" s="338"/>
      <c r="OZX130" s="338"/>
      <c r="OZY130" s="338"/>
      <c r="OZZ130" s="338"/>
      <c r="PAA130" s="338"/>
      <c r="PAB130" s="338"/>
      <c r="PAC130" s="338"/>
      <c r="PAD130" s="338"/>
      <c r="PAE130" s="338"/>
      <c r="PAF130" s="338"/>
      <c r="PAG130" s="338"/>
      <c r="PAH130" s="338"/>
      <c r="PAI130" s="338"/>
      <c r="PAJ130" s="338"/>
      <c r="PAK130" s="338"/>
      <c r="PAL130" s="338"/>
      <c r="PAM130" s="338"/>
      <c r="PAN130" s="338"/>
      <c r="PAO130" s="338"/>
      <c r="PAP130" s="338"/>
      <c r="PAQ130" s="338"/>
      <c r="PAR130" s="338"/>
      <c r="PAS130" s="338"/>
      <c r="PAT130" s="338"/>
      <c r="PAU130" s="338"/>
      <c r="PAV130" s="338"/>
      <c r="PAW130" s="338"/>
      <c r="PAX130" s="338"/>
      <c r="PAY130" s="338"/>
      <c r="PAZ130" s="338"/>
      <c r="PBA130" s="338"/>
      <c r="PBB130" s="338"/>
      <c r="PBC130" s="338"/>
      <c r="PBD130" s="338"/>
      <c r="PBE130" s="338"/>
      <c r="PBF130" s="338"/>
      <c r="PBG130" s="338"/>
      <c r="PBH130" s="338"/>
      <c r="PBI130" s="338"/>
      <c r="PBJ130" s="338"/>
      <c r="PBK130" s="338"/>
      <c r="PBL130" s="338"/>
      <c r="PBM130" s="338"/>
      <c r="PBN130" s="338"/>
      <c r="PBO130" s="338"/>
      <c r="PBP130" s="338"/>
      <c r="PBQ130" s="338"/>
      <c r="PBR130" s="338"/>
      <c r="PBS130" s="338"/>
      <c r="PBT130" s="338"/>
      <c r="PBU130" s="338"/>
      <c r="PBV130" s="338"/>
      <c r="PBW130" s="338"/>
      <c r="PBX130" s="338"/>
      <c r="PBY130" s="338"/>
      <c r="PBZ130" s="338"/>
      <c r="PCA130" s="338"/>
      <c r="PCB130" s="338"/>
      <c r="PCC130" s="338"/>
      <c r="PCD130" s="338"/>
      <c r="PCE130" s="338"/>
      <c r="PCF130" s="338"/>
      <c r="PCG130" s="338"/>
      <c r="PCH130" s="338"/>
      <c r="PCI130" s="338"/>
      <c r="PCJ130" s="338"/>
      <c r="PCK130" s="338"/>
      <c r="PCL130" s="338"/>
      <c r="PCM130" s="338"/>
      <c r="PCN130" s="338"/>
      <c r="PCO130" s="338"/>
      <c r="PCP130" s="338"/>
      <c r="PCQ130" s="338"/>
      <c r="PCR130" s="338"/>
      <c r="PCS130" s="338"/>
      <c r="PCT130" s="338"/>
      <c r="PCU130" s="338"/>
      <c r="PCV130" s="338"/>
      <c r="PCW130" s="338"/>
      <c r="PCX130" s="338"/>
      <c r="PCY130" s="338"/>
      <c r="PCZ130" s="338"/>
      <c r="PDA130" s="338"/>
      <c r="PDB130" s="338"/>
      <c r="PDC130" s="338"/>
      <c r="PDD130" s="338"/>
      <c r="PDE130" s="338"/>
      <c r="PDF130" s="338"/>
      <c r="PDG130" s="338"/>
      <c r="PDH130" s="338"/>
      <c r="PDI130" s="338"/>
      <c r="PDJ130" s="338"/>
      <c r="PDK130" s="338"/>
      <c r="PDL130" s="338"/>
      <c r="PDM130" s="338"/>
      <c r="PDN130" s="338"/>
      <c r="PDO130" s="338"/>
      <c r="PDP130" s="338"/>
      <c r="PDQ130" s="338"/>
      <c r="PDR130" s="338"/>
      <c r="PDS130" s="338"/>
      <c r="PDT130" s="338"/>
      <c r="PDU130" s="338"/>
      <c r="PDV130" s="338"/>
      <c r="PDW130" s="338"/>
      <c r="PDX130" s="338"/>
      <c r="PDY130" s="338"/>
      <c r="PDZ130" s="338"/>
      <c r="PEA130" s="338"/>
      <c r="PEB130" s="338"/>
      <c r="PEC130" s="338"/>
      <c r="PED130" s="338"/>
      <c r="PEE130" s="338"/>
      <c r="PEF130" s="338"/>
      <c r="PEG130" s="338"/>
      <c r="PEH130" s="338"/>
      <c r="PEI130" s="338"/>
      <c r="PEJ130" s="338"/>
      <c r="PEK130" s="338"/>
      <c r="PEL130" s="338"/>
      <c r="PEM130" s="338"/>
      <c r="PEN130" s="338"/>
      <c r="PEO130" s="338"/>
      <c r="PEP130" s="338"/>
      <c r="PEQ130" s="338"/>
      <c r="PER130" s="338"/>
      <c r="PES130" s="338"/>
      <c r="PET130" s="338"/>
      <c r="PEU130" s="338"/>
      <c r="PEV130" s="338"/>
      <c r="PEW130" s="338"/>
      <c r="PEX130" s="338"/>
      <c r="PEY130" s="338"/>
      <c r="PEZ130" s="338"/>
      <c r="PFA130" s="338"/>
      <c r="PFB130" s="338"/>
      <c r="PFC130" s="338"/>
      <c r="PFD130" s="338"/>
      <c r="PFE130" s="338"/>
      <c r="PFF130" s="338"/>
      <c r="PFG130" s="338"/>
      <c r="PFH130" s="338"/>
      <c r="PFI130" s="338"/>
      <c r="PFJ130" s="338"/>
      <c r="PFK130" s="338"/>
      <c r="PFL130" s="338"/>
      <c r="PFM130" s="338"/>
      <c r="PFN130" s="338"/>
      <c r="PFO130" s="338"/>
      <c r="PFP130" s="338"/>
      <c r="PFQ130" s="338"/>
      <c r="PFR130" s="338"/>
      <c r="PFS130" s="338"/>
      <c r="PFT130" s="338"/>
      <c r="PFU130" s="338"/>
      <c r="PFV130" s="338"/>
      <c r="PFW130" s="338"/>
      <c r="PFX130" s="338"/>
      <c r="PFY130" s="338"/>
      <c r="PFZ130" s="338"/>
      <c r="PGA130" s="338"/>
      <c r="PGB130" s="338"/>
      <c r="PGC130" s="338"/>
      <c r="PGD130" s="338"/>
      <c r="PGE130" s="338"/>
      <c r="PGF130" s="338"/>
      <c r="PGG130" s="338"/>
      <c r="PGH130" s="338"/>
      <c r="PGI130" s="338"/>
      <c r="PGJ130" s="338"/>
      <c r="PGK130" s="338"/>
      <c r="PGL130" s="338"/>
      <c r="PGM130" s="338"/>
      <c r="PGN130" s="338"/>
      <c r="PGO130" s="338"/>
      <c r="PGP130" s="338"/>
      <c r="PGQ130" s="338"/>
      <c r="PGR130" s="338"/>
      <c r="PGS130" s="338"/>
      <c r="PGT130" s="338"/>
      <c r="PGU130" s="338"/>
      <c r="PGV130" s="338"/>
      <c r="PGW130" s="338"/>
      <c r="PGX130" s="338"/>
      <c r="PGY130" s="338"/>
      <c r="PGZ130" s="338"/>
      <c r="PHA130" s="338"/>
      <c r="PHB130" s="338"/>
      <c r="PHC130" s="338"/>
      <c r="PHD130" s="338"/>
      <c r="PHE130" s="338"/>
      <c r="PHF130" s="338"/>
      <c r="PHG130" s="338"/>
      <c r="PHH130" s="338"/>
      <c r="PHI130" s="338"/>
      <c r="PHJ130" s="338"/>
      <c r="PHK130" s="338"/>
      <c r="PHL130" s="338"/>
      <c r="PHM130" s="338"/>
      <c r="PHN130" s="338"/>
      <c r="PHO130" s="338"/>
      <c r="PHP130" s="338"/>
      <c r="PHQ130" s="338"/>
      <c r="PHR130" s="338"/>
      <c r="PHS130" s="338"/>
      <c r="PHT130" s="338"/>
      <c r="PHU130" s="338"/>
      <c r="PHV130" s="338"/>
      <c r="PHW130" s="338"/>
      <c r="PHX130" s="338"/>
      <c r="PHY130" s="338"/>
      <c r="PHZ130" s="338"/>
      <c r="PIA130" s="338"/>
      <c r="PIB130" s="338"/>
      <c r="PIC130" s="338"/>
      <c r="PID130" s="338"/>
      <c r="PIE130" s="338"/>
      <c r="PIF130" s="338"/>
      <c r="PIG130" s="338"/>
      <c r="PIH130" s="338"/>
      <c r="PII130" s="338"/>
      <c r="PIJ130" s="338"/>
      <c r="PIK130" s="338"/>
      <c r="PIL130" s="338"/>
      <c r="PIM130" s="338"/>
      <c r="PIN130" s="338"/>
      <c r="PIO130" s="338"/>
      <c r="PIP130" s="338"/>
      <c r="PIQ130" s="338"/>
      <c r="PIR130" s="338"/>
      <c r="PIS130" s="338"/>
      <c r="PIT130" s="338"/>
      <c r="PIU130" s="338"/>
      <c r="PIV130" s="338"/>
      <c r="PIW130" s="338"/>
      <c r="PIX130" s="338"/>
      <c r="PIY130" s="338"/>
      <c r="PIZ130" s="338"/>
      <c r="PJA130" s="338"/>
      <c r="PJB130" s="338"/>
      <c r="PJC130" s="338"/>
      <c r="PJD130" s="338"/>
      <c r="PJE130" s="338"/>
      <c r="PJF130" s="338"/>
      <c r="PJG130" s="338"/>
      <c r="PJH130" s="338"/>
      <c r="PJI130" s="338"/>
      <c r="PJJ130" s="338"/>
      <c r="PJK130" s="338"/>
      <c r="PJL130" s="338"/>
      <c r="PJM130" s="338"/>
      <c r="PJN130" s="338"/>
      <c r="PJO130" s="338"/>
      <c r="PJP130" s="338"/>
      <c r="PJQ130" s="338"/>
      <c r="PJR130" s="338"/>
      <c r="PJS130" s="338"/>
      <c r="PJT130" s="338"/>
      <c r="PJU130" s="338"/>
      <c r="PJV130" s="338"/>
      <c r="PJW130" s="338"/>
      <c r="PJX130" s="338"/>
      <c r="PJY130" s="338"/>
      <c r="PJZ130" s="338"/>
      <c r="PKA130" s="338"/>
      <c r="PKB130" s="338"/>
      <c r="PKC130" s="338"/>
      <c r="PKD130" s="338"/>
      <c r="PKE130" s="338"/>
      <c r="PKF130" s="338"/>
      <c r="PKG130" s="338"/>
      <c r="PKH130" s="338"/>
      <c r="PKI130" s="338"/>
      <c r="PKJ130" s="338"/>
      <c r="PKK130" s="338"/>
      <c r="PKL130" s="338"/>
      <c r="PKM130" s="338"/>
      <c r="PKN130" s="338"/>
      <c r="PKO130" s="338"/>
      <c r="PKP130" s="338"/>
      <c r="PKQ130" s="338"/>
      <c r="PKR130" s="338"/>
      <c r="PKS130" s="338"/>
      <c r="PKT130" s="338"/>
      <c r="PKU130" s="338"/>
      <c r="PKV130" s="338"/>
      <c r="PKW130" s="338"/>
      <c r="PKX130" s="338"/>
      <c r="PKY130" s="338"/>
      <c r="PKZ130" s="338"/>
      <c r="PLA130" s="338"/>
      <c r="PLB130" s="338"/>
      <c r="PLC130" s="338"/>
      <c r="PLD130" s="338"/>
      <c r="PLE130" s="338"/>
      <c r="PLF130" s="338"/>
      <c r="PLG130" s="338"/>
      <c r="PLH130" s="338"/>
      <c r="PLI130" s="338"/>
      <c r="PLJ130" s="338"/>
      <c r="PLK130" s="338"/>
      <c r="PLL130" s="338"/>
      <c r="PLM130" s="338"/>
      <c r="PLN130" s="338"/>
      <c r="PLO130" s="338"/>
      <c r="PLP130" s="338"/>
      <c r="PLQ130" s="338"/>
      <c r="PLR130" s="338"/>
      <c r="PLS130" s="338"/>
      <c r="PLT130" s="338"/>
      <c r="PLU130" s="338"/>
      <c r="PLV130" s="338"/>
      <c r="PLW130" s="338"/>
      <c r="PLX130" s="338"/>
      <c r="PLY130" s="338"/>
      <c r="PLZ130" s="338"/>
      <c r="PMA130" s="338"/>
      <c r="PMB130" s="338"/>
      <c r="PMC130" s="338"/>
      <c r="PMD130" s="338"/>
      <c r="PME130" s="338"/>
      <c r="PMF130" s="338"/>
      <c r="PMG130" s="338"/>
      <c r="PMH130" s="338"/>
      <c r="PMI130" s="338"/>
      <c r="PMJ130" s="338"/>
      <c r="PMK130" s="338"/>
      <c r="PML130" s="338"/>
      <c r="PMM130" s="338"/>
      <c r="PMN130" s="338"/>
      <c r="PMO130" s="338"/>
      <c r="PMP130" s="338"/>
      <c r="PMQ130" s="338"/>
      <c r="PMR130" s="338"/>
      <c r="PMS130" s="338"/>
      <c r="PMT130" s="338"/>
      <c r="PMU130" s="338"/>
      <c r="PMV130" s="338"/>
      <c r="PMW130" s="338"/>
      <c r="PMX130" s="338"/>
      <c r="PMY130" s="338"/>
      <c r="PMZ130" s="338"/>
      <c r="PNA130" s="338"/>
      <c r="PNB130" s="338"/>
      <c r="PNC130" s="338"/>
      <c r="PND130" s="338"/>
      <c r="PNE130" s="338"/>
      <c r="PNF130" s="338"/>
      <c r="PNG130" s="338"/>
      <c r="PNH130" s="338"/>
      <c r="PNI130" s="338"/>
      <c r="PNJ130" s="338"/>
      <c r="PNK130" s="338"/>
      <c r="PNL130" s="338"/>
      <c r="PNM130" s="338"/>
      <c r="PNN130" s="338"/>
      <c r="PNO130" s="338"/>
      <c r="PNP130" s="338"/>
      <c r="PNQ130" s="338"/>
      <c r="PNR130" s="338"/>
      <c r="PNS130" s="338"/>
      <c r="PNT130" s="338"/>
      <c r="PNU130" s="338"/>
      <c r="PNV130" s="338"/>
      <c r="PNW130" s="338"/>
      <c r="PNX130" s="338"/>
      <c r="PNY130" s="338"/>
      <c r="PNZ130" s="338"/>
      <c r="POA130" s="338"/>
      <c r="POB130" s="338"/>
      <c r="POC130" s="338"/>
      <c r="POD130" s="338"/>
      <c r="POE130" s="338"/>
      <c r="POF130" s="338"/>
      <c r="POG130" s="338"/>
      <c r="POH130" s="338"/>
      <c r="POI130" s="338"/>
      <c r="POJ130" s="338"/>
      <c r="POK130" s="338"/>
      <c r="POL130" s="338"/>
      <c r="POM130" s="338"/>
      <c r="PON130" s="338"/>
      <c r="POO130" s="338"/>
      <c r="POP130" s="338"/>
      <c r="POQ130" s="338"/>
      <c r="POR130" s="338"/>
      <c r="POS130" s="338"/>
      <c r="POT130" s="338"/>
      <c r="POU130" s="338"/>
      <c r="POV130" s="338"/>
      <c r="POW130" s="338"/>
      <c r="POX130" s="338"/>
      <c r="POY130" s="338"/>
      <c r="POZ130" s="338"/>
      <c r="PPA130" s="338"/>
      <c r="PPB130" s="338"/>
      <c r="PPC130" s="338"/>
      <c r="PPD130" s="338"/>
      <c r="PPE130" s="338"/>
      <c r="PPF130" s="338"/>
      <c r="PPG130" s="338"/>
      <c r="PPH130" s="338"/>
      <c r="PPI130" s="338"/>
      <c r="PPJ130" s="338"/>
      <c r="PPK130" s="338"/>
      <c r="PPL130" s="338"/>
      <c r="PPM130" s="338"/>
      <c r="PPN130" s="338"/>
      <c r="PPO130" s="338"/>
      <c r="PPP130" s="338"/>
      <c r="PPQ130" s="338"/>
      <c r="PPR130" s="338"/>
      <c r="PPS130" s="338"/>
      <c r="PPT130" s="338"/>
      <c r="PPU130" s="338"/>
      <c r="PPV130" s="338"/>
      <c r="PPW130" s="338"/>
      <c r="PPX130" s="338"/>
      <c r="PPY130" s="338"/>
      <c r="PPZ130" s="338"/>
      <c r="PQA130" s="338"/>
      <c r="PQB130" s="338"/>
      <c r="PQC130" s="338"/>
      <c r="PQD130" s="338"/>
      <c r="PQE130" s="338"/>
      <c r="PQF130" s="338"/>
      <c r="PQG130" s="338"/>
      <c r="PQH130" s="338"/>
      <c r="PQI130" s="338"/>
      <c r="PQJ130" s="338"/>
      <c r="PQK130" s="338"/>
      <c r="PQL130" s="338"/>
      <c r="PQM130" s="338"/>
      <c r="PQN130" s="338"/>
      <c r="PQO130" s="338"/>
      <c r="PQP130" s="338"/>
      <c r="PQQ130" s="338"/>
      <c r="PQR130" s="338"/>
      <c r="PQS130" s="338"/>
      <c r="PQT130" s="338"/>
      <c r="PQU130" s="338"/>
      <c r="PQV130" s="338"/>
      <c r="PQW130" s="338"/>
      <c r="PQX130" s="338"/>
      <c r="PQY130" s="338"/>
      <c r="PQZ130" s="338"/>
      <c r="PRA130" s="338"/>
      <c r="PRB130" s="338"/>
      <c r="PRC130" s="338"/>
      <c r="PRD130" s="338"/>
      <c r="PRE130" s="338"/>
      <c r="PRF130" s="338"/>
      <c r="PRG130" s="338"/>
      <c r="PRH130" s="338"/>
      <c r="PRI130" s="338"/>
      <c r="PRJ130" s="338"/>
      <c r="PRK130" s="338"/>
      <c r="PRL130" s="338"/>
      <c r="PRM130" s="338"/>
      <c r="PRN130" s="338"/>
      <c r="PRO130" s="338"/>
      <c r="PRP130" s="338"/>
      <c r="PRQ130" s="338"/>
      <c r="PRR130" s="338"/>
      <c r="PRS130" s="338"/>
      <c r="PRT130" s="338"/>
      <c r="PRU130" s="338"/>
      <c r="PRV130" s="338"/>
      <c r="PRW130" s="338"/>
      <c r="PRX130" s="338"/>
      <c r="PRY130" s="338"/>
      <c r="PRZ130" s="338"/>
      <c r="PSA130" s="338"/>
      <c r="PSB130" s="338"/>
      <c r="PSC130" s="338"/>
      <c r="PSD130" s="338"/>
      <c r="PSE130" s="338"/>
      <c r="PSF130" s="338"/>
      <c r="PSG130" s="338"/>
      <c r="PSH130" s="338"/>
      <c r="PSI130" s="338"/>
      <c r="PSJ130" s="338"/>
      <c r="PSK130" s="338"/>
      <c r="PSL130" s="338"/>
      <c r="PSM130" s="338"/>
      <c r="PSN130" s="338"/>
      <c r="PSO130" s="338"/>
      <c r="PSP130" s="338"/>
      <c r="PSQ130" s="338"/>
      <c r="PSR130" s="338"/>
      <c r="PSS130" s="338"/>
      <c r="PST130" s="338"/>
      <c r="PSU130" s="338"/>
      <c r="PSV130" s="338"/>
      <c r="PSW130" s="338"/>
      <c r="PSX130" s="338"/>
      <c r="PSY130" s="338"/>
      <c r="PSZ130" s="338"/>
      <c r="PTA130" s="338"/>
      <c r="PTB130" s="338"/>
      <c r="PTC130" s="338"/>
      <c r="PTD130" s="338"/>
      <c r="PTE130" s="338"/>
      <c r="PTF130" s="338"/>
      <c r="PTG130" s="338"/>
      <c r="PTH130" s="338"/>
      <c r="PTI130" s="338"/>
      <c r="PTJ130" s="338"/>
      <c r="PTK130" s="338"/>
      <c r="PTL130" s="338"/>
      <c r="PTM130" s="338"/>
      <c r="PTN130" s="338"/>
      <c r="PTO130" s="338"/>
      <c r="PTP130" s="338"/>
      <c r="PTQ130" s="338"/>
      <c r="PTR130" s="338"/>
      <c r="PTS130" s="338"/>
      <c r="PTT130" s="338"/>
      <c r="PTU130" s="338"/>
      <c r="PTV130" s="338"/>
      <c r="PTW130" s="338"/>
      <c r="PTX130" s="338"/>
      <c r="PTY130" s="338"/>
      <c r="PTZ130" s="338"/>
      <c r="PUA130" s="338"/>
      <c r="PUB130" s="338"/>
      <c r="PUC130" s="338"/>
      <c r="PUD130" s="338"/>
      <c r="PUE130" s="338"/>
      <c r="PUF130" s="338"/>
      <c r="PUG130" s="338"/>
      <c r="PUH130" s="338"/>
      <c r="PUI130" s="338"/>
      <c r="PUJ130" s="338"/>
      <c r="PUK130" s="338"/>
      <c r="PUL130" s="338"/>
      <c r="PUM130" s="338"/>
      <c r="PUN130" s="338"/>
      <c r="PUO130" s="338"/>
      <c r="PUP130" s="338"/>
      <c r="PUQ130" s="338"/>
      <c r="PUR130" s="338"/>
      <c r="PUS130" s="338"/>
      <c r="PUT130" s="338"/>
      <c r="PUU130" s="338"/>
      <c r="PUV130" s="338"/>
      <c r="PUW130" s="338"/>
      <c r="PUX130" s="338"/>
      <c r="PUY130" s="338"/>
      <c r="PUZ130" s="338"/>
      <c r="PVA130" s="338"/>
      <c r="PVB130" s="338"/>
      <c r="PVC130" s="338"/>
      <c r="PVD130" s="338"/>
      <c r="PVE130" s="338"/>
      <c r="PVF130" s="338"/>
      <c r="PVG130" s="338"/>
      <c r="PVH130" s="338"/>
      <c r="PVI130" s="338"/>
      <c r="PVJ130" s="338"/>
      <c r="PVK130" s="338"/>
      <c r="PVL130" s="338"/>
      <c r="PVM130" s="338"/>
      <c r="PVN130" s="338"/>
      <c r="PVO130" s="338"/>
      <c r="PVP130" s="338"/>
      <c r="PVQ130" s="338"/>
      <c r="PVR130" s="338"/>
      <c r="PVS130" s="338"/>
      <c r="PVT130" s="338"/>
      <c r="PVU130" s="338"/>
      <c r="PVV130" s="338"/>
      <c r="PVW130" s="338"/>
      <c r="PVX130" s="338"/>
      <c r="PVY130" s="338"/>
      <c r="PVZ130" s="338"/>
      <c r="PWA130" s="338"/>
      <c r="PWB130" s="338"/>
      <c r="PWC130" s="338"/>
      <c r="PWD130" s="338"/>
      <c r="PWE130" s="338"/>
      <c r="PWF130" s="338"/>
      <c r="PWG130" s="338"/>
      <c r="PWH130" s="338"/>
      <c r="PWI130" s="338"/>
      <c r="PWJ130" s="338"/>
      <c r="PWK130" s="338"/>
      <c r="PWL130" s="338"/>
      <c r="PWM130" s="338"/>
      <c r="PWN130" s="338"/>
      <c r="PWO130" s="338"/>
      <c r="PWP130" s="338"/>
      <c r="PWQ130" s="338"/>
      <c r="PWR130" s="338"/>
      <c r="PWS130" s="338"/>
      <c r="PWT130" s="338"/>
      <c r="PWU130" s="338"/>
      <c r="PWV130" s="338"/>
      <c r="PWW130" s="338"/>
      <c r="PWX130" s="338"/>
      <c r="PWY130" s="338"/>
      <c r="PWZ130" s="338"/>
      <c r="PXA130" s="338"/>
      <c r="PXB130" s="338"/>
      <c r="PXC130" s="338"/>
      <c r="PXD130" s="338"/>
      <c r="PXE130" s="338"/>
      <c r="PXF130" s="338"/>
      <c r="PXG130" s="338"/>
      <c r="PXH130" s="338"/>
      <c r="PXI130" s="338"/>
      <c r="PXJ130" s="338"/>
      <c r="PXK130" s="338"/>
      <c r="PXL130" s="338"/>
      <c r="PXM130" s="338"/>
      <c r="PXN130" s="338"/>
      <c r="PXO130" s="338"/>
      <c r="PXP130" s="338"/>
      <c r="PXQ130" s="338"/>
      <c r="PXR130" s="338"/>
      <c r="PXS130" s="338"/>
      <c r="PXT130" s="338"/>
      <c r="PXU130" s="338"/>
      <c r="PXV130" s="338"/>
      <c r="PXW130" s="338"/>
      <c r="PXX130" s="338"/>
      <c r="PXY130" s="338"/>
      <c r="PXZ130" s="338"/>
      <c r="PYA130" s="338"/>
      <c r="PYB130" s="338"/>
      <c r="PYC130" s="338"/>
      <c r="PYD130" s="338"/>
      <c r="PYE130" s="338"/>
      <c r="PYF130" s="338"/>
      <c r="PYG130" s="338"/>
      <c r="PYH130" s="338"/>
      <c r="PYI130" s="338"/>
      <c r="PYJ130" s="338"/>
      <c r="PYK130" s="338"/>
      <c r="PYL130" s="338"/>
      <c r="PYM130" s="338"/>
      <c r="PYN130" s="338"/>
      <c r="PYO130" s="338"/>
      <c r="PYP130" s="338"/>
      <c r="PYQ130" s="338"/>
      <c r="PYR130" s="338"/>
      <c r="PYS130" s="338"/>
      <c r="PYT130" s="338"/>
      <c r="PYU130" s="338"/>
      <c r="PYV130" s="338"/>
      <c r="PYW130" s="338"/>
      <c r="PYX130" s="338"/>
      <c r="PYY130" s="338"/>
      <c r="PYZ130" s="338"/>
      <c r="PZA130" s="338"/>
      <c r="PZB130" s="338"/>
      <c r="PZC130" s="338"/>
      <c r="PZD130" s="338"/>
      <c r="PZE130" s="338"/>
      <c r="PZF130" s="338"/>
      <c r="PZG130" s="338"/>
      <c r="PZH130" s="338"/>
      <c r="PZI130" s="338"/>
      <c r="PZJ130" s="338"/>
      <c r="PZK130" s="338"/>
      <c r="PZL130" s="338"/>
      <c r="PZM130" s="338"/>
      <c r="PZN130" s="338"/>
      <c r="PZO130" s="338"/>
      <c r="PZP130" s="338"/>
      <c r="PZQ130" s="338"/>
      <c r="PZR130" s="338"/>
      <c r="PZS130" s="338"/>
      <c r="PZT130" s="338"/>
      <c r="PZU130" s="338"/>
      <c r="PZV130" s="338"/>
      <c r="PZW130" s="338"/>
      <c r="PZX130" s="338"/>
      <c r="PZY130" s="338"/>
      <c r="PZZ130" s="338"/>
      <c r="QAA130" s="338"/>
      <c r="QAB130" s="338"/>
      <c r="QAC130" s="338"/>
      <c r="QAD130" s="338"/>
      <c r="QAE130" s="338"/>
      <c r="QAF130" s="338"/>
      <c r="QAG130" s="338"/>
      <c r="QAH130" s="338"/>
      <c r="QAI130" s="338"/>
      <c r="QAJ130" s="338"/>
      <c r="QAK130" s="338"/>
      <c r="QAL130" s="338"/>
      <c r="QAM130" s="338"/>
      <c r="QAN130" s="338"/>
      <c r="QAO130" s="338"/>
      <c r="QAP130" s="338"/>
      <c r="QAQ130" s="338"/>
      <c r="QAR130" s="338"/>
      <c r="QAS130" s="338"/>
      <c r="QAT130" s="338"/>
      <c r="QAU130" s="338"/>
      <c r="QAV130" s="338"/>
      <c r="QAW130" s="338"/>
      <c r="QAX130" s="338"/>
      <c r="QAY130" s="338"/>
      <c r="QAZ130" s="338"/>
      <c r="QBA130" s="338"/>
      <c r="QBB130" s="338"/>
      <c r="QBC130" s="338"/>
      <c r="QBD130" s="338"/>
      <c r="QBE130" s="338"/>
      <c r="QBF130" s="338"/>
      <c r="QBG130" s="338"/>
      <c r="QBH130" s="338"/>
      <c r="QBI130" s="338"/>
      <c r="QBJ130" s="338"/>
      <c r="QBK130" s="338"/>
      <c r="QBL130" s="338"/>
      <c r="QBM130" s="338"/>
      <c r="QBN130" s="338"/>
      <c r="QBO130" s="338"/>
      <c r="QBP130" s="338"/>
      <c r="QBQ130" s="338"/>
      <c r="QBR130" s="338"/>
      <c r="QBS130" s="338"/>
      <c r="QBT130" s="338"/>
      <c r="QBU130" s="338"/>
      <c r="QBV130" s="338"/>
      <c r="QBW130" s="338"/>
      <c r="QBX130" s="338"/>
      <c r="QBY130" s="338"/>
      <c r="QBZ130" s="338"/>
      <c r="QCA130" s="338"/>
      <c r="QCB130" s="338"/>
      <c r="QCC130" s="338"/>
      <c r="QCD130" s="338"/>
      <c r="QCE130" s="338"/>
      <c r="QCF130" s="338"/>
      <c r="QCG130" s="338"/>
      <c r="QCH130" s="338"/>
      <c r="QCI130" s="338"/>
      <c r="QCJ130" s="338"/>
      <c r="QCK130" s="338"/>
      <c r="QCL130" s="338"/>
      <c r="QCM130" s="338"/>
      <c r="QCN130" s="338"/>
      <c r="QCO130" s="338"/>
      <c r="QCP130" s="338"/>
      <c r="QCQ130" s="338"/>
      <c r="QCR130" s="338"/>
      <c r="QCS130" s="338"/>
      <c r="QCT130" s="338"/>
      <c r="QCU130" s="338"/>
      <c r="QCV130" s="338"/>
      <c r="QCW130" s="338"/>
      <c r="QCX130" s="338"/>
      <c r="QCY130" s="338"/>
      <c r="QCZ130" s="338"/>
      <c r="QDA130" s="338"/>
      <c r="QDB130" s="338"/>
      <c r="QDC130" s="338"/>
      <c r="QDD130" s="338"/>
      <c r="QDE130" s="338"/>
      <c r="QDF130" s="338"/>
      <c r="QDG130" s="338"/>
      <c r="QDH130" s="338"/>
      <c r="QDI130" s="338"/>
      <c r="QDJ130" s="338"/>
      <c r="QDK130" s="338"/>
      <c r="QDL130" s="338"/>
      <c r="QDM130" s="338"/>
      <c r="QDN130" s="338"/>
      <c r="QDO130" s="338"/>
      <c r="QDP130" s="338"/>
      <c r="QDQ130" s="338"/>
      <c r="QDR130" s="338"/>
      <c r="QDS130" s="338"/>
      <c r="QDT130" s="338"/>
      <c r="QDU130" s="338"/>
      <c r="QDV130" s="338"/>
      <c r="QDW130" s="338"/>
      <c r="QDX130" s="338"/>
      <c r="QDY130" s="338"/>
      <c r="QDZ130" s="338"/>
      <c r="QEA130" s="338"/>
      <c r="QEB130" s="338"/>
      <c r="QEC130" s="338"/>
      <c r="QED130" s="338"/>
      <c r="QEE130" s="338"/>
      <c r="QEF130" s="338"/>
      <c r="QEG130" s="338"/>
      <c r="QEH130" s="338"/>
      <c r="QEI130" s="338"/>
      <c r="QEJ130" s="338"/>
      <c r="QEK130" s="338"/>
      <c r="QEL130" s="338"/>
      <c r="QEM130" s="338"/>
      <c r="QEN130" s="338"/>
      <c r="QEO130" s="338"/>
      <c r="QEP130" s="338"/>
      <c r="QEQ130" s="338"/>
      <c r="QER130" s="338"/>
      <c r="QES130" s="338"/>
      <c r="QET130" s="338"/>
      <c r="QEU130" s="338"/>
      <c r="QEV130" s="338"/>
      <c r="QEW130" s="338"/>
      <c r="QEX130" s="338"/>
      <c r="QEY130" s="338"/>
      <c r="QEZ130" s="338"/>
      <c r="QFA130" s="338"/>
      <c r="QFB130" s="338"/>
      <c r="QFC130" s="338"/>
      <c r="QFD130" s="338"/>
      <c r="QFE130" s="338"/>
      <c r="QFF130" s="338"/>
      <c r="QFG130" s="338"/>
      <c r="QFH130" s="338"/>
      <c r="QFI130" s="338"/>
      <c r="QFJ130" s="338"/>
      <c r="QFK130" s="338"/>
      <c r="QFL130" s="338"/>
      <c r="QFM130" s="338"/>
      <c r="QFN130" s="338"/>
      <c r="QFO130" s="338"/>
      <c r="QFP130" s="338"/>
      <c r="QFQ130" s="338"/>
      <c r="QFR130" s="338"/>
      <c r="QFS130" s="338"/>
      <c r="QFT130" s="338"/>
      <c r="QFU130" s="338"/>
      <c r="QFV130" s="338"/>
      <c r="QFW130" s="338"/>
      <c r="QFX130" s="338"/>
      <c r="QFY130" s="338"/>
      <c r="QFZ130" s="338"/>
      <c r="QGA130" s="338"/>
      <c r="QGB130" s="338"/>
      <c r="QGC130" s="338"/>
      <c r="QGD130" s="338"/>
      <c r="QGE130" s="338"/>
      <c r="QGF130" s="338"/>
      <c r="QGG130" s="338"/>
      <c r="QGH130" s="338"/>
      <c r="QGI130" s="338"/>
      <c r="QGJ130" s="338"/>
      <c r="QGK130" s="338"/>
      <c r="QGL130" s="338"/>
      <c r="QGM130" s="338"/>
      <c r="QGN130" s="338"/>
      <c r="QGO130" s="338"/>
      <c r="QGP130" s="338"/>
      <c r="QGQ130" s="338"/>
      <c r="QGR130" s="338"/>
      <c r="QGS130" s="338"/>
      <c r="QGT130" s="338"/>
      <c r="QGU130" s="338"/>
      <c r="QGV130" s="338"/>
      <c r="QGW130" s="338"/>
      <c r="QGX130" s="338"/>
      <c r="QGY130" s="338"/>
      <c r="QGZ130" s="338"/>
      <c r="QHA130" s="338"/>
      <c r="QHB130" s="338"/>
      <c r="QHC130" s="338"/>
      <c r="QHD130" s="338"/>
      <c r="QHE130" s="338"/>
      <c r="QHF130" s="338"/>
      <c r="QHG130" s="338"/>
      <c r="QHH130" s="338"/>
      <c r="QHI130" s="338"/>
      <c r="QHJ130" s="338"/>
      <c r="QHK130" s="338"/>
      <c r="QHL130" s="338"/>
      <c r="QHM130" s="338"/>
      <c r="QHN130" s="338"/>
      <c r="QHO130" s="338"/>
      <c r="QHP130" s="338"/>
      <c r="QHQ130" s="338"/>
      <c r="QHR130" s="338"/>
      <c r="QHS130" s="338"/>
      <c r="QHT130" s="338"/>
      <c r="QHU130" s="338"/>
      <c r="QHV130" s="338"/>
      <c r="QHW130" s="338"/>
      <c r="QHX130" s="338"/>
      <c r="QHY130" s="338"/>
      <c r="QHZ130" s="338"/>
      <c r="QIA130" s="338"/>
      <c r="QIB130" s="338"/>
      <c r="QIC130" s="338"/>
      <c r="QID130" s="338"/>
      <c r="QIE130" s="338"/>
      <c r="QIF130" s="338"/>
      <c r="QIG130" s="338"/>
      <c r="QIH130" s="338"/>
      <c r="QII130" s="338"/>
      <c r="QIJ130" s="338"/>
      <c r="QIK130" s="338"/>
      <c r="QIL130" s="338"/>
      <c r="QIM130" s="338"/>
      <c r="QIN130" s="338"/>
      <c r="QIO130" s="338"/>
      <c r="QIP130" s="338"/>
      <c r="QIQ130" s="338"/>
      <c r="QIR130" s="338"/>
      <c r="QIS130" s="338"/>
      <c r="QIT130" s="338"/>
      <c r="QIU130" s="338"/>
      <c r="QIV130" s="338"/>
      <c r="QIW130" s="338"/>
      <c r="QIX130" s="338"/>
      <c r="QIY130" s="338"/>
      <c r="QIZ130" s="338"/>
      <c r="QJA130" s="338"/>
      <c r="QJB130" s="338"/>
      <c r="QJC130" s="338"/>
      <c r="QJD130" s="338"/>
      <c r="QJE130" s="338"/>
      <c r="QJF130" s="338"/>
      <c r="QJG130" s="338"/>
      <c r="QJH130" s="338"/>
      <c r="QJI130" s="338"/>
      <c r="QJJ130" s="338"/>
      <c r="QJK130" s="338"/>
      <c r="QJL130" s="338"/>
      <c r="QJM130" s="338"/>
      <c r="QJN130" s="338"/>
      <c r="QJO130" s="338"/>
      <c r="QJP130" s="338"/>
      <c r="QJQ130" s="338"/>
      <c r="QJR130" s="338"/>
      <c r="QJS130" s="338"/>
      <c r="QJT130" s="338"/>
      <c r="QJU130" s="338"/>
      <c r="QJV130" s="338"/>
      <c r="QJW130" s="338"/>
      <c r="QJX130" s="338"/>
      <c r="QJY130" s="338"/>
      <c r="QJZ130" s="338"/>
      <c r="QKA130" s="338"/>
      <c r="QKB130" s="338"/>
      <c r="QKC130" s="338"/>
      <c r="QKD130" s="338"/>
      <c r="QKE130" s="338"/>
      <c r="QKF130" s="338"/>
      <c r="QKG130" s="338"/>
      <c r="QKH130" s="338"/>
      <c r="QKI130" s="338"/>
      <c r="QKJ130" s="338"/>
      <c r="QKK130" s="338"/>
      <c r="QKL130" s="338"/>
      <c r="QKM130" s="338"/>
      <c r="QKN130" s="338"/>
      <c r="QKO130" s="338"/>
      <c r="QKP130" s="338"/>
      <c r="QKQ130" s="338"/>
      <c r="QKR130" s="338"/>
      <c r="QKS130" s="338"/>
      <c r="QKT130" s="338"/>
      <c r="QKU130" s="338"/>
      <c r="QKV130" s="338"/>
      <c r="QKW130" s="338"/>
      <c r="QKX130" s="338"/>
      <c r="QKY130" s="338"/>
      <c r="QKZ130" s="338"/>
      <c r="QLA130" s="338"/>
      <c r="QLB130" s="338"/>
      <c r="QLC130" s="338"/>
      <c r="QLD130" s="338"/>
      <c r="QLE130" s="338"/>
      <c r="QLF130" s="338"/>
      <c r="QLG130" s="338"/>
      <c r="QLH130" s="338"/>
      <c r="QLI130" s="338"/>
      <c r="QLJ130" s="338"/>
      <c r="QLK130" s="338"/>
      <c r="QLL130" s="338"/>
      <c r="QLM130" s="338"/>
      <c r="QLN130" s="338"/>
      <c r="QLO130" s="338"/>
      <c r="QLP130" s="338"/>
      <c r="QLQ130" s="338"/>
      <c r="QLR130" s="338"/>
      <c r="QLS130" s="338"/>
      <c r="QLT130" s="338"/>
      <c r="QLU130" s="338"/>
      <c r="QLV130" s="338"/>
      <c r="QLW130" s="338"/>
      <c r="QLX130" s="338"/>
      <c r="QLY130" s="338"/>
      <c r="QLZ130" s="338"/>
      <c r="QMA130" s="338"/>
      <c r="QMB130" s="338"/>
      <c r="QMC130" s="338"/>
      <c r="QMD130" s="338"/>
      <c r="QME130" s="338"/>
      <c r="QMF130" s="338"/>
      <c r="QMG130" s="338"/>
      <c r="QMH130" s="338"/>
      <c r="QMI130" s="338"/>
      <c r="QMJ130" s="338"/>
      <c r="QMK130" s="338"/>
      <c r="QML130" s="338"/>
      <c r="QMM130" s="338"/>
      <c r="QMN130" s="338"/>
      <c r="QMO130" s="338"/>
      <c r="QMP130" s="338"/>
      <c r="QMQ130" s="338"/>
      <c r="QMR130" s="338"/>
      <c r="QMS130" s="338"/>
      <c r="QMT130" s="338"/>
      <c r="QMU130" s="338"/>
      <c r="QMV130" s="338"/>
      <c r="QMW130" s="338"/>
      <c r="QMX130" s="338"/>
      <c r="QMY130" s="338"/>
      <c r="QMZ130" s="338"/>
      <c r="QNA130" s="338"/>
      <c r="QNB130" s="338"/>
      <c r="QNC130" s="338"/>
      <c r="QND130" s="338"/>
      <c r="QNE130" s="338"/>
      <c r="QNF130" s="338"/>
      <c r="QNG130" s="338"/>
      <c r="QNH130" s="338"/>
      <c r="QNI130" s="338"/>
      <c r="QNJ130" s="338"/>
      <c r="QNK130" s="338"/>
      <c r="QNL130" s="338"/>
      <c r="QNM130" s="338"/>
      <c r="QNN130" s="338"/>
      <c r="QNO130" s="338"/>
      <c r="QNP130" s="338"/>
      <c r="QNQ130" s="338"/>
      <c r="QNR130" s="338"/>
      <c r="QNS130" s="338"/>
      <c r="QNT130" s="338"/>
      <c r="QNU130" s="338"/>
      <c r="QNV130" s="338"/>
      <c r="QNW130" s="338"/>
      <c r="QNX130" s="338"/>
      <c r="QNY130" s="338"/>
      <c r="QNZ130" s="338"/>
      <c r="QOA130" s="338"/>
      <c r="QOB130" s="338"/>
      <c r="QOC130" s="338"/>
      <c r="QOD130" s="338"/>
      <c r="QOE130" s="338"/>
      <c r="QOF130" s="338"/>
      <c r="QOG130" s="338"/>
      <c r="QOH130" s="338"/>
      <c r="QOI130" s="338"/>
      <c r="QOJ130" s="338"/>
      <c r="QOK130" s="338"/>
      <c r="QOL130" s="338"/>
      <c r="QOM130" s="338"/>
      <c r="QON130" s="338"/>
      <c r="QOO130" s="338"/>
      <c r="QOP130" s="338"/>
      <c r="QOQ130" s="338"/>
      <c r="QOR130" s="338"/>
      <c r="QOS130" s="338"/>
      <c r="QOT130" s="338"/>
      <c r="QOU130" s="338"/>
      <c r="QOV130" s="338"/>
      <c r="QOW130" s="338"/>
      <c r="QOX130" s="338"/>
      <c r="QOY130" s="338"/>
      <c r="QOZ130" s="338"/>
      <c r="QPA130" s="338"/>
      <c r="QPB130" s="338"/>
      <c r="QPC130" s="338"/>
      <c r="QPD130" s="338"/>
      <c r="QPE130" s="338"/>
      <c r="QPF130" s="338"/>
      <c r="QPG130" s="338"/>
      <c r="QPH130" s="338"/>
      <c r="QPI130" s="338"/>
      <c r="QPJ130" s="338"/>
      <c r="QPK130" s="338"/>
      <c r="QPL130" s="338"/>
      <c r="QPM130" s="338"/>
      <c r="QPN130" s="338"/>
      <c r="QPO130" s="338"/>
      <c r="QPP130" s="338"/>
      <c r="QPQ130" s="338"/>
      <c r="QPR130" s="338"/>
      <c r="QPS130" s="338"/>
      <c r="QPT130" s="338"/>
      <c r="QPU130" s="338"/>
      <c r="QPV130" s="338"/>
      <c r="QPW130" s="338"/>
      <c r="QPX130" s="338"/>
      <c r="QPY130" s="338"/>
      <c r="QPZ130" s="338"/>
      <c r="QQA130" s="338"/>
      <c r="QQB130" s="338"/>
      <c r="QQC130" s="338"/>
      <c r="QQD130" s="338"/>
      <c r="QQE130" s="338"/>
      <c r="QQF130" s="338"/>
      <c r="QQG130" s="338"/>
      <c r="QQH130" s="338"/>
      <c r="QQI130" s="338"/>
      <c r="QQJ130" s="338"/>
      <c r="QQK130" s="338"/>
      <c r="QQL130" s="338"/>
      <c r="QQM130" s="338"/>
      <c r="QQN130" s="338"/>
      <c r="QQO130" s="338"/>
      <c r="QQP130" s="338"/>
      <c r="QQQ130" s="338"/>
      <c r="QQR130" s="338"/>
      <c r="QQS130" s="338"/>
      <c r="QQT130" s="338"/>
      <c r="QQU130" s="338"/>
      <c r="QQV130" s="338"/>
      <c r="QQW130" s="338"/>
      <c r="QQX130" s="338"/>
      <c r="QQY130" s="338"/>
      <c r="QQZ130" s="338"/>
      <c r="QRA130" s="338"/>
      <c r="QRB130" s="338"/>
      <c r="QRC130" s="338"/>
      <c r="QRD130" s="338"/>
      <c r="QRE130" s="338"/>
      <c r="QRF130" s="338"/>
      <c r="QRG130" s="338"/>
      <c r="QRH130" s="338"/>
      <c r="QRI130" s="338"/>
      <c r="QRJ130" s="338"/>
      <c r="QRK130" s="338"/>
      <c r="QRL130" s="338"/>
      <c r="QRM130" s="338"/>
      <c r="QRN130" s="338"/>
      <c r="QRO130" s="338"/>
      <c r="QRP130" s="338"/>
      <c r="QRQ130" s="338"/>
      <c r="QRR130" s="338"/>
      <c r="QRS130" s="338"/>
      <c r="QRT130" s="338"/>
      <c r="QRU130" s="338"/>
      <c r="QRV130" s="338"/>
      <c r="QRW130" s="338"/>
      <c r="QRX130" s="338"/>
      <c r="QRY130" s="338"/>
      <c r="QRZ130" s="338"/>
      <c r="QSA130" s="338"/>
      <c r="QSB130" s="338"/>
      <c r="QSC130" s="338"/>
      <c r="QSD130" s="338"/>
      <c r="QSE130" s="338"/>
      <c r="QSF130" s="338"/>
      <c r="QSG130" s="338"/>
      <c r="QSH130" s="338"/>
      <c r="QSI130" s="338"/>
      <c r="QSJ130" s="338"/>
      <c r="QSK130" s="338"/>
      <c r="QSL130" s="338"/>
      <c r="QSM130" s="338"/>
      <c r="QSN130" s="338"/>
      <c r="QSO130" s="338"/>
      <c r="QSP130" s="338"/>
      <c r="QSQ130" s="338"/>
      <c r="QSR130" s="338"/>
      <c r="QSS130" s="338"/>
      <c r="QST130" s="338"/>
      <c r="QSU130" s="338"/>
      <c r="QSV130" s="338"/>
      <c r="QSW130" s="338"/>
      <c r="QSX130" s="338"/>
      <c r="QSY130" s="338"/>
      <c r="QSZ130" s="338"/>
      <c r="QTA130" s="338"/>
      <c r="QTB130" s="338"/>
      <c r="QTC130" s="338"/>
      <c r="QTD130" s="338"/>
      <c r="QTE130" s="338"/>
      <c r="QTF130" s="338"/>
      <c r="QTG130" s="338"/>
      <c r="QTH130" s="338"/>
      <c r="QTI130" s="338"/>
      <c r="QTJ130" s="338"/>
      <c r="QTK130" s="338"/>
      <c r="QTL130" s="338"/>
      <c r="QTM130" s="338"/>
      <c r="QTN130" s="338"/>
      <c r="QTO130" s="338"/>
      <c r="QTP130" s="338"/>
      <c r="QTQ130" s="338"/>
      <c r="QTR130" s="338"/>
      <c r="QTS130" s="338"/>
      <c r="QTT130" s="338"/>
      <c r="QTU130" s="338"/>
      <c r="QTV130" s="338"/>
      <c r="QTW130" s="338"/>
      <c r="QTX130" s="338"/>
      <c r="QTY130" s="338"/>
      <c r="QTZ130" s="338"/>
      <c r="QUA130" s="338"/>
      <c r="QUB130" s="338"/>
      <c r="QUC130" s="338"/>
      <c r="QUD130" s="338"/>
      <c r="QUE130" s="338"/>
      <c r="QUF130" s="338"/>
      <c r="QUG130" s="338"/>
      <c r="QUH130" s="338"/>
      <c r="QUI130" s="338"/>
      <c r="QUJ130" s="338"/>
      <c r="QUK130" s="338"/>
      <c r="QUL130" s="338"/>
      <c r="QUM130" s="338"/>
      <c r="QUN130" s="338"/>
      <c r="QUO130" s="338"/>
      <c r="QUP130" s="338"/>
      <c r="QUQ130" s="338"/>
      <c r="QUR130" s="338"/>
      <c r="QUS130" s="338"/>
      <c r="QUT130" s="338"/>
      <c r="QUU130" s="338"/>
      <c r="QUV130" s="338"/>
      <c r="QUW130" s="338"/>
      <c r="QUX130" s="338"/>
      <c r="QUY130" s="338"/>
      <c r="QUZ130" s="338"/>
      <c r="QVA130" s="338"/>
      <c r="QVB130" s="338"/>
      <c r="QVC130" s="338"/>
      <c r="QVD130" s="338"/>
      <c r="QVE130" s="338"/>
      <c r="QVF130" s="338"/>
      <c r="QVG130" s="338"/>
      <c r="QVH130" s="338"/>
      <c r="QVI130" s="338"/>
      <c r="QVJ130" s="338"/>
      <c r="QVK130" s="338"/>
      <c r="QVL130" s="338"/>
      <c r="QVM130" s="338"/>
      <c r="QVN130" s="338"/>
      <c r="QVO130" s="338"/>
      <c r="QVP130" s="338"/>
      <c r="QVQ130" s="338"/>
      <c r="QVR130" s="338"/>
      <c r="QVS130" s="338"/>
      <c r="QVT130" s="338"/>
      <c r="QVU130" s="338"/>
      <c r="QVV130" s="338"/>
      <c r="QVW130" s="338"/>
      <c r="QVX130" s="338"/>
      <c r="QVY130" s="338"/>
      <c r="QVZ130" s="338"/>
      <c r="QWA130" s="338"/>
      <c r="QWB130" s="338"/>
      <c r="QWC130" s="338"/>
      <c r="QWD130" s="338"/>
      <c r="QWE130" s="338"/>
      <c r="QWF130" s="338"/>
      <c r="QWG130" s="338"/>
      <c r="QWH130" s="338"/>
      <c r="QWI130" s="338"/>
      <c r="QWJ130" s="338"/>
      <c r="QWK130" s="338"/>
      <c r="QWL130" s="338"/>
      <c r="QWM130" s="338"/>
      <c r="QWN130" s="338"/>
      <c r="QWO130" s="338"/>
      <c r="QWP130" s="338"/>
      <c r="QWQ130" s="338"/>
      <c r="QWR130" s="338"/>
      <c r="QWS130" s="338"/>
      <c r="QWT130" s="338"/>
      <c r="QWU130" s="338"/>
      <c r="QWV130" s="338"/>
      <c r="QWW130" s="338"/>
      <c r="QWX130" s="338"/>
      <c r="QWY130" s="338"/>
      <c r="QWZ130" s="338"/>
      <c r="QXA130" s="338"/>
      <c r="QXB130" s="338"/>
      <c r="QXC130" s="338"/>
      <c r="QXD130" s="338"/>
      <c r="QXE130" s="338"/>
      <c r="QXF130" s="338"/>
      <c r="QXG130" s="338"/>
      <c r="QXH130" s="338"/>
      <c r="QXI130" s="338"/>
      <c r="QXJ130" s="338"/>
      <c r="QXK130" s="338"/>
      <c r="QXL130" s="338"/>
      <c r="QXM130" s="338"/>
      <c r="QXN130" s="338"/>
      <c r="QXO130" s="338"/>
      <c r="QXP130" s="338"/>
      <c r="QXQ130" s="338"/>
      <c r="QXR130" s="338"/>
      <c r="QXS130" s="338"/>
      <c r="QXT130" s="338"/>
      <c r="QXU130" s="338"/>
      <c r="QXV130" s="338"/>
      <c r="QXW130" s="338"/>
      <c r="QXX130" s="338"/>
      <c r="QXY130" s="338"/>
      <c r="QXZ130" s="338"/>
      <c r="QYA130" s="338"/>
      <c r="QYB130" s="338"/>
      <c r="QYC130" s="338"/>
      <c r="QYD130" s="338"/>
      <c r="QYE130" s="338"/>
      <c r="QYF130" s="338"/>
      <c r="QYG130" s="338"/>
      <c r="QYH130" s="338"/>
      <c r="QYI130" s="338"/>
      <c r="QYJ130" s="338"/>
      <c r="QYK130" s="338"/>
      <c r="QYL130" s="338"/>
      <c r="QYM130" s="338"/>
      <c r="QYN130" s="338"/>
      <c r="QYO130" s="338"/>
      <c r="QYP130" s="338"/>
      <c r="QYQ130" s="338"/>
      <c r="QYR130" s="338"/>
      <c r="QYS130" s="338"/>
      <c r="QYT130" s="338"/>
      <c r="QYU130" s="338"/>
      <c r="QYV130" s="338"/>
      <c r="QYW130" s="338"/>
      <c r="QYX130" s="338"/>
      <c r="QYY130" s="338"/>
      <c r="QYZ130" s="338"/>
      <c r="QZA130" s="338"/>
      <c r="QZB130" s="338"/>
      <c r="QZC130" s="338"/>
      <c r="QZD130" s="338"/>
      <c r="QZE130" s="338"/>
      <c r="QZF130" s="338"/>
      <c r="QZG130" s="338"/>
      <c r="QZH130" s="338"/>
      <c r="QZI130" s="338"/>
      <c r="QZJ130" s="338"/>
      <c r="QZK130" s="338"/>
      <c r="QZL130" s="338"/>
      <c r="QZM130" s="338"/>
      <c r="QZN130" s="338"/>
      <c r="QZO130" s="338"/>
      <c r="QZP130" s="338"/>
      <c r="QZQ130" s="338"/>
      <c r="QZR130" s="338"/>
      <c r="QZS130" s="338"/>
      <c r="QZT130" s="338"/>
      <c r="QZU130" s="338"/>
      <c r="QZV130" s="338"/>
      <c r="QZW130" s="338"/>
      <c r="QZX130" s="338"/>
      <c r="QZY130" s="338"/>
      <c r="QZZ130" s="338"/>
      <c r="RAA130" s="338"/>
      <c r="RAB130" s="338"/>
      <c r="RAC130" s="338"/>
      <c r="RAD130" s="338"/>
      <c r="RAE130" s="338"/>
      <c r="RAF130" s="338"/>
      <c r="RAG130" s="338"/>
      <c r="RAH130" s="338"/>
      <c r="RAI130" s="338"/>
      <c r="RAJ130" s="338"/>
      <c r="RAK130" s="338"/>
      <c r="RAL130" s="338"/>
      <c r="RAM130" s="338"/>
      <c r="RAN130" s="338"/>
      <c r="RAO130" s="338"/>
      <c r="RAP130" s="338"/>
      <c r="RAQ130" s="338"/>
      <c r="RAR130" s="338"/>
      <c r="RAS130" s="338"/>
      <c r="RAT130" s="338"/>
      <c r="RAU130" s="338"/>
      <c r="RAV130" s="338"/>
      <c r="RAW130" s="338"/>
      <c r="RAX130" s="338"/>
      <c r="RAY130" s="338"/>
      <c r="RAZ130" s="338"/>
      <c r="RBA130" s="338"/>
      <c r="RBB130" s="338"/>
      <c r="RBC130" s="338"/>
      <c r="RBD130" s="338"/>
      <c r="RBE130" s="338"/>
      <c r="RBF130" s="338"/>
      <c r="RBG130" s="338"/>
      <c r="RBH130" s="338"/>
      <c r="RBI130" s="338"/>
      <c r="RBJ130" s="338"/>
      <c r="RBK130" s="338"/>
      <c r="RBL130" s="338"/>
      <c r="RBM130" s="338"/>
      <c r="RBN130" s="338"/>
      <c r="RBO130" s="338"/>
      <c r="RBP130" s="338"/>
      <c r="RBQ130" s="338"/>
      <c r="RBR130" s="338"/>
      <c r="RBS130" s="338"/>
      <c r="RBT130" s="338"/>
      <c r="RBU130" s="338"/>
      <c r="RBV130" s="338"/>
      <c r="RBW130" s="338"/>
      <c r="RBX130" s="338"/>
      <c r="RBY130" s="338"/>
      <c r="RBZ130" s="338"/>
      <c r="RCA130" s="338"/>
      <c r="RCB130" s="338"/>
      <c r="RCC130" s="338"/>
      <c r="RCD130" s="338"/>
      <c r="RCE130" s="338"/>
      <c r="RCF130" s="338"/>
      <c r="RCG130" s="338"/>
      <c r="RCH130" s="338"/>
      <c r="RCI130" s="338"/>
      <c r="RCJ130" s="338"/>
      <c r="RCK130" s="338"/>
      <c r="RCL130" s="338"/>
      <c r="RCM130" s="338"/>
      <c r="RCN130" s="338"/>
      <c r="RCO130" s="338"/>
      <c r="RCP130" s="338"/>
      <c r="RCQ130" s="338"/>
      <c r="RCR130" s="338"/>
      <c r="RCS130" s="338"/>
      <c r="RCT130" s="338"/>
      <c r="RCU130" s="338"/>
      <c r="RCV130" s="338"/>
      <c r="RCW130" s="338"/>
      <c r="RCX130" s="338"/>
      <c r="RCY130" s="338"/>
      <c r="RCZ130" s="338"/>
      <c r="RDA130" s="338"/>
      <c r="RDB130" s="338"/>
      <c r="RDC130" s="338"/>
      <c r="RDD130" s="338"/>
      <c r="RDE130" s="338"/>
      <c r="RDF130" s="338"/>
      <c r="RDG130" s="338"/>
      <c r="RDH130" s="338"/>
      <c r="RDI130" s="338"/>
      <c r="RDJ130" s="338"/>
      <c r="RDK130" s="338"/>
      <c r="RDL130" s="338"/>
      <c r="RDM130" s="338"/>
      <c r="RDN130" s="338"/>
      <c r="RDO130" s="338"/>
      <c r="RDP130" s="338"/>
      <c r="RDQ130" s="338"/>
      <c r="RDR130" s="338"/>
      <c r="RDS130" s="338"/>
      <c r="RDT130" s="338"/>
      <c r="RDU130" s="338"/>
      <c r="RDV130" s="338"/>
      <c r="RDW130" s="338"/>
      <c r="RDX130" s="338"/>
      <c r="RDY130" s="338"/>
      <c r="RDZ130" s="338"/>
      <c r="REA130" s="338"/>
      <c r="REB130" s="338"/>
      <c r="REC130" s="338"/>
      <c r="RED130" s="338"/>
      <c r="REE130" s="338"/>
      <c r="REF130" s="338"/>
      <c r="REG130" s="338"/>
      <c r="REH130" s="338"/>
      <c r="REI130" s="338"/>
      <c r="REJ130" s="338"/>
      <c r="REK130" s="338"/>
      <c r="REL130" s="338"/>
      <c r="REM130" s="338"/>
      <c r="REN130" s="338"/>
      <c r="REO130" s="338"/>
      <c r="REP130" s="338"/>
      <c r="REQ130" s="338"/>
      <c r="RER130" s="338"/>
      <c r="RES130" s="338"/>
      <c r="RET130" s="338"/>
      <c r="REU130" s="338"/>
      <c r="REV130" s="338"/>
      <c r="REW130" s="338"/>
      <c r="REX130" s="338"/>
      <c r="REY130" s="338"/>
      <c r="REZ130" s="338"/>
      <c r="RFA130" s="338"/>
      <c r="RFB130" s="338"/>
      <c r="RFC130" s="338"/>
      <c r="RFD130" s="338"/>
      <c r="RFE130" s="338"/>
      <c r="RFF130" s="338"/>
      <c r="RFG130" s="338"/>
      <c r="RFH130" s="338"/>
      <c r="RFI130" s="338"/>
      <c r="RFJ130" s="338"/>
      <c r="RFK130" s="338"/>
      <c r="RFL130" s="338"/>
      <c r="RFM130" s="338"/>
      <c r="RFN130" s="338"/>
      <c r="RFO130" s="338"/>
      <c r="RFP130" s="338"/>
      <c r="RFQ130" s="338"/>
      <c r="RFR130" s="338"/>
      <c r="RFS130" s="338"/>
      <c r="RFT130" s="338"/>
      <c r="RFU130" s="338"/>
      <c r="RFV130" s="338"/>
      <c r="RFW130" s="338"/>
      <c r="RFX130" s="338"/>
      <c r="RFY130" s="338"/>
      <c r="RFZ130" s="338"/>
      <c r="RGA130" s="338"/>
      <c r="RGB130" s="338"/>
      <c r="RGC130" s="338"/>
      <c r="RGD130" s="338"/>
      <c r="RGE130" s="338"/>
      <c r="RGF130" s="338"/>
      <c r="RGG130" s="338"/>
      <c r="RGH130" s="338"/>
      <c r="RGI130" s="338"/>
      <c r="RGJ130" s="338"/>
      <c r="RGK130" s="338"/>
      <c r="RGL130" s="338"/>
      <c r="RGM130" s="338"/>
      <c r="RGN130" s="338"/>
      <c r="RGO130" s="338"/>
      <c r="RGP130" s="338"/>
      <c r="RGQ130" s="338"/>
      <c r="RGR130" s="338"/>
      <c r="RGS130" s="338"/>
      <c r="RGT130" s="338"/>
      <c r="RGU130" s="338"/>
      <c r="RGV130" s="338"/>
      <c r="RGW130" s="338"/>
      <c r="RGX130" s="338"/>
      <c r="RGY130" s="338"/>
      <c r="RGZ130" s="338"/>
      <c r="RHA130" s="338"/>
      <c r="RHB130" s="338"/>
      <c r="RHC130" s="338"/>
      <c r="RHD130" s="338"/>
      <c r="RHE130" s="338"/>
      <c r="RHF130" s="338"/>
      <c r="RHG130" s="338"/>
      <c r="RHH130" s="338"/>
      <c r="RHI130" s="338"/>
      <c r="RHJ130" s="338"/>
      <c r="RHK130" s="338"/>
      <c r="RHL130" s="338"/>
      <c r="RHM130" s="338"/>
      <c r="RHN130" s="338"/>
      <c r="RHO130" s="338"/>
      <c r="RHP130" s="338"/>
      <c r="RHQ130" s="338"/>
      <c r="RHR130" s="338"/>
      <c r="RHS130" s="338"/>
      <c r="RHT130" s="338"/>
      <c r="RHU130" s="338"/>
      <c r="RHV130" s="338"/>
      <c r="RHW130" s="338"/>
      <c r="RHX130" s="338"/>
      <c r="RHY130" s="338"/>
      <c r="RHZ130" s="338"/>
      <c r="RIA130" s="338"/>
      <c r="RIB130" s="338"/>
      <c r="RIC130" s="338"/>
      <c r="RID130" s="338"/>
      <c r="RIE130" s="338"/>
      <c r="RIF130" s="338"/>
      <c r="RIG130" s="338"/>
      <c r="RIH130" s="338"/>
      <c r="RII130" s="338"/>
      <c r="RIJ130" s="338"/>
      <c r="RIK130" s="338"/>
      <c r="RIL130" s="338"/>
      <c r="RIM130" s="338"/>
      <c r="RIN130" s="338"/>
      <c r="RIO130" s="338"/>
      <c r="RIP130" s="338"/>
      <c r="RIQ130" s="338"/>
      <c r="RIR130" s="338"/>
      <c r="RIS130" s="338"/>
      <c r="RIT130" s="338"/>
      <c r="RIU130" s="338"/>
      <c r="RIV130" s="338"/>
      <c r="RIW130" s="338"/>
      <c r="RIX130" s="338"/>
      <c r="RIY130" s="338"/>
      <c r="RIZ130" s="338"/>
      <c r="RJA130" s="338"/>
      <c r="RJB130" s="338"/>
      <c r="RJC130" s="338"/>
      <c r="RJD130" s="338"/>
      <c r="RJE130" s="338"/>
      <c r="RJF130" s="338"/>
      <c r="RJG130" s="338"/>
      <c r="RJH130" s="338"/>
      <c r="RJI130" s="338"/>
      <c r="RJJ130" s="338"/>
      <c r="RJK130" s="338"/>
      <c r="RJL130" s="338"/>
      <c r="RJM130" s="338"/>
      <c r="RJN130" s="338"/>
      <c r="RJO130" s="338"/>
      <c r="RJP130" s="338"/>
      <c r="RJQ130" s="338"/>
      <c r="RJR130" s="338"/>
      <c r="RJS130" s="338"/>
      <c r="RJT130" s="338"/>
      <c r="RJU130" s="338"/>
      <c r="RJV130" s="338"/>
      <c r="RJW130" s="338"/>
      <c r="RJX130" s="338"/>
      <c r="RJY130" s="338"/>
      <c r="RJZ130" s="338"/>
      <c r="RKA130" s="338"/>
      <c r="RKB130" s="338"/>
      <c r="RKC130" s="338"/>
      <c r="RKD130" s="338"/>
      <c r="RKE130" s="338"/>
      <c r="RKF130" s="338"/>
      <c r="RKG130" s="338"/>
      <c r="RKH130" s="338"/>
      <c r="RKI130" s="338"/>
      <c r="RKJ130" s="338"/>
      <c r="RKK130" s="338"/>
      <c r="RKL130" s="338"/>
      <c r="RKM130" s="338"/>
      <c r="RKN130" s="338"/>
      <c r="RKO130" s="338"/>
      <c r="RKP130" s="338"/>
      <c r="RKQ130" s="338"/>
      <c r="RKR130" s="338"/>
      <c r="RKS130" s="338"/>
      <c r="RKT130" s="338"/>
      <c r="RKU130" s="338"/>
      <c r="RKV130" s="338"/>
      <c r="RKW130" s="338"/>
      <c r="RKX130" s="338"/>
      <c r="RKY130" s="338"/>
      <c r="RKZ130" s="338"/>
      <c r="RLA130" s="338"/>
      <c r="RLB130" s="338"/>
      <c r="RLC130" s="338"/>
      <c r="RLD130" s="338"/>
      <c r="RLE130" s="338"/>
      <c r="RLF130" s="338"/>
      <c r="RLG130" s="338"/>
      <c r="RLH130" s="338"/>
      <c r="RLI130" s="338"/>
      <c r="RLJ130" s="338"/>
      <c r="RLK130" s="338"/>
      <c r="RLL130" s="338"/>
      <c r="RLM130" s="338"/>
      <c r="RLN130" s="338"/>
      <c r="RLO130" s="338"/>
      <c r="RLP130" s="338"/>
      <c r="RLQ130" s="338"/>
      <c r="RLR130" s="338"/>
      <c r="RLS130" s="338"/>
      <c r="RLT130" s="338"/>
      <c r="RLU130" s="338"/>
      <c r="RLV130" s="338"/>
      <c r="RLW130" s="338"/>
      <c r="RLX130" s="338"/>
      <c r="RLY130" s="338"/>
      <c r="RLZ130" s="338"/>
      <c r="RMA130" s="338"/>
      <c r="RMB130" s="338"/>
      <c r="RMC130" s="338"/>
      <c r="RMD130" s="338"/>
      <c r="RME130" s="338"/>
      <c r="RMF130" s="338"/>
      <c r="RMG130" s="338"/>
      <c r="RMH130" s="338"/>
      <c r="RMI130" s="338"/>
      <c r="RMJ130" s="338"/>
      <c r="RMK130" s="338"/>
      <c r="RML130" s="338"/>
      <c r="RMM130" s="338"/>
      <c r="RMN130" s="338"/>
      <c r="RMO130" s="338"/>
      <c r="RMP130" s="338"/>
      <c r="RMQ130" s="338"/>
      <c r="RMR130" s="338"/>
      <c r="RMS130" s="338"/>
      <c r="RMT130" s="338"/>
      <c r="RMU130" s="338"/>
      <c r="RMV130" s="338"/>
      <c r="RMW130" s="338"/>
      <c r="RMX130" s="338"/>
      <c r="RMY130" s="338"/>
      <c r="RMZ130" s="338"/>
      <c r="RNA130" s="338"/>
      <c r="RNB130" s="338"/>
      <c r="RNC130" s="338"/>
      <c r="RND130" s="338"/>
      <c r="RNE130" s="338"/>
      <c r="RNF130" s="338"/>
      <c r="RNG130" s="338"/>
      <c r="RNH130" s="338"/>
      <c r="RNI130" s="338"/>
      <c r="RNJ130" s="338"/>
      <c r="RNK130" s="338"/>
      <c r="RNL130" s="338"/>
      <c r="RNM130" s="338"/>
      <c r="RNN130" s="338"/>
      <c r="RNO130" s="338"/>
      <c r="RNP130" s="338"/>
      <c r="RNQ130" s="338"/>
      <c r="RNR130" s="338"/>
      <c r="RNS130" s="338"/>
      <c r="RNT130" s="338"/>
      <c r="RNU130" s="338"/>
      <c r="RNV130" s="338"/>
      <c r="RNW130" s="338"/>
      <c r="RNX130" s="338"/>
      <c r="RNY130" s="338"/>
      <c r="RNZ130" s="338"/>
      <c r="ROA130" s="338"/>
      <c r="ROB130" s="338"/>
      <c r="ROC130" s="338"/>
      <c r="ROD130" s="338"/>
      <c r="ROE130" s="338"/>
      <c r="ROF130" s="338"/>
      <c r="ROG130" s="338"/>
      <c r="ROH130" s="338"/>
      <c r="ROI130" s="338"/>
      <c r="ROJ130" s="338"/>
      <c r="ROK130" s="338"/>
      <c r="ROL130" s="338"/>
      <c r="ROM130" s="338"/>
      <c r="RON130" s="338"/>
      <c r="ROO130" s="338"/>
      <c r="ROP130" s="338"/>
      <c r="ROQ130" s="338"/>
      <c r="ROR130" s="338"/>
      <c r="ROS130" s="338"/>
      <c r="ROT130" s="338"/>
      <c r="ROU130" s="338"/>
      <c r="ROV130" s="338"/>
      <c r="ROW130" s="338"/>
      <c r="ROX130" s="338"/>
      <c r="ROY130" s="338"/>
      <c r="ROZ130" s="338"/>
      <c r="RPA130" s="338"/>
      <c r="RPB130" s="338"/>
      <c r="RPC130" s="338"/>
      <c r="RPD130" s="338"/>
      <c r="RPE130" s="338"/>
      <c r="RPF130" s="338"/>
      <c r="RPG130" s="338"/>
      <c r="RPH130" s="338"/>
      <c r="RPI130" s="338"/>
      <c r="RPJ130" s="338"/>
      <c r="RPK130" s="338"/>
      <c r="RPL130" s="338"/>
      <c r="RPM130" s="338"/>
      <c r="RPN130" s="338"/>
      <c r="RPO130" s="338"/>
      <c r="RPP130" s="338"/>
      <c r="RPQ130" s="338"/>
      <c r="RPR130" s="338"/>
      <c r="RPS130" s="338"/>
      <c r="RPT130" s="338"/>
      <c r="RPU130" s="338"/>
      <c r="RPV130" s="338"/>
      <c r="RPW130" s="338"/>
      <c r="RPX130" s="338"/>
      <c r="RPY130" s="338"/>
      <c r="RPZ130" s="338"/>
      <c r="RQA130" s="338"/>
      <c r="RQB130" s="338"/>
      <c r="RQC130" s="338"/>
      <c r="RQD130" s="338"/>
      <c r="RQE130" s="338"/>
      <c r="RQF130" s="338"/>
      <c r="RQG130" s="338"/>
      <c r="RQH130" s="338"/>
      <c r="RQI130" s="338"/>
      <c r="RQJ130" s="338"/>
      <c r="RQK130" s="338"/>
      <c r="RQL130" s="338"/>
      <c r="RQM130" s="338"/>
      <c r="RQN130" s="338"/>
      <c r="RQO130" s="338"/>
      <c r="RQP130" s="338"/>
      <c r="RQQ130" s="338"/>
      <c r="RQR130" s="338"/>
      <c r="RQS130" s="338"/>
      <c r="RQT130" s="338"/>
      <c r="RQU130" s="338"/>
      <c r="RQV130" s="338"/>
      <c r="RQW130" s="338"/>
      <c r="RQX130" s="338"/>
      <c r="RQY130" s="338"/>
      <c r="RQZ130" s="338"/>
      <c r="RRA130" s="338"/>
      <c r="RRB130" s="338"/>
      <c r="RRC130" s="338"/>
      <c r="RRD130" s="338"/>
      <c r="RRE130" s="338"/>
      <c r="RRF130" s="338"/>
      <c r="RRG130" s="338"/>
      <c r="RRH130" s="338"/>
      <c r="RRI130" s="338"/>
      <c r="RRJ130" s="338"/>
      <c r="RRK130" s="338"/>
      <c r="RRL130" s="338"/>
      <c r="RRM130" s="338"/>
      <c r="RRN130" s="338"/>
      <c r="RRO130" s="338"/>
      <c r="RRP130" s="338"/>
      <c r="RRQ130" s="338"/>
      <c r="RRR130" s="338"/>
      <c r="RRS130" s="338"/>
      <c r="RRT130" s="338"/>
      <c r="RRU130" s="338"/>
      <c r="RRV130" s="338"/>
      <c r="RRW130" s="338"/>
      <c r="RRX130" s="338"/>
      <c r="RRY130" s="338"/>
      <c r="RRZ130" s="338"/>
      <c r="RSA130" s="338"/>
      <c r="RSB130" s="338"/>
      <c r="RSC130" s="338"/>
      <c r="RSD130" s="338"/>
      <c r="RSE130" s="338"/>
      <c r="RSF130" s="338"/>
      <c r="RSG130" s="338"/>
      <c r="RSH130" s="338"/>
      <c r="RSI130" s="338"/>
      <c r="RSJ130" s="338"/>
      <c r="RSK130" s="338"/>
      <c r="RSL130" s="338"/>
      <c r="RSM130" s="338"/>
      <c r="RSN130" s="338"/>
      <c r="RSO130" s="338"/>
      <c r="RSP130" s="338"/>
      <c r="RSQ130" s="338"/>
      <c r="RSR130" s="338"/>
      <c r="RSS130" s="338"/>
      <c r="RST130" s="338"/>
      <c r="RSU130" s="338"/>
      <c r="RSV130" s="338"/>
      <c r="RSW130" s="338"/>
      <c r="RSX130" s="338"/>
      <c r="RSY130" s="338"/>
      <c r="RSZ130" s="338"/>
      <c r="RTA130" s="338"/>
      <c r="RTB130" s="338"/>
      <c r="RTC130" s="338"/>
      <c r="RTD130" s="338"/>
      <c r="RTE130" s="338"/>
      <c r="RTF130" s="338"/>
      <c r="RTG130" s="338"/>
      <c r="RTH130" s="338"/>
      <c r="RTI130" s="338"/>
      <c r="RTJ130" s="338"/>
      <c r="RTK130" s="338"/>
      <c r="RTL130" s="338"/>
      <c r="RTM130" s="338"/>
      <c r="RTN130" s="338"/>
      <c r="RTO130" s="338"/>
      <c r="RTP130" s="338"/>
      <c r="RTQ130" s="338"/>
      <c r="RTR130" s="338"/>
      <c r="RTS130" s="338"/>
      <c r="RTT130" s="338"/>
      <c r="RTU130" s="338"/>
      <c r="RTV130" s="338"/>
      <c r="RTW130" s="338"/>
      <c r="RTX130" s="338"/>
      <c r="RTY130" s="338"/>
      <c r="RTZ130" s="338"/>
      <c r="RUA130" s="338"/>
      <c r="RUB130" s="338"/>
      <c r="RUC130" s="338"/>
      <c r="RUD130" s="338"/>
      <c r="RUE130" s="338"/>
      <c r="RUF130" s="338"/>
      <c r="RUG130" s="338"/>
      <c r="RUH130" s="338"/>
      <c r="RUI130" s="338"/>
      <c r="RUJ130" s="338"/>
      <c r="RUK130" s="338"/>
      <c r="RUL130" s="338"/>
      <c r="RUM130" s="338"/>
      <c r="RUN130" s="338"/>
      <c r="RUO130" s="338"/>
      <c r="RUP130" s="338"/>
      <c r="RUQ130" s="338"/>
      <c r="RUR130" s="338"/>
      <c r="RUS130" s="338"/>
      <c r="RUT130" s="338"/>
      <c r="RUU130" s="338"/>
      <c r="RUV130" s="338"/>
      <c r="RUW130" s="338"/>
      <c r="RUX130" s="338"/>
      <c r="RUY130" s="338"/>
      <c r="RUZ130" s="338"/>
      <c r="RVA130" s="338"/>
      <c r="RVB130" s="338"/>
      <c r="RVC130" s="338"/>
      <c r="RVD130" s="338"/>
      <c r="RVE130" s="338"/>
      <c r="RVF130" s="338"/>
      <c r="RVG130" s="338"/>
      <c r="RVH130" s="338"/>
      <c r="RVI130" s="338"/>
      <c r="RVJ130" s="338"/>
      <c r="RVK130" s="338"/>
      <c r="RVL130" s="338"/>
      <c r="RVM130" s="338"/>
      <c r="RVN130" s="338"/>
      <c r="RVO130" s="338"/>
      <c r="RVP130" s="338"/>
      <c r="RVQ130" s="338"/>
      <c r="RVR130" s="338"/>
      <c r="RVS130" s="338"/>
      <c r="RVT130" s="338"/>
      <c r="RVU130" s="338"/>
      <c r="RVV130" s="338"/>
      <c r="RVW130" s="338"/>
      <c r="RVX130" s="338"/>
      <c r="RVY130" s="338"/>
      <c r="RVZ130" s="338"/>
      <c r="RWA130" s="338"/>
      <c r="RWB130" s="338"/>
      <c r="RWC130" s="338"/>
      <c r="RWD130" s="338"/>
      <c r="RWE130" s="338"/>
      <c r="RWF130" s="338"/>
      <c r="RWG130" s="338"/>
      <c r="RWH130" s="338"/>
      <c r="RWI130" s="338"/>
      <c r="RWJ130" s="338"/>
      <c r="RWK130" s="338"/>
      <c r="RWL130" s="338"/>
      <c r="RWM130" s="338"/>
      <c r="RWN130" s="338"/>
      <c r="RWO130" s="338"/>
      <c r="RWP130" s="338"/>
      <c r="RWQ130" s="338"/>
      <c r="RWR130" s="338"/>
      <c r="RWS130" s="338"/>
      <c r="RWT130" s="338"/>
      <c r="RWU130" s="338"/>
      <c r="RWV130" s="338"/>
      <c r="RWW130" s="338"/>
      <c r="RWX130" s="338"/>
      <c r="RWY130" s="338"/>
      <c r="RWZ130" s="338"/>
      <c r="RXA130" s="338"/>
      <c r="RXB130" s="338"/>
      <c r="RXC130" s="338"/>
      <c r="RXD130" s="338"/>
      <c r="RXE130" s="338"/>
      <c r="RXF130" s="338"/>
      <c r="RXG130" s="338"/>
      <c r="RXH130" s="338"/>
      <c r="RXI130" s="338"/>
      <c r="RXJ130" s="338"/>
      <c r="RXK130" s="338"/>
      <c r="RXL130" s="338"/>
      <c r="RXM130" s="338"/>
      <c r="RXN130" s="338"/>
      <c r="RXO130" s="338"/>
      <c r="RXP130" s="338"/>
      <c r="RXQ130" s="338"/>
      <c r="RXR130" s="338"/>
      <c r="RXS130" s="338"/>
      <c r="RXT130" s="338"/>
      <c r="RXU130" s="338"/>
      <c r="RXV130" s="338"/>
      <c r="RXW130" s="338"/>
      <c r="RXX130" s="338"/>
      <c r="RXY130" s="338"/>
      <c r="RXZ130" s="338"/>
      <c r="RYA130" s="338"/>
      <c r="RYB130" s="338"/>
      <c r="RYC130" s="338"/>
      <c r="RYD130" s="338"/>
      <c r="RYE130" s="338"/>
      <c r="RYF130" s="338"/>
      <c r="RYG130" s="338"/>
      <c r="RYH130" s="338"/>
      <c r="RYI130" s="338"/>
      <c r="RYJ130" s="338"/>
      <c r="RYK130" s="338"/>
      <c r="RYL130" s="338"/>
      <c r="RYM130" s="338"/>
      <c r="RYN130" s="338"/>
      <c r="RYO130" s="338"/>
      <c r="RYP130" s="338"/>
      <c r="RYQ130" s="338"/>
      <c r="RYR130" s="338"/>
      <c r="RYS130" s="338"/>
      <c r="RYT130" s="338"/>
      <c r="RYU130" s="338"/>
      <c r="RYV130" s="338"/>
      <c r="RYW130" s="338"/>
      <c r="RYX130" s="338"/>
      <c r="RYY130" s="338"/>
      <c r="RYZ130" s="338"/>
      <c r="RZA130" s="338"/>
      <c r="RZB130" s="338"/>
      <c r="RZC130" s="338"/>
      <c r="RZD130" s="338"/>
      <c r="RZE130" s="338"/>
      <c r="RZF130" s="338"/>
      <c r="RZG130" s="338"/>
      <c r="RZH130" s="338"/>
      <c r="RZI130" s="338"/>
      <c r="RZJ130" s="338"/>
      <c r="RZK130" s="338"/>
      <c r="RZL130" s="338"/>
      <c r="RZM130" s="338"/>
      <c r="RZN130" s="338"/>
      <c r="RZO130" s="338"/>
      <c r="RZP130" s="338"/>
      <c r="RZQ130" s="338"/>
      <c r="RZR130" s="338"/>
      <c r="RZS130" s="338"/>
      <c r="RZT130" s="338"/>
      <c r="RZU130" s="338"/>
      <c r="RZV130" s="338"/>
      <c r="RZW130" s="338"/>
      <c r="RZX130" s="338"/>
      <c r="RZY130" s="338"/>
      <c r="RZZ130" s="338"/>
      <c r="SAA130" s="338"/>
      <c r="SAB130" s="338"/>
      <c r="SAC130" s="338"/>
      <c r="SAD130" s="338"/>
      <c r="SAE130" s="338"/>
      <c r="SAF130" s="338"/>
      <c r="SAG130" s="338"/>
      <c r="SAH130" s="338"/>
      <c r="SAI130" s="338"/>
      <c r="SAJ130" s="338"/>
      <c r="SAK130" s="338"/>
      <c r="SAL130" s="338"/>
      <c r="SAM130" s="338"/>
      <c r="SAN130" s="338"/>
      <c r="SAO130" s="338"/>
      <c r="SAP130" s="338"/>
      <c r="SAQ130" s="338"/>
      <c r="SAR130" s="338"/>
      <c r="SAS130" s="338"/>
      <c r="SAT130" s="338"/>
      <c r="SAU130" s="338"/>
      <c r="SAV130" s="338"/>
      <c r="SAW130" s="338"/>
      <c r="SAX130" s="338"/>
      <c r="SAY130" s="338"/>
      <c r="SAZ130" s="338"/>
      <c r="SBA130" s="338"/>
      <c r="SBB130" s="338"/>
      <c r="SBC130" s="338"/>
      <c r="SBD130" s="338"/>
      <c r="SBE130" s="338"/>
      <c r="SBF130" s="338"/>
      <c r="SBG130" s="338"/>
      <c r="SBH130" s="338"/>
      <c r="SBI130" s="338"/>
      <c r="SBJ130" s="338"/>
      <c r="SBK130" s="338"/>
      <c r="SBL130" s="338"/>
      <c r="SBM130" s="338"/>
      <c r="SBN130" s="338"/>
      <c r="SBO130" s="338"/>
      <c r="SBP130" s="338"/>
      <c r="SBQ130" s="338"/>
      <c r="SBR130" s="338"/>
      <c r="SBS130" s="338"/>
      <c r="SBT130" s="338"/>
      <c r="SBU130" s="338"/>
      <c r="SBV130" s="338"/>
      <c r="SBW130" s="338"/>
      <c r="SBX130" s="338"/>
      <c r="SBY130" s="338"/>
      <c r="SBZ130" s="338"/>
      <c r="SCA130" s="338"/>
      <c r="SCB130" s="338"/>
      <c r="SCC130" s="338"/>
      <c r="SCD130" s="338"/>
      <c r="SCE130" s="338"/>
      <c r="SCF130" s="338"/>
      <c r="SCG130" s="338"/>
      <c r="SCH130" s="338"/>
      <c r="SCI130" s="338"/>
      <c r="SCJ130" s="338"/>
      <c r="SCK130" s="338"/>
      <c r="SCL130" s="338"/>
      <c r="SCM130" s="338"/>
      <c r="SCN130" s="338"/>
      <c r="SCO130" s="338"/>
      <c r="SCP130" s="338"/>
      <c r="SCQ130" s="338"/>
      <c r="SCR130" s="338"/>
      <c r="SCS130" s="338"/>
      <c r="SCT130" s="338"/>
      <c r="SCU130" s="338"/>
      <c r="SCV130" s="338"/>
      <c r="SCW130" s="338"/>
      <c r="SCX130" s="338"/>
      <c r="SCY130" s="338"/>
      <c r="SCZ130" s="338"/>
      <c r="SDA130" s="338"/>
      <c r="SDB130" s="338"/>
      <c r="SDC130" s="338"/>
      <c r="SDD130" s="338"/>
      <c r="SDE130" s="338"/>
      <c r="SDF130" s="338"/>
      <c r="SDG130" s="338"/>
      <c r="SDH130" s="338"/>
      <c r="SDI130" s="338"/>
      <c r="SDJ130" s="338"/>
      <c r="SDK130" s="338"/>
      <c r="SDL130" s="338"/>
      <c r="SDM130" s="338"/>
      <c r="SDN130" s="338"/>
      <c r="SDO130" s="338"/>
      <c r="SDP130" s="338"/>
      <c r="SDQ130" s="338"/>
      <c r="SDR130" s="338"/>
      <c r="SDS130" s="338"/>
      <c r="SDT130" s="338"/>
      <c r="SDU130" s="338"/>
      <c r="SDV130" s="338"/>
      <c r="SDW130" s="338"/>
      <c r="SDX130" s="338"/>
      <c r="SDY130" s="338"/>
      <c r="SDZ130" s="338"/>
      <c r="SEA130" s="338"/>
      <c r="SEB130" s="338"/>
      <c r="SEC130" s="338"/>
      <c r="SED130" s="338"/>
      <c r="SEE130" s="338"/>
      <c r="SEF130" s="338"/>
      <c r="SEG130" s="338"/>
      <c r="SEH130" s="338"/>
      <c r="SEI130" s="338"/>
      <c r="SEJ130" s="338"/>
      <c r="SEK130" s="338"/>
      <c r="SEL130" s="338"/>
      <c r="SEM130" s="338"/>
      <c r="SEN130" s="338"/>
      <c r="SEO130" s="338"/>
      <c r="SEP130" s="338"/>
      <c r="SEQ130" s="338"/>
      <c r="SER130" s="338"/>
      <c r="SES130" s="338"/>
      <c r="SET130" s="338"/>
      <c r="SEU130" s="338"/>
      <c r="SEV130" s="338"/>
      <c r="SEW130" s="338"/>
      <c r="SEX130" s="338"/>
      <c r="SEY130" s="338"/>
      <c r="SEZ130" s="338"/>
      <c r="SFA130" s="338"/>
      <c r="SFB130" s="338"/>
      <c r="SFC130" s="338"/>
      <c r="SFD130" s="338"/>
      <c r="SFE130" s="338"/>
      <c r="SFF130" s="338"/>
      <c r="SFG130" s="338"/>
      <c r="SFH130" s="338"/>
      <c r="SFI130" s="338"/>
      <c r="SFJ130" s="338"/>
      <c r="SFK130" s="338"/>
      <c r="SFL130" s="338"/>
      <c r="SFM130" s="338"/>
      <c r="SFN130" s="338"/>
      <c r="SFO130" s="338"/>
      <c r="SFP130" s="338"/>
      <c r="SFQ130" s="338"/>
      <c r="SFR130" s="338"/>
      <c r="SFS130" s="338"/>
      <c r="SFT130" s="338"/>
      <c r="SFU130" s="338"/>
      <c r="SFV130" s="338"/>
      <c r="SFW130" s="338"/>
      <c r="SFX130" s="338"/>
      <c r="SFY130" s="338"/>
      <c r="SFZ130" s="338"/>
      <c r="SGA130" s="338"/>
      <c r="SGB130" s="338"/>
      <c r="SGC130" s="338"/>
      <c r="SGD130" s="338"/>
      <c r="SGE130" s="338"/>
      <c r="SGF130" s="338"/>
      <c r="SGG130" s="338"/>
      <c r="SGH130" s="338"/>
      <c r="SGI130" s="338"/>
      <c r="SGJ130" s="338"/>
      <c r="SGK130" s="338"/>
      <c r="SGL130" s="338"/>
      <c r="SGM130" s="338"/>
      <c r="SGN130" s="338"/>
      <c r="SGO130" s="338"/>
      <c r="SGP130" s="338"/>
      <c r="SGQ130" s="338"/>
      <c r="SGR130" s="338"/>
      <c r="SGS130" s="338"/>
      <c r="SGT130" s="338"/>
      <c r="SGU130" s="338"/>
      <c r="SGV130" s="338"/>
      <c r="SGW130" s="338"/>
      <c r="SGX130" s="338"/>
      <c r="SGY130" s="338"/>
      <c r="SGZ130" s="338"/>
      <c r="SHA130" s="338"/>
      <c r="SHB130" s="338"/>
      <c r="SHC130" s="338"/>
      <c r="SHD130" s="338"/>
      <c r="SHE130" s="338"/>
      <c r="SHF130" s="338"/>
      <c r="SHG130" s="338"/>
      <c r="SHH130" s="338"/>
      <c r="SHI130" s="338"/>
      <c r="SHJ130" s="338"/>
      <c r="SHK130" s="338"/>
      <c r="SHL130" s="338"/>
      <c r="SHM130" s="338"/>
      <c r="SHN130" s="338"/>
      <c r="SHO130" s="338"/>
      <c r="SHP130" s="338"/>
      <c r="SHQ130" s="338"/>
      <c r="SHR130" s="338"/>
      <c r="SHS130" s="338"/>
      <c r="SHT130" s="338"/>
      <c r="SHU130" s="338"/>
      <c r="SHV130" s="338"/>
      <c r="SHW130" s="338"/>
      <c r="SHX130" s="338"/>
      <c r="SHY130" s="338"/>
      <c r="SHZ130" s="338"/>
      <c r="SIA130" s="338"/>
      <c r="SIB130" s="338"/>
      <c r="SIC130" s="338"/>
      <c r="SID130" s="338"/>
      <c r="SIE130" s="338"/>
      <c r="SIF130" s="338"/>
      <c r="SIG130" s="338"/>
      <c r="SIH130" s="338"/>
      <c r="SII130" s="338"/>
      <c r="SIJ130" s="338"/>
      <c r="SIK130" s="338"/>
      <c r="SIL130" s="338"/>
      <c r="SIM130" s="338"/>
      <c r="SIN130" s="338"/>
      <c r="SIO130" s="338"/>
      <c r="SIP130" s="338"/>
      <c r="SIQ130" s="338"/>
      <c r="SIR130" s="338"/>
      <c r="SIS130" s="338"/>
      <c r="SIT130" s="338"/>
      <c r="SIU130" s="338"/>
      <c r="SIV130" s="338"/>
      <c r="SIW130" s="338"/>
      <c r="SIX130" s="338"/>
      <c r="SIY130" s="338"/>
      <c r="SIZ130" s="338"/>
      <c r="SJA130" s="338"/>
      <c r="SJB130" s="338"/>
      <c r="SJC130" s="338"/>
      <c r="SJD130" s="338"/>
      <c r="SJE130" s="338"/>
      <c r="SJF130" s="338"/>
      <c r="SJG130" s="338"/>
      <c r="SJH130" s="338"/>
      <c r="SJI130" s="338"/>
      <c r="SJJ130" s="338"/>
      <c r="SJK130" s="338"/>
      <c r="SJL130" s="338"/>
      <c r="SJM130" s="338"/>
      <c r="SJN130" s="338"/>
      <c r="SJO130" s="338"/>
      <c r="SJP130" s="338"/>
      <c r="SJQ130" s="338"/>
      <c r="SJR130" s="338"/>
      <c r="SJS130" s="338"/>
      <c r="SJT130" s="338"/>
      <c r="SJU130" s="338"/>
      <c r="SJV130" s="338"/>
      <c r="SJW130" s="338"/>
      <c r="SJX130" s="338"/>
      <c r="SJY130" s="338"/>
      <c r="SJZ130" s="338"/>
      <c r="SKA130" s="338"/>
      <c r="SKB130" s="338"/>
      <c r="SKC130" s="338"/>
      <c r="SKD130" s="338"/>
      <c r="SKE130" s="338"/>
      <c r="SKF130" s="338"/>
      <c r="SKG130" s="338"/>
      <c r="SKH130" s="338"/>
      <c r="SKI130" s="338"/>
      <c r="SKJ130" s="338"/>
      <c r="SKK130" s="338"/>
      <c r="SKL130" s="338"/>
      <c r="SKM130" s="338"/>
      <c r="SKN130" s="338"/>
      <c r="SKO130" s="338"/>
      <c r="SKP130" s="338"/>
      <c r="SKQ130" s="338"/>
      <c r="SKR130" s="338"/>
      <c r="SKS130" s="338"/>
      <c r="SKT130" s="338"/>
      <c r="SKU130" s="338"/>
      <c r="SKV130" s="338"/>
      <c r="SKW130" s="338"/>
      <c r="SKX130" s="338"/>
      <c r="SKY130" s="338"/>
      <c r="SKZ130" s="338"/>
      <c r="SLA130" s="338"/>
      <c r="SLB130" s="338"/>
      <c r="SLC130" s="338"/>
      <c r="SLD130" s="338"/>
      <c r="SLE130" s="338"/>
      <c r="SLF130" s="338"/>
      <c r="SLG130" s="338"/>
      <c r="SLH130" s="338"/>
      <c r="SLI130" s="338"/>
      <c r="SLJ130" s="338"/>
      <c r="SLK130" s="338"/>
      <c r="SLL130" s="338"/>
      <c r="SLM130" s="338"/>
      <c r="SLN130" s="338"/>
      <c r="SLO130" s="338"/>
      <c r="SLP130" s="338"/>
      <c r="SLQ130" s="338"/>
      <c r="SLR130" s="338"/>
      <c r="SLS130" s="338"/>
      <c r="SLT130" s="338"/>
      <c r="SLU130" s="338"/>
      <c r="SLV130" s="338"/>
      <c r="SLW130" s="338"/>
      <c r="SLX130" s="338"/>
      <c r="SLY130" s="338"/>
      <c r="SLZ130" s="338"/>
      <c r="SMA130" s="338"/>
      <c r="SMB130" s="338"/>
      <c r="SMC130" s="338"/>
      <c r="SMD130" s="338"/>
      <c r="SME130" s="338"/>
      <c r="SMF130" s="338"/>
      <c r="SMG130" s="338"/>
      <c r="SMH130" s="338"/>
      <c r="SMI130" s="338"/>
      <c r="SMJ130" s="338"/>
      <c r="SMK130" s="338"/>
      <c r="SML130" s="338"/>
      <c r="SMM130" s="338"/>
      <c r="SMN130" s="338"/>
      <c r="SMO130" s="338"/>
      <c r="SMP130" s="338"/>
      <c r="SMQ130" s="338"/>
      <c r="SMR130" s="338"/>
      <c r="SMS130" s="338"/>
      <c r="SMT130" s="338"/>
      <c r="SMU130" s="338"/>
      <c r="SMV130" s="338"/>
      <c r="SMW130" s="338"/>
      <c r="SMX130" s="338"/>
      <c r="SMY130" s="338"/>
      <c r="SMZ130" s="338"/>
      <c r="SNA130" s="338"/>
      <c r="SNB130" s="338"/>
      <c r="SNC130" s="338"/>
      <c r="SND130" s="338"/>
      <c r="SNE130" s="338"/>
      <c r="SNF130" s="338"/>
      <c r="SNG130" s="338"/>
      <c r="SNH130" s="338"/>
      <c r="SNI130" s="338"/>
      <c r="SNJ130" s="338"/>
      <c r="SNK130" s="338"/>
      <c r="SNL130" s="338"/>
      <c r="SNM130" s="338"/>
      <c r="SNN130" s="338"/>
      <c r="SNO130" s="338"/>
      <c r="SNP130" s="338"/>
      <c r="SNQ130" s="338"/>
      <c r="SNR130" s="338"/>
      <c r="SNS130" s="338"/>
      <c r="SNT130" s="338"/>
      <c r="SNU130" s="338"/>
      <c r="SNV130" s="338"/>
      <c r="SNW130" s="338"/>
      <c r="SNX130" s="338"/>
      <c r="SNY130" s="338"/>
      <c r="SNZ130" s="338"/>
      <c r="SOA130" s="338"/>
      <c r="SOB130" s="338"/>
      <c r="SOC130" s="338"/>
      <c r="SOD130" s="338"/>
      <c r="SOE130" s="338"/>
      <c r="SOF130" s="338"/>
      <c r="SOG130" s="338"/>
      <c r="SOH130" s="338"/>
      <c r="SOI130" s="338"/>
      <c r="SOJ130" s="338"/>
      <c r="SOK130" s="338"/>
      <c r="SOL130" s="338"/>
      <c r="SOM130" s="338"/>
      <c r="SON130" s="338"/>
      <c r="SOO130" s="338"/>
      <c r="SOP130" s="338"/>
      <c r="SOQ130" s="338"/>
      <c r="SOR130" s="338"/>
      <c r="SOS130" s="338"/>
      <c r="SOT130" s="338"/>
      <c r="SOU130" s="338"/>
      <c r="SOV130" s="338"/>
      <c r="SOW130" s="338"/>
      <c r="SOX130" s="338"/>
      <c r="SOY130" s="338"/>
      <c r="SOZ130" s="338"/>
      <c r="SPA130" s="338"/>
      <c r="SPB130" s="338"/>
      <c r="SPC130" s="338"/>
      <c r="SPD130" s="338"/>
      <c r="SPE130" s="338"/>
      <c r="SPF130" s="338"/>
      <c r="SPG130" s="338"/>
      <c r="SPH130" s="338"/>
      <c r="SPI130" s="338"/>
      <c r="SPJ130" s="338"/>
      <c r="SPK130" s="338"/>
      <c r="SPL130" s="338"/>
      <c r="SPM130" s="338"/>
      <c r="SPN130" s="338"/>
      <c r="SPO130" s="338"/>
      <c r="SPP130" s="338"/>
      <c r="SPQ130" s="338"/>
      <c r="SPR130" s="338"/>
      <c r="SPS130" s="338"/>
      <c r="SPT130" s="338"/>
      <c r="SPU130" s="338"/>
      <c r="SPV130" s="338"/>
      <c r="SPW130" s="338"/>
      <c r="SPX130" s="338"/>
      <c r="SPY130" s="338"/>
      <c r="SPZ130" s="338"/>
      <c r="SQA130" s="338"/>
      <c r="SQB130" s="338"/>
      <c r="SQC130" s="338"/>
      <c r="SQD130" s="338"/>
      <c r="SQE130" s="338"/>
      <c r="SQF130" s="338"/>
      <c r="SQG130" s="338"/>
      <c r="SQH130" s="338"/>
      <c r="SQI130" s="338"/>
      <c r="SQJ130" s="338"/>
      <c r="SQK130" s="338"/>
      <c r="SQL130" s="338"/>
      <c r="SQM130" s="338"/>
      <c r="SQN130" s="338"/>
      <c r="SQO130" s="338"/>
      <c r="SQP130" s="338"/>
      <c r="SQQ130" s="338"/>
      <c r="SQR130" s="338"/>
      <c r="SQS130" s="338"/>
      <c r="SQT130" s="338"/>
      <c r="SQU130" s="338"/>
      <c r="SQV130" s="338"/>
      <c r="SQW130" s="338"/>
      <c r="SQX130" s="338"/>
      <c r="SQY130" s="338"/>
      <c r="SQZ130" s="338"/>
      <c r="SRA130" s="338"/>
      <c r="SRB130" s="338"/>
      <c r="SRC130" s="338"/>
      <c r="SRD130" s="338"/>
      <c r="SRE130" s="338"/>
      <c r="SRF130" s="338"/>
      <c r="SRG130" s="338"/>
      <c r="SRH130" s="338"/>
      <c r="SRI130" s="338"/>
      <c r="SRJ130" s="338"/>
      <c r="SRK130" s="338"/>
      <c r="SRL130" s="338"/>
      <c r="SRM130" s="338"/>
      <c r="SRN130" s="338"/>
      <c r="SRO130" s="338"/>
      <c r="SRP130" s="338"/>
      <c r="SRQ130" s="338"/>
      <c r="SRR130" s="338"/>
      <c r="SRS130" s="338"/>
      <c r="SRT130" s="338"/>
      <c r="SRU130" s="338"/>
      <c r="SRV130" s="338"/>
      <c r="SRW130" s="338"/>
      <c r="SRX130" s="338"/>
      <c r="SRY130" s="338"/>
      <c r="SRZ130" s="338"/>
      <c r="SSA130" s="338"/>
      <c r="SSB130" s="338"/>
      <c r="SSC130" s="338"/>
      <c r="SSD130" s="338"/>
      <c r="SSE130" s="338"/>
      <c r="SSF130" s="338"/>
      <c r="SSG130" s="338"/>
      <c r="SSH130" s="338"/>
      <c r="SSI130" s="338"/>
      <c r="SSJ130" s="338"/>
      <c r="SSK130" s="338"/>
      <c r="SSL130" s="338"/>
      <c r="SSM130" s="338"/>
      <c r="SSN130" s="338"/>
      <c r="SSO130" s="338"/>
      <c r="SSP130" s="338"/>
      <c r="SSQ130" s="338"/>
      <c r="SSR130" s="338"/>
      <c r="SSS130" s="338"/>
      <c r="SST130" s="338"/>
      <c r="SSU130" s="338"/>
      <c r="SSV130" s="338"/>
      <c r="SSW130" s="338"/>
      <c r="SSX130" s="338"/>
      <c r="SSY130" s="338"/>
      <c r="SSZ130" s="338"/>
      <c r="STA130" s="338"/>
      <c r="STB130" s="338"/>
      <c r="STC130" s="338"/>
      <c r="STD130" s="338"/>
      <c r="STE130" s="338"/>
      <c r="STF130" s="338"/>
      <c r="STG130" s="338"/>
      <c r="STH130" s="338"/>
      <c r="STI130" s="338"/>
      <c r="STJ130" s="338"/>
      <c r="STK130" s="338"/>
      <c r="STL130" s="338"/>
      <c r="STM130" s="338"/>
      <c r="STN130" s="338"/>
      <c r="STO130" s="338"/>
      <c r="STP130" s="338"/>
      <c r="STQ130" s="338"/>
      <c r="STR130" s="338"/>
      <c r="STS130" s="338"/>
      <c r="STT130" s="338"/>
      <c r="STU130" s="338"/>
      <c r="STV130" s="338"/>
      <c r="STW130" s="338"/>
      <c r="STX130" s="338"/>
      <c r="STY130" s="338"/>
      <c r="STZ130" s="338"/>
      <c r="SUA130" s="338"/>
      <c r="SUB130" s="338"/>
      <c r="SUC130" s="338"/>
      <c r="SUD130" s="338"/>
      <c r="SUE130" s="338"/>
      <c r="SUF130" s="338"/>
      <c r="SUG130" s="338"/>
      <c r="SUH130" s="338"/>
      <c r="SUI130" s="338"/>
      <c r="SUJ130" s="338"/>
      <c r="SUK130" s="338"/>
      <c r="SUL130" s="338"/>
      <c r="SUM130" s="338"/>
      <c r="SUN130" s="338"/>
      <c r="SUO130" s="338"/>
      <c r="SUP130" s="338"/>
      <c r="SUQ130" s="338"/>
      <c r="SUR130" s="338"/>
      <c r="SUS130" s="338"/>
      <c r="SUT130" s="338"/>
      <c r="SUU130" s="338"/>
      <c r="SUV130" s="338"/>
      <c r="SUW130" s="338"/>
      <c r="SUX130" s="338"/>
      <c r="SUY130" s="338"/>
      <c r="SUZ130" s="338"/>
      <c r="SVA130" s="338"/>
      <c r="SVB130" s="338"/>
      <c r="SVC130" s="338"/>
      <c r="SVD130" s="338"/>
      <c r="SVE130" s="338"/>
      <c r="SVF130" s="338"/>
      <c r="SVG130" s="338"/>
      <c r="SVH130" s="338"/>
      <c r="SVI130" s="338"/>
      <c r="SVJ130" s="338"/>
      <c r="SVK130" s="338"/>
      <c r="SVL130" s="338"/>
      <c r="SVM130" s="338"/>
      <c r="SVN130" s="338"/>
      <c r="SVO130" s="338"/>
      <c r="SVP130" s="338"/>
      <c r="SVQ130" s="338"/>
      <c r="SVR130" s="338"/>
      <c r="SVS130" s="338"/>
      <c r="SVT130" s="338"/>
      <c r="SVU130" s="338"/>
      <c r="SVV130" s="338"/>
      <c r="SVW130" s="338"/>
      <c r="SVX130" s="338"/>
      <c r="SVY130" s="338"/>
      <c r="SVZ130" s="338"/>
      <c r="SWA130" s="338"/>
      <c r="SWB130" s="338"/>
      <c r="SWC130" s="338"/>
      <c r="SWD130" s="338"/>
      <c r="SWE130" s="338"/>
      <c r="SWF130" s="338"/>
      <c r="SWG130" s="338"/>
      <c r="SWH130" s="338"/>
      <c r="SWI130" s="338"/>
      <c r="SWJ130" s="338"/>
      <c r="SWK130" s="338"/>
      <c r="SWL130" s="338"/>
      <c r="SWM130" s="338"/>
      <c r="SWN130" s="338"/>
      <c r="SWO130" s="338"/>
      <c r="SWP130" s="338"/>
      <c r="SWQ130" s="338"/>
      <c r="SWR130" s="338"/>
      <c r="SWS130" s="338"/>
      <c r="SWT130" s="338"/>
      <c r="SWU130" s="338"/>
      <c r="SWV130" s="338"/>
      <c r="SWW130" s="338"/>
      <c r="SWX130" s="338"/>
      <c r="SWY130" s="338"/>
      <c r="SWZ130" s="338"/>
      <c r="SXA130" s="338"/>
      <c r="SXB130" s="338"/>
      <c r="SXC130" s="338"/>
      <c r="SXD130" s="338"/>
      <c r="SXE130" s="338"/>
      <c r="SXF130" s="338"/>
      <c r="SXG130" s="338"/>
      <c r="SXH130" s="338"/>
      <c r="SXI130" s="338"/>
      <c r="SXJ130" s="338"/>
      <c r="SXK130" s="338"/>
      <c r="SXL130" s="338"/>
      <c r="SXM130" s="338"/>
      <c r="SXN130" s="338"/>
      <c r="SXO130" s="338"/>
      <c r="SXP130" s="338"/>
      <c r="SXQ130" s="338"/>
      <c r="SXR130" s="338"/>
      <c r="SXS130" s="338"/>
      <c r="SXT130" s="338"/>
      <c r="SXU130" s="338"/>
      <c r="SXV130" s="338"/>
      <c r="SXW130" s="338"/>
      <c r="SXX130" s="338"/>
      <c r="SXY130" s="338"/>
      <c r="SXZ130" s="338"/>
      <c r="SYA130" s="338"/>
      <c r="SYB130" s="338"/>
      <c r="SYC130" s="338"/>
      <c r="SYD130" s="338"/>
      <c r="SYE130" s="338"/>
      <c r="SYF130" s="338"/>
      <c r="SYG130" s="338"/>
      <c r="SYH130" s="338"/>
      <c r="SYI130" s="338"/>
      <c r="SYJ130" s="338"/>
      <c r="SYK130" s="338"/>
      <c r="SYL130" s="338"/>
      <c r="SYM130" s="338"/>
      <c r="SYN130" s="338"/>
      <c r="SYO130" s="338"/>
      <c r="SYP130" s="338"/>
      <c r="SYQ130" s="338"/>
      <c r="SYR130" s="338"/>
      <c r="SYS130" s="338"/>
      <c r="SYT130" s="338"/>
      <c r="SYU130" s="338"/>
      <c r="SYV130" s="338"/>
      <c r="SYW130" s="338"/>
      <c r="SYX130" s="338"/>
      <c r="SYY130" s="338"/>
      <c r="SYZ130" s="338"/>
      <c r="SZA130" s="338"/>
      <c r="SZB130" s="338"/>
      <c r="SZC130" s="338"/>
      <c r="SZD130" s="338"/>
      <c r="SZE130" s="338"/>
      <c r="SZF130" s="338"/>
      <c r="SZG130" s="338"/>
      <c r="SZH130" s="338"/>
      <c r="SZI130" s="338"/>
      <c r="SZJ130" s="338"/>
      <c r="SZK130" s="338"/>
      <c r="SZL130" s="338"/>
      <c r="SZM130" s="338"/>
      <c r="SZN130" s="338"/>
      <c r="SZO130" s="338"/>
      <c r="SZP130" s="338"/>
      <c r="SZQ130" s="338"/>
      <c r="SZR130" s="338"/>
      <c r="SZS130" s="338"/>
      <c r="SZT130" s="338"/>
      <c r="SZU130" s="338"/>
      <c r="SZV130" s="338"/>
      <c r="SZW130" s="338"/>
      <c r="SZX130" s="338"/>
      <c r="SZY130" s="338"/>
      <c r="SZZ130" s="338"/>
      <c r="TAA130" s="338"/>
      <c r="TAB130" s="338"/>
      <c r="TAC130" s="338"/>
      <c r="TAD130" s="338"/>
      <c r="TAE130" s="338"/>
      <c r="TAF130" s="338"/>
      <c r="TAG130" s="338"/>
      <c r="TAH130" s="338"/>
      <c r="TAI130" s="338"/>
      <c r="TAJ130" s="338"/>
      <c r="TAK130" s="338"/>
      <c r="TAL130" s="338"/>
      <c r="TAM130" s="338"/>
      <c r="TAN130" s="338"/>
      <c r="TAO130" s="338"/>
      <c r="TAP130" s="338"/>
      <c r="TAQ130" s="338"/>
      <c r="TAR130" s="338"/>
      <c r="TAS130" s="338"/>
      <c r="TAT130" s="338"/>
      <c r="TAU130" s="338"/>
      <c r="TAV130" s="338"/>
      <c r="TAW130" s="338"/>
      <c r="TAX130" s="338"/>
      <c r="TAY130" s="338"/>
      <c r="TAZ130" s="338"/>
      <c r="TBA130" s="338"/>
      <c r="TBB130" s="338"/>
      <c r="TBC130" s="338"/>
      <c r="TBD130" s="338"/>
      <c r="TBE130" s="338"/>
      <c r="TBF130" s="338"/>
      <c r="TBG130" s="338"/>
      <c r="TBH130" s="338"/>
      <c r="TBI130" s="338"/>
      <c r="TBJ130" s="338"/>
      <c r="TBK130" s="338"/>
      <c r="TBL130" s="338"/>
      <c r="TBM130" s="338"/>
      <c r="TBN130" s="338"/>
      <c r="TBO130" s="338"/>
      <c r="TBP130" s="338"/>
      <c r="TBQ130" s="338"/>
      <c r="TBR130" s="338"/>
      <c r="TBS130" s="338"/>
      <c r="TBT130" s="338"/>
      <c r="TBU130" s="338"/>
      <c r="TBV130" s="338"/>
      <c r="TBW130" s="338"/>
      <c r="TBX130" s="338"/>
      <c r="TBY130" s="338"/>
      <c r="TBZ130" s="338"/>
      <c r="TCA130" s="338"/>
      <c r="TCB130" s="338"/>
      <c r="TCC130" s="338"/>
      <c r="TCD130" s="338"/>
      <c r="TCE130" s="338"/>
      <c r="TCF130" s="338"/>
      <c r="TCG130" s="338"/>
      <c r="TCH130" s="338"/>
      <c r="TCI130" s="338"/>
      <c r="TCJ130" s="338"/>
      <c r="TCK130" s="338"/>
      <c r="TCL130" s="338"/>
      <c r="TCM130" s="338"/>
      <c r="TCN130" s="338"/>
      <c r="TCO130" s="338"/>
      <c r="TCP130" s="338"/>
      <c r="TCQ130" s="338"/>
      <c r="TCR130" s="338"/>
      <c r="TCS130" s="338"/>
      <c r="TCT130" s="338"/>
      <c r="TCU130" s="338"/>
      <c r="TCV130" s="338"/>
      <c r="TCW130" s="338"/>
      <c r="TCX130" s="338"/>
      <c r="TCY130" s="338"/>
      <c r="TCZ130" s="338"/>
      <c r="TDA130" s="338"/>
      <c r="TDB130" s="338"/>
      <c r="TDC130" s="338"/>
      <c r="TDD130" s="338"/>
      <c r="TDE130" s="338"/>
      <c r="TDF130" s="338"/>
      <c r="TDG130" s="338"/>
      <c r="TDH130" s="338"/>
      <c r="TDI130" s="338"/>
      <c r="TDJ130" s="338"/>
      <c r="TDK130" s="338"/>
      <c r="TDL130" s="338"/>
      <c r="TDM130" s="338"/>
      <c r="TDN130" s="338"/>
      <c r="TDO130" s="338"/>
      <c r="TDP130" s="338"/>
      <c r="TDQ130" s="338"/>
      <c r="TDR130" s="338"/>
      <c r="TDS130" s="338"/>
      <c r="TDT130" s="338"/>
      <c r="TDU130" s="338"/>
      <c r="TDV130" s="338"/>
      <c r="TDW130" s="338"/>
      <c r="TDX130" s="338"/>
      <c r="TDY130" s="338"/>
      <c r="TDZ130" s="338"/>
      <c r="TEA130" s="338"/>
      <c r="TEB130" s="338"/>
      <c r="TEC130" s="338"/>
      <c r="TED130" s="338"/>
      <c r="TEE130" s="338"/>
      <c r="TEF130" s="338"/>
      <c r="TEG130" s="338"/>
      <c r="TEH130" s="338"/>
      <c r="TEI130" s="338"/>
      <c r="TEJ130" s="338"/>
      <c r="TEK130" s="338"/>
      <c r="TEL130" s="338"/>
      <c r="TEM130" s="338"/>
      <c r="TEN130" s="338"/>
      <c r="TEO130" s="338"/>
      <c r="TEP130" s="338"/>
      <c r="TEQ130" s="338"/>
      <c r="TER130" s="338"/>
      <c r="TES130" s="338"/>
      <c r="TET130" s="338"/>
      <c r="TEU130" s="338"/>
      <c r="TEV130" s="338"/>
      <c r="TEW130" s="338"/>
      <c r="TEX130" s="338"/>
      <c r="TEY130" s="338"/>
      <c r="TEZ130" s="338"/>
      <c r="TFA130" s="338"/>
      <c r="TFB130" s="338"/>
      <c r="TFC130" s="338"/>
      <c r="TFD130" s="338"/>
      <c r="TFE130" s="338"/>
      <c r="TFF130" s="338"/>
      <c r="TFG130" s="338"/>
      <c r="TFH130" s="338"/>
      <c r="TFI130" s="338"/>
      <c r="TFJ130" s="338"/>
      <c r="TFK130" s="338"/>
      <c r="TFL130" s="338"/>
      <c r="TFM130" s="338"/>
      <c r="TFN130" s="338"/>
      <c r="TFO130" s="338"/>
      <c r="TFP130" s="338"/>
      <c r="TFQ130" s="338"/>
      <c r="TFR130" s="338"/>
      <c r="TFS130" s="338"/>
      <c r="TFT130" s="338"/>
      <c r="TFU130" s="338"/>
      <c r="TFV130" s="338"/>
      <c r="TFW130" s="338"/>
      <c r="TFX130" s="338"/>
      <c r="TFY130" s="338"/>
      <c r="TFZ130" s="338"/>
      <c r="TGA130" s="338"/>
      <c r="TGB130" s="338"/>
      <c r="TGC130" s="338"/>
      <c r="TGD130" s="338"/>
      <c r="TGE130" s="338"/>
      <c r="TGF130" s="338"/>
      <c r="TGG130" s="338"/>
      <c r="TGH130" s="338"/>
      <c r="TGI130" s="338"/>
      <c r="TGJ130" s="338"/>
      <c r="TGK130" s="338"/>
      <c r="TGL130" s="338"/>
      <c r="TGM130" s="338"/>
      <c r="TGN130" s="338"/>
      <c r="TGO130" s="338"/>
      <c r="TGP130" s="338"/>
      <c r="TGQ130" s="338"/>
      <c r="TGR130" s="338"/>
      <c r="TGS130" s="338"/>
      <c r="TGT130" s="338"/>
      <c r="TGU130" s="338"/>
      <c r="TGV130" s="338"/>
      <c r="TGW130" s="338"/>
      <c r="TGX130" s="338"/>
      <c r="TGY130" s="338"/>
      <c r="TGZ130" s="338"/>
      <c r="THA130" s="338"/>
      <c r="THB130" s="338"/>
      <c r="THC130" s="338"/>
      <c r="THD130" s="338"/>
      <c r="THE130" s="338"/>
      <c r="THF130" s="338"/>
      <c r="THG130" s="338"/>
      <c r="THH130" s="338"/>
      <c r="THI130" s="338"/>
      <c r="THJ130" s="338"/>
      <c r="THK130" s="338"/>
      <c r="THL130" s="338"/>
      <c r="THM130" s="338"/>
      <c r="THN130" s="338"/>
      <c r="THO130" s="338"/>
      <c r="THP130" s="338"/>
      <c r="THQ130" s="338"/>
      <c r="THR130" s="338"/>
      <c r="THS130" s="338"/>
      <c r="THT130" s="338"/>
      <c r="THU130" s="338"/>
      <c r="THV130" s="338"/>
      <c r="THW130" s="338"/>
      <c r="THX130" s="338"/>
      <c r="THY130" s="338"/>
      <c r="THZ130" s="338"/>
      <c r="TIA130" s="338"/>
      <c r="TIB130" s="338"/>
      <c r="TIC130" s="338"/>
      <c r="TID130" s="338"/>
      <c r="TIE130" s="338"/>
      <c r="TIF130" s="338"/>
      <c r="TIG130" s="338"/>
      <c r="TIH130" s="338"/>
      <c r="TII130" s="338"/>
      <c r="TIJ130" s="338"/>
      <c r="TIK130" s="338"/>
      <c r="TIL130" s="338"/>
      <c r="TIM130" s="338"/>
      <c r="TIN130" s="338"/>
      <c r="TIO130" s="338"/>
      <c r="TIP130" s="338"/>
      <c r="TIQ130" s="338"/>
      <c r="TIR130" s="338"/>
      <c r="TIS130" s="338"/>
      <c r="TIT130" s="338"/>
      <c r="TIU130" s="338"/>
      <c r="TIV130" s="338"/>
      <c r="TIW130" s="338"/>
      <c r="TIX130" s="338"/>
      <c r="TIY130" s="338"/>
      <c r="TIZ130" s="338"/>
      <c r="TJA130" s="338"/>
      <c r="TJB130" s="338"/>
      <c r="TJC130" s="338"/>
      <c r="TJD130" s="338"/>
      <c r="TJE130" s="338"/>
      <c r="TJF130" s="338"/>
      <c r="TJG130" s="338"/>
      <c r="TJH130" s="338"/>
      <c r="TJI130" s="338"/>
      <c r="TJJ130" s="338"/>
      <c r="TJK130" s="338"/>
      <c r="TJL130" s="338"/>
      <c r="TJM130" s="338"/>
      <c r="TJN130" s="338"/>
      <c r="TJO130" s="338"/>
      <c r="TJP130" s="338"/>
      <c r="TJQ130" s="338"/>
      <c r="TJR130" s="338"/>
      <c r="TJS130" s="338"/>
      <c r="TJT130" s="338"/>
      <c r="TJU130" s="338"/>
      <c r="TJV130" s="338"/>
      <c r="TJW130" s="338"/>
      <c r="TJX130" s="338"/>
      <c r="TJY130" s="338"/>
      <c r="TJZ130" s="338"/>
      <c r="TKA130" s="338"/>
      <c r="TKB130" s="338"/>
      <c r="TKC130" s="338"/>
      <c r="TKD130" s="338"/>
      <c r="TKE130" s="338"/>
      <c r="TKF130" s="338"/>
      <c r="TKG130" s="338"/>
      <c r="TKH130" s="338"/>
      <c r="TKI130" s="338"/>
      <c r="TKJ130" s="338"/>
      <c r="TKK130" s="338"/>
      <c r="TKL130" s="338"/>
      <c r="TKM130" s="338"/>
      <c r="TKN130" s="338"/>
      <c r="TKO130" s="338"/>
      <c r="TKP130" s="338"/>
      <c r="TKQ130" s="338"/>
      <c r="TKR130" s="338"/>
      <c r="TKS130" s="338"/>
      <c r="TKT130" s="338"/>
      <c r="TKU130" s="338"/>
      <c r="TKV130" s="338"/>
      <c r="TKW130" s="338"/>
      <c r="TKX130" s="338"/>
      <c r="TKY130" s="338"/>
      <c r="TKZ130" s="338"/>
      <c r="TLA130" s="338"/>
      <c r="TLB130" s="338"/>
      <c r="TLC130" s="338"/>
      <c r="TLD130" s="338"/>
      <c r="TLE130" s="338"/>
      <c r="TLF130" s="338"/>
      <c r="TLG130" s="338"/>
      <c r="TLH130" s="338"/>
      <c r="TLI130" s="338"/>
      <c r="TLJ130" s="338"/>
      <c r="TLK130" s="338"/>
      <c r="TLL130" s="338"/>
      <c r="TLM130" s="338"/>
      <c r="TLN130" s="338"/>
      <c r="TLO130" s="338"/>
      <c r="TLP130" s="338"/>
      <c r="TLQ130" s="338"/>
      <c r="TLR130" s="338"/>
      <c r="TLS130" s="338"/>
      <c r="TLT130" s="338"/>
      <c r="TLU130" s="338"/>
      <c r="TLV130" s="338"/>
      <c r="TLW130" s="338"/>
      <c r="TLX130" s="338"/>
      <c r="TLY130" s="338"/>
      <c r="TLZ130" s="338"/>
      <c r="TMA130" s="338"/>
      <c r="TMB130" s="338"/>
      <c r="TMC130" s="338"/>
      <c r="TMD130" s="338"/>
      <c r="TME130" s="338"/>
      <c r="TMF130" s="338"/>
      <c r="TMG130" s="338"/>
      <c r="TMH130" s="338"/>
      <c r="TMI130" s="338"/>
      <c r="TMJ130" s="338"/>
      <c r="TMK130" s="338"/>
      <c r="TML130" s="338"/>
      <c r="TMM130" s="338"/>
      <c r="TMN130" s="338"/>
      <c r="TMO130" s="338"/>
      <c r="TMP130" s="338"/>
      <c r="TMQ130" s="338"/>
      <c r="TMR130" s="338"/>
      <c r="TMS130" s="338"/>
      <c r="TMT130" s="338"/>
      <c r="TMU130" s="338"/>
      <c r="TMV130" s="338"/>
      <c r="TMW130" s="338"/>
      <c r="TMX130" s="338"/>
      <c r="TMY130" s="338"/>
      <c r="TMZ130" s="338"/>
      <c r="TNA130" s="338"/>
      <c r="TNB130" s="338"/>
      <c r="TNC130" s="338"/>
      <c r="TND130" s="338"/>
      <c r="TNE130" s="338"/>
      <c r="TNF130" s="338"/>
      <c r="TNG130" s="338"/>
      <c r="TNH130" s="338"/>
      <c r="TNI130" s="338"/>
      <c r="TNJ130" s="338"/>
      <c r="TNK130" s="338"/>
      <c r="TNL130" s="338"/>
      <c r="TNM130" s="338"/>
      <c r="TNN130" s="338"/>
      <c r="TNO130" s="338"/>
      <c r="TNP130" s="338"/>
      <c r="TNQ130" s="338"/>
      <c r="TNR130" s="338"/>
      <c r="TNS130" s="338"/>
      <c r="TNT130" s="338"/>
      <c r="TNU130" s="338"/>
      <c r="TNV130" s="338"/>
      <c r="TNW130" s="338"/>
      <c r="TNX130" s="338"/>
      <c r="TNY130" s="338"/>
      <c r="TNZ130" s="338"/>
      <c r="TOA130" s="338"/>
      <c r="TOB130" s="338"/>
      <c r="TOC130" s="338"/>
      <c r="TOD130" s="338"/>
      <c r="TOE130" s="338"/>
      <c r="TOF130" s="338"/>
      <c r="TOG130" s="338"/>
      <c r="TOH130" s="338"/>
      <c r="TOI130" s="338"/>
      <c r="TOJ130" s="338"/>
      <c r="TOK130" s="338"/>
      <c r="TOL130" s="338"/>
      <c r="TOM130" s="338"/>
      <c r="TON130" s="338"/>
      <c r="TOO130" s="338"/>
      <c r="TOP130" s="338"/>
      <c r="TOQ130" s="338"/>
      <c r="TOR130" s="338"/>
      <c r="TOS130" s="338"/>
      <c r="TOT130" s="338"/>
      <c r="TOU130" s="338"/>
      <c r="TOV130" s="338"/>
      <c r="TOW130" s="338"/>
      <c r="TOX130" s="338"/>
      <c r="TOY130" s="338"/>
      <c r="TOZ130" s="338"/>
      <c r="TPA130" s="338"/>
      <c r="TPB130" s="338"/>
      <c r="TPC130" s="338"/>
      <c r="TPD130" s="338"/>
      <c r="TPE130" s="338"/>
      <c r="TPF130" s="338"/>
      <c r="TPG130" s="338"/>
      <c r="TPH130" s="338"/>
      <c r="TPI130" s="338"/>
      <c r="TPJ130" s="338"/>
      <c r="TPK130" s="338"/>
      <c r="TPL130" s="338"/>
      <c r="TPM130" s="338"/>
      <c r="TPN130" s="338"/>
      <c r="TPO130" s="338"/>
      <c r="TPP130" s="338"/>
      <c r="TPQ130" s="338"/>
      <c r="TPR130" s="338"/>
      <c r="TPS130" s="338"/>
      <c r="TPT130" s="338"/>
      <c r="TPU130" s="338"/>
      <c r="TPV130" s="338"/>
      <c r="TPW130" s="338"/>
      <c r="TPX130" s="338"/>
      <c r="TPY130" s="338"/>
      <c r="TPZ130" s="338"/>
      <c r="TQA130" s="338"/>
      <c r="TQB130" s="338"/>
      <c r="TQC130" s="338"/>
      <c r="TQD130" s="338"/>
      <c r="TQE130" s="338"/>
      <c r="TQF130" s="338"/>
      <c r="TQG130" s="338"/>
      <c r="TQH130" s="338"/>
      <c r="TQI130" s="338"/>
      <c r="TQJ130" s="338"/>
      <c r="TQK130" s="338"/>
      <c r="TQL130" s="338"/>
      <c r="TQM130" s="338"/>
      <c r="TQN130" s="338"/>
      <c r="TQO130" s="338"/>
      <c r="TQP130" s="338"/>
      <c r="TQQ130" s="338"/>
      <c r="TQR130" s="338"/>
      <c r="TQS130" s="338"/>
      <c r="TQT130" s="338"/>
      <c r="TQU130" s="338"/>
      <c r="TQV130" s="338"/>
      <c r="TQW130" s="338"/>
      <c r="TQX130" s="338"/>
      <c r="TQY130" s="338"/>
      <c r="TQZ130" s="338"/>
      <c r="TRA130" s="338"/>
      <c r="TRB130" s="338"/>
      <c r="TRC130" s="338"/>
      <c r="TRD130" s="338"/>
      <c r="TRE130" s="338"/>
      <c r="TRF130" s="338"/>
      <c r="TRG130" s="338"/>
      <c r="TRH130" s="338"/>
      <c r="TRI130" s="338"/>
      <c r="TRJ130" s="338"/>
      <c r="TRK130" s="338"/>
      <c r="TRL130" s="338"/>
      <c r="TRM130" s="338"/>
      <c r="TRN130" s="338"/>
      <c r="TRO130" s="338"/>
      <c r="TRP130" s="338"/>
      <c r="TRQ130" s="338"/>
      <c r="TRR130" s="338"/>
      <c r="TRS130" s="338"/>
      <c r="TRT130" s="338"/>
      <c r="TRU130" s="338"/>
      <c r="TRV130" s="338"/>
      <c r="TRW130" s="338"/>
      <c r="TRX130" s="338"/>
      <c r="TRY130" s="338"/>
      <c r="TRZ130" s="338"/>
      <c r="TSA130" s="338"/>
      <c r="TSB130" s="338"/>
      <c r="TSC130" s="338"/>
      <c r="TSD130" s="338"/>
      <c r="TSE130" s="338"/>
      <c r="TSF130" s="338"/>
      <c r="TSG130" s="338"/>
      <c r="TSH130" s="338"/>
      <c r="TSI130" s="338"/>
      <c r="TSJ130" s="338"/>
      <c r="TSK130" s="338"/>
      <c r="TSL130" s="338"/>
      <c r="TSM130" s="338"/>
      <c r="TSN130" s="338"/>
      <c r="TSO130" s="338"/>
      <c r="TSP130" s="338"/>
      <c r="TSQ130" s="338"/>
      <c r="TSR130" s="338"/>
      <c r="TSS130" s="338"/>
      <c r="TST130" s="338"/>
      <c r="TSU130" s="338"/>
      <c r="TSV130" s="338"/>
      <c r="TSW130" s="338"/>
      <c r="TSX130" s="338"/>
      <c r="TSY130" s="338"/>
      <c r="TSZ130" s="338"/>
      <c r="TTA130" s="338"/>
      <c r="TTB130" s="338"/>
      <c r="TTC130" s="338"/>
      <c r="TTD130" s="338"/>
      <c r="TTE130" s="338"/>
      <c r="TTF130" s="338"/>
      <c r="TTG130" s="338"/>
      <c r="TTH130" s="338"/>
      <c r="TTI130" s="338"/>
      <c r="TTJ130" s="338"/>
      <c r="TTK130" s="338"/>
      <c r="TTL130" s="338"/>
      <c r="TTM130" s="338"/>
      <c r="TTN130" s="338"/>
      <c r="TTO130" s="338"/>
      <c r="TTP130" s="338"/>
      <c r="TTQ130" s="338"/>
      <c r="TTR130" s="338"/>
      <c r="TTS130" s="338"/>
      <c r="TTT130" s="338"/>
      <c r="TTU130" s="338"/>
      <c r="TTV130" s="338"/>
      <c r="TTW130" s="338"/>
      <c r="TTX130" s="338"/>
      <c r="TTY130" s="338"/>
      <c r="TTZ130" s="338"/>
      <c r="TUA130" s="338"/>
      <c r="TUB130" s="338"/>
      <c r="TUC130" s="338"/>
      <c r="TUD130" s="338"/>
      <c r="TUE130" s="338"/>
      <c r="TUF130" s="338"/>
      <c r="TUG130" s="338"/>
      <c r="TUH130" s="338"/>
      <c r="TUI130" s="338"/>
      <c r="TUJ130" s="338"/>
      <c r="TUK130" s="338"/>
      <c r="TUL130" s="338"/>
      <c r="TUM130" s="338"/>
      <c r="TUN130" s="338"/>
      <c r="TUO130" s="338"/>
      <c r="TUP130" s="338"/>
      <c r="TUQ130" s="338"/>
      <c r="TUR130" s="338"/>
      <c r="TUS130" s="338"/>
      <c r="TUT130" s="338"/>
      <c r="TUU130" s="338"/>
      <c r="TUV130" s="338"/>
      <c r="TUW130" s="338"/>
      <c r="TUX130" s="338"/>
      <c r="TUY130" s="338"/>
      <c r="TUZ130" s="338"/>
      <c r="TVA130" s="338"/>
      <c r="TVB130" s="338"/>
      <c r="TVC130" s="338"/>
      <c r="TVD130" s="338"/>
      <c r="TVE130" s="338"/>
      <c r="TVF130" s="338"/>
      <c r="TVG130" s="338"/>
      <c r="TVH130" s="338"/>
      <c r="TVI130" s="338"/>
      <c r="TVJ130" s="338"/>
      <c r="TVK130" s="338"/>
      <c r="TVL130" s="338"/>
      <c r="TVM130" s="338"/>
      <c r="TVN130" s="338"/>
      <c r="TVO130" s="338"/>
      <c r="TVP130" s="338"/>
      <c r="TVQ130" s="338"/>
      <c r="TVR130" s="338"/>
      <c r="TVS130" s="338"/>
      <c r="TVT130" s="338"/>
      <c r="TVU130" s="338"/>
      <c r="TVV130" s="338"/>
      <c r="TVW130" s="338"/>
      <c r="TVX130" s="338"/>
      <c r="TVY130" s="338"/>
      <c r="TVZ130" s="338"/>
      <c r="TWA130" s="338"/>
      <c r="TWB130" s="338"/>
      <c r="TWC130" s="338"/>
      <c r="TWD130" s="338"/>
      <c r="TWE130" s="338"/>
      <c r="TWF130" s="338"/>
      <c r="TWG130" s="338"/>
      <c r="TWH130" s="338"/>
      <c r="TWI130" s="338"/>
      <c r="TWJ130" s="338"/>
      <c r="TWK130" s="338"/>
      <c r="TWL130" s="338"/>
      <c r="TWM130" s="338"/>
      <c r="TWN130" s="338"/>
      <c r="TWO130" s="338"/>
      <c r="TWP130" s="338"/>
      <c r="TWQ130" s="338"/>
      <c r="TWR130" s="338"/>
      <c r="TWS130" s="338"/>
      <c r="TWT130" s="338"/>
      <c r="TWU130" s="338"/>
      <c r="TWV130" s="338"/>
      <c r="TWW130" s="338"/>
      <c r="TWX130" s="338"/>
      <c r="TWY130" s="338"/>
      <c r="TWZ130" s="338"/>
      <c r="TXA130" s="338"/>
      <c r="TXB130" s="338"/>
      <c r="TXC130" s="338"/>
      <c r="TXD130" s="338"/>
      <c r="TXE130" s="338"/>
      <c r="TXF130" s="338"/>
      <c r="TXG130" s="338"/>
      <c r="TXH130" s="338"/>
      <c r="TXI130" s="338"/>
      <c r="TXJ130" s="338"/>
      <c r="TXK130" s="338"/>
      <c r="TXL130" s="338"/>
      <c r="TXM130" s="338"/>
      <c r="TXN130" s="338"/>
      <c r="TXO130" s="338"/>
      <c r="TXP130" s="338"/>
      <c r="TXQ130" s="338"/>
      <c r="TXR130" s="338"/>
      <c r="TXS130" s="338"/>
      <c r="TXT130" s="338"/>
      <c r="TXU130" s="338"/>
      <c r="TXV130" s="338"/>
      <c r="TXW130" s="338"/>
      <c r="TXX130" s="338"/>
      <c r="TXY130" s="338"/>
      <c r="TXZ130" s="338"/>
      <c r="TYA130" s="338"/>
      <c r="TYB130" s="338"/>
      <c r="TYC130" s="338"/>
      <c r="TYD130" s="338"/>
      <c r="TYE130" s="338"/>
      <c r="TYF130" s="338"/>
      <c r="TYG130" s="338"/>
      <c r="TYH130" s="338"/>
      <c r="TYI130" s="338"/>
      <c r="TYJ130" s="338"/>
      <c r="TYK130" s="338"/>
      <c r="TYL130" s="338"/>
      <c r="TYM130" s="338"/>
      <c r="TYN130" s="338"/>
      <c r="TYO130" s="338"/>
      <c r="TYP130" s="338"/>
      <c r="TYQ130" s="338"/>
      <c r="TYR130" s="338"/>
      <c r="TYS130" s="338"/>
      <c r="TYT130" s="338"/>
      <c r="TYU130" s="338"/>
      <c r="TYV130" s="338"/>
      <c r="TYW130" s="338"/>
      <c r="TYX130" s="338"/>
      <c r="TYY130" s="338"/>
      <c r="TYZ130" s="338"/>
      <c r="TZA130" s="338"/>
      <c r="TZB130" s="338"/>
      <c r="TZC130" s="338"/>
      <c r="TZD130" s="338"/>
      <c r="TZE130" s="338"/>
      <c r="TZF130" s="338"/>
      <c r="TZG130" s="338"/>
      <c r="TZH130" s="338"/>
      <c r="TZI130" s="338"/>
      <c r="TZJ130" s="338"/>
      <c r="TZK130" s="338"/>
      <c r="TZL130" s="338"/>
      <c r="TZM130" s="338"/>
      <c r="TZN130" s="338"/>
      <c r="TZO130" s="338"/>
      <c r="TZP130" s="338"/>
      <c r="TZQ130" s="338"/>
      <c r="TZR130" s="338"/>
      <c r="TZS130" s="338"/>
      <c r="TZT130" s="338"/>
      <c r="TZU130" s="338"/>
      <c r="TZV130" s="338"/>
      <c r="TZW130" s="338"/>
      <c r="TZX130" s="338"/>
      <c r="TZY130" s="338"/>
      <c r="TZZ130" s="338"/>
      <c r="UAA130" s="338"/>
      <c r="UAB130" s="338"/>
      <c r="UAC130" s="338"/>
      <c r="UAD130" s="338"/>
      <c r="UAE130" s="338"/>
      <c r="UAF130" s="338"/>
      <c r="UAG130" s="338"/>
      <c r="UAH130" s="338"/>
      <c r="UAI130" s="338"/>
      <c r="UAJ130" s="338"/>
      <c r="UAK130" s="338"/>
      <c r="UAL130" s="338"/>
      <c r="UAM130" s="338"/>
      <c r="UAN130" s="338"/>
      <c r="UAO130" s="338"/>
      <c r="UAP130" s="338"/>
      <c r="UAQ130" s="338"/>
      <c r="UAR130" s="338"/>
      <c r="UAS130" s="338"/>
      <c r="UAT130" s="338"/>
      <c r="UAU130" s="338"/>
      <c r="UAV130" s="338"/>
      <c r="UAW130" s="338"/>
      <c r="UAX130" s="338"/>
      <c r="UAY130" s="338"/>
      <c r="UAZ130" s="338"/>
      <c r="UBA130" s="338"/>
      <c r="UBB130" s="338"/>
      <c r="UBC130" s="338"/>
      <c r="UBD130" s="338"/>
      <c r="UBE130" s="338"/>
      <c r="UBF130" s="338"/>
      <c r="UBG130" s="338"/>
      <c r="UBH130" s="338"/>
      <c r="UBI130" s="338"/>
      <c r="UBJ130" s="338"/>
      <c r="UBK130" s="338"/>
      <c r="UBL130" s="338"/>
      <c r="UBM130" s="338"/>
      <c r="UBN130" s="338"/>
      <c r="UBO130" s="338"/>
      <c r="UBP130" s="338"/>
      <c r="UBQ130" s="338"/>
      <c r="UBR130" s="338"/>
      <c r="UBS130" s="338"/>
      <c r="UBT130" s="338"/>
      <c r="UBU130" s="338"/>
      <c r="UBV130" s="338"/>
      <c r="UBW130" s="338"/>
      <c r="UBX130" s="338"/>
      <c r="UBY130" s="338"/>
      <c r="UBZ130" s="338"/>
      <c r="UCA130" s="338"/>
      <c r="UCB130" s="338"/>
      <c r="UCC130" s="338"/>
      <c r="UCD130" s="338"/>
      <c r="UCE130" s="338"/>
      <c r="UCF130" s="338"/>
      <c r="UCG130" s="338"/>
      <c r="UCH130" s="338"/>
      <c r="UCI130" s="338"/>
      <c r="UCJ130" s="338"/>
      <c r="UCK130" s="338"/>
      <c r="UCL130" s="338"/>
      <c r="UCM130" s="338"/>
      <c r="UCN130" s="338"/>
      <c r="UCO130" s="338"/>
      <c r="UCP130" s="338"/>
      <c r="UCQ130" s="338"/>
      <c r="UCR130" s="338"/>
      <c r="UCS130" s="338"/>
      <c r="UCT130" s="338"/>
      <c r="UCU130" s="338"/>
      <c r="UCV130" s="338"/>
      <c r="UCW130" s="338"/>
      <c r="UCX130" s="338"/>
      <c r="UCY130" s="338"/>
      <c r="UCZ130" s="338"/>
      <c r="UDA130" s="338"/>
      <c r="UDB130" s="338"/>
      <c r="UDC130" s="338"/>
      <c r="UDD130" s="338"/>
      <c r="UDE130" s="338"/>
      <c r="UDF130" s="338"/>
      <c r="UDG130" s="338"/>
      <c r="UDH130" s="338"/>
      <c r="UDI130" s="338"/>
      <c r="UDJ130" s="338"/>
      <c r="UDK130" s="338"/>
      <c r="UDL130" s="338"/>
      <c r="UDM130" s="338"/>
      <c r="UDN130" s="338"/>
      <c r="UDO130" s="338"/>
      <c r="UDP130" s="338"/>
      <c r="UDQ130" s="338"/>
      <c r="UDR130" s="338"/>
      <c r="UDS130" s="338"/>
      <c r="UDT130" s="338"/>
      <c r="UDU130" s="338"/>
      <c r="UDV130" s="338"/>
      <c r="UDW130" s="338"/>
      <c r="UDX130" s="338"/>
      <c r="UDY130" s="338"/>
      <c r="UDZ130" s="338"/>
      <c r="UEA130" s="338"/>
      <c r="UEB130" s="338"/>
      <c r="UEC130" s="338"/>
      <c r="UED130" s="338"/>
      <c r="UEE130" s="338"/>
      <c r="UEF130" s="338"/>
      <c r="UEG130" s="338"/>
      <c r="UEH130" s="338"/>
      <c r="UEI130" s="338"/>
      <c r="UEJ130" s="338"/>
      <c r="UEK130" s="338"/>
      <c r="UEL130" s="338"/>
      <c r="UEM130" s="338"/>
      <c r="UEN130" s="338"/>
      <c r="UEO130" s="338"/>
      <c r="UEP130" s="338"/>
      <c r="UEQ130" s="338"/>
      <c r="UER130" s="338"/>
      <c r="UES130" s="338"/>
      <c r="UET130" s="338"/>
      <c r="UEU130" s="338"/>
      <c r="UEV130" s="338"/>
      <c r="UEW130" s="338"/>
      <c r="UEX130" s="338"/>
      <c r="UEY130" s="338"/>
      <c r="UEZ130" s="338"/>
      <c r="UFA130" s="338"/>
      <c r="UFB130" s="338"/>
      <c r="UFC130" s="338"/>
      <c r="UFD130" s="338"/>
      <c r="UFE130" s="338"/>
      <c r="UFF130" s="338"/>
      <c r="UFG130" s="338"/>
      <c r="UFH130" s="338"/>
      <c r="UFI130" s="338"/>
      <c r="UFJ130" s="338"/>
      <c r="UFK130" s="338"/>
      <c r="UFL130" s="338"/>
      <c r="UFM130" s="338"/>
      <c r="UFN130" s="338"/>
      <c r="UFO130" s="338"/>
      <c r="UFP130" s="338"/>
      <c r="UFQ130" s="338"/>
      <c r="UFR130" s="338"/>
      <c r="UFS130" s="338"/>
      <c r="UFT130" s="338"/>
      <c r="UFU130" s="338"/>
      <c r="UFV130" s="338"/>
      <c r="UFW130" s="338"/>
      <c r="UFX130" s="338"/>
      <c r="UFY130" s="338"/>
      <c r="UFZ130" s="338"/>
      <c r="UGA130" s="338"/>
      <c r="UGB130" s="338"/>
      <c r="UGC130" s="338"/>
      <c r="UGD130" s="338"/>
      <c r="UGE130" s="338"/>
      <c r="UGF130" s="338"/>
      <c r="UGG130" s="338"/>
      <c r="UGH130" s="338"/>
      <c r="UGI130" s="338"/>
      <c r="UGJ130" s="338"/>
      <c r="UGK130" s="338"/>
      <c r="UGL130" s="338"/>
      <c r="UGM130" s="338"/>
      <c r="UGN130" s="338"/>
      <c r="UGO130" s="338"/>
      <c r="UGP130" s="338"/>
      <c r="UGQ130" s="338"/>
      <c r="UGR130" s="338"/>
      <c r="UGS130" s="338"/>
      <c r="UGT130" s="338"/>
      <c r="UGU130" s="338"/>
      <c r="UGV130" s="338"/>
      <c r="UGW130" s="338"/>
      <c r="UGX130" s="338"/>
      <c r="UGY130" s="338"/>
      <c r="UGZ130" s="338"/>
      <c r="UHA130" s="338"/>
      <c r="UHB130" s="338"/>
      <c r="UHC130" s="338"/>
      <c r="UHD130" s="338"/>
      <c r="UHE130" s="338"/>
      <c r="UHF130" s="338"/>
      <c r="UHG130" s="338"/>
      <c r="UHH130" s="338"/>
      <c r="UHI130" s="338"/>
      <c r="UHJ130" s="338"/>
      <c r="UHK130" s="338"/>
      <c r="UHL130" s="338"/>
      <c r="UHM130" s="338"/>
      <c r="UHN130" s="338"/>
      <c r="UHO130" s="338"/>
      <c r="UHP130" s="338"/>
      <c r="UHQ130" s="338"/>
      <c r="UHR130" s="338"/>
      <c r="UHS130" s="338"/>
      <c r="UHT130" s="338"/>
      <c r="UHU130" s="338"/>
      <c r="UHV130" s="338"/>
      <c r="UHW130" s="338"/>
      <c r="UHX130" s="338"/>
      <c r="UHY130" s="338"/>
      <c r="UHZ130" s="338"/>
      <c r="UIA130" s="338"/>
      <c r="UIB130" s="338"/>
      <c r="UIC130" s="338"/>
      <c r="UID130" s="338"/>
      <c r="UIE130" s="338"/>
      <c r="UIF130" s="338"/>
      <c r="UIG130" s="338"/>
      <c r="UIH130" s="338"/>
      <c r="UII130" s="338"/>
      <c r="UIJ130" s="338"/>
      <c r="UIK130" s="338"/>
      <c r="UIL130" s="338"/>
      <c r="UIM130" s="338"/>
      <c r="UIN130" s="338"/>
      <c r="UIO130" s="338"/>
      <c r="UIP130" s="338"/>
      <c r="UIQ130" s="338"/>
      <c r="UIR130" s="338"/>
      <c r="UIS130" s="338"/>
      <c r="UIT130" s="338"/>
      <c r="UIU130" s="338"/>
      <c r="UIV130" s="338"/>
      <c r="UIW130" s="338"/>
      <c r="UIX130" s="338"/>
      <c r="UIY130" s="338"/>
      <c r="UIZ130" s="338"/>
      <c r="UJA130" s="338"/>
      <c r="UJB130" s="338"/>
      <c r="UJC130" s="338"/>
      <c r="UJD130" s="338"/>
      <c r="UJE130" s="338"/>
      <c r="UJF130" s="338"/>
      <c r="UJG130" s="338"/>
      <c r="UJH130" s="338"/>
      <c r="UJI130" s="338"/>
      <c r="UJJ130" s="338"/>
      <c r="UJK130" s="338"/>
      <c r="UJL130" s="338"/>
      <c r="UJM130" s="338"/>
      <c r="UJN130" s="338"/>
      <c r="UJO130" s="338"/>
      <c r="UJP130" s="338"/>
      <c r="UJQ130" s="338"/>
      <c r="UJR130" s="338"/>
      <c r="UJS130" s="338"/>
      <c r="UJT130" s="338"/>
      <c r="UJU130" s="338"/>
      <c r="UJV130" s="338"/>
      <c r="UJW130" s="338"/>
      <c r="UJX130" s="338"/>
      <c r="UJY130" s="338"/>
      <c r="UJZ130" s="338"/>
      <c r="UKA130" s="338"/>
      <c r="UKB130" s="338"/>
      <c r="UKC130" s="338"/>
      <c r="UKD130" s="338"/>
      <c r="UKE130" s="338"/>
      <c r="UKF130" s="338"/>
      <c r="UKG130" s="338"/>
      <c r="UKH130" s="338"/>
      <c r="UKI130" s="338"/>
      <c r="UKJ130" s="338"/>
      <c r="UKK130" s="338"/>
      <c r="UKL130" s="338"/>
      <c r="UKM130" s="338"/>
      <c r="UKN130" s="338"/>
      <c r="UKO130" s="338"/>
      <c r="UKP130" s="338"/>
      <c r="UKQ130" s="338"/>
      <c r="UKR130" s="338"/>
      <c r="UKS130" s="338"/>
      <c r="UKT130" s="338"/>
      <c r="UKU130" s="338"/>
      <c r="UKV130" s="338"/>
      <c r="UKW130" s="338"/>
      <c r="UKX130" s="338"/>
      <c r="UKY130" s="338"/>
      <c r="UKZ130" s="338"/>
      <c r="ULA130" s="338"/>
      <c r="ULB130" s="338"/>
      <c r="ULC130" s="338"/>
      <c r="ULD130" s="338"/>
      <c r="ULE130" s="338"/>
      <c r="ULF130" s="338"/>
      <c r="ULG130" s="338"/>
      <c r="ULH130" s="338"/>
      <c r="ULI130" s="338"/>
      <c r="ULJ130" s="338"/>
      <c r="ULK130" s="338"/>
      <c r="ULL130" s="338"/>
      <c r="ULM130" s="338"/>
      <c r="ULN130" s="338"/>
      <c r="ULO130" s="338"/>
      <c r="ULP130" s="338"/>
      <c r="ULQ130" s="338"/>
      <c r="ULR130" s="338"/>
      <c r="ULS130" s="338"/>
      <c r="ULT130" s="338"/>
      <c r="ULU130" s="338"/>
      <c r="ULV130" s="338"/>
      <c r="ULW130" s="338"/>
      <c r="ULX130" s="338"/>
      <c r="ULY130" s="338"/>
      <c r="ULZ130" s="338"/>
      <c r="UMA130" s="338"/>
      <c r="UMB130" s="338"/>
      <c r="UMC130" s="338"/>
      <c r="UMD130" s="338"/>
      <c r="UME130" s="338"/>
      <c r="UMF130" s="338"/>
      <c r="UMG130" s="338"/>
      <c r="UMH130" s="338"/>
      <c r="UMI130" s="338"/>
      <c r="UMJ130" s="338"/>
      <c r="UMK130" s="338"/>
      <c r="UML130" s="338"/>
      <c r="UMM130" s="338"/>
      <c r="UMN130" s="338"/>
      <c r="UMO130" s="338"/>
      <c r="UMP130" s="338"/>
      <c r="UMQ130" s="338"/>
      <c r="UMR130" s="338"/>
      <c r="UMS130" s="338"/>
      <c r="UMT130" s="338"/>
      <c r="UMU130" s="338"/>
      <c r="UMV130" s="338"/>
      <c r="UMW130" s="338"/>
      <c r="UMX130" s="338"/>
      <c r="UMY130" s="338"/>
      <c r="UMZ130" s="338"/>
      <c r="UNA130" s="338"/>
      <c r="UNB130" s="338"/>
      <c r="UNC130" s="338"/>
      <c r="UND130" s="338"/>
      <c r="UNE130" s="338"/>
      <c r="UNF130" s="338"/>
      <c r="UNG130" s="338"/>
      <c r="UNH130" s="338"/>
      <c r="UNI130" s="338"/>
      <c r="UNJ130" s="338"/>
      <c r="UNK130" s="338"/>
      <c r="UNL130" s="338"/>
      <c r="UNM130" s="338"/>
      <c r="UNN130" s="338"/>
      <c r="UNO130" s="338"/>
      <c r="UNP130" s="338"/>
      <c r="UNQ130" s="338"/>
      <c r="UNR130" s="338"/>
      <c r="UNS130" s="338"/>
      <c r="UNT130" s="338"/>
      <c r="UNU130" s="338"/>
      <c r="UNV130" s="338"/>
      <c r="UNW130" s="338"/>
      <c r="UNX130" s="338"/>
      <c r="UNY130" s="338"/>
      <c r="UNZ130" s="338"/>
      <c r="UOA130" s="338"/>
      <c r="UOB130" s="338"/>
      <c r="UOC130" s="338"/>
      <c r="UOD130" s="338"/>
      <c r="UOE130" s="338"/>
      <c r="UOF130" s="338"/>
      <c r="UOG130" s="338"/>
      <c r="UOH130" s="338"/>
      <c r="UOI130" s="338"/>
      <c r="UOJ130" s="338"/>
      <c r="UOK130" s="338"/>
      <c r="UOL130" s="338"/>
      <c r="UOM130" s="338"/>
      <c r="UON130" s="338"/>
      <c r="UOO130" s="338"/>
      <c r="UOP130" s="338"/>
      <c r="UOQ130" s="338"/>
      <c r="UOR130" s="338"/>
      <c r="UOS130" s="338"/>
      <c r="UOT130" s="338"/>
      <c r="UOU130" s="338"/>
      <c r="UOV130" s="338"/>
      <c r="UOW130" s="338"/>
      <c r="UOX130" s="338"/>
      <c r="UOY130" s="338"/>
      <c r="UOZ130" s="338"/>
      <c r="UPA130" s="338"/>
      <c r="UPB130" s="338"/>
      <c r="UPC130" s="338"/>
      <c r="UPD130" s="338"/>
      <c r="UPE130" s="338"/>
      <c r="UPF130" s="338"/>
      <c r="UPG130" s="338"/>
      <c r="UPH130" s="338"/>
      <c r="UPI130" s="338"/>
      <c r="UPJ130" s="338"/>
      <c r="UPK130" s="338"/>
      <c r="UPL130" s="338"/>
      <c r="UPM130" s="338"/>
      <c r="UPN130" s="338"/>
      <c r="UPO130" s="338"/>
      <c r="UPP130" s="338"/>
      <c r="UPQ130" s="338"/>
      <c r="UPR130" s="338"/>
      <c r="UPS130" s="338"/>
      <c r="UPT130" s="338"/>
      <c r="UPU130" s="338"/>
      <c r="UPV130" s="338"/>
      <c r="UPW130" s="338"/>
      <c r="UPX130" s="338"/>
      <c r="UPY130" s="338"/>
      <c r="UPZ130" s="338"/>
      <c r="UQA130" s="338"/>
      <c r="UQB130" s="338"/>
      <c r="UQC130" s="338"/>
      <c r="UQD130" s="338"/>
      <c r="UQE130" s="338"/>
      <c r="UQF130" s="338"/>
      <c r="UQG130" s="338"/>
      <c r="UQH130" s="338"/>
      <c r="UQI130" s="338"/>
      <c r="UQJ130" s="338"/>
      <c r="UQK130" s="338"/>
      <c r="UQL130" s="338"/>
      <c r="UQM130" s="338"/>
      <c r="UQN130" s="338"/>
      <c r="UQO130" s="338"/>
      <c r="UQP130" s="338"/>
      <c r="UQQ130" s="338"/>
      <c r="UQR130" s="338"/>
      <c r="UQS130" s="338"/>
      <c r="UQT130" s="338"/>
      <c r="UQU130" s="338"/>
      <c r="UQV130" s="338"/>
      <c r="UQW130" s="338"/>
      <c r="UQX130" s="338"/>
      <c r="UQY130" s="338"/>
      <c r="UQZ130" s="338"/>
      <c r="URA130" s="338"/>
      <c r="URB130" s="338"/>
      <c r="URC130" s="338"/>
      <c r="URD130" s="338"/>
      <c r="URE130" s="338"/>
      <c r="URF130" s="338"/>
      <c r="URG130" s="338"/>
      <c r="URH130" s="338"/>
      <c r="URI130" s="338"/>
      <c r="URJ130" s="338"/>
      <c r="URK130" s="338"/>
      <c r="URL130" s="338"/>
      <c r="URM130" s="338"/>
      <c r="URN130" s="338"/>
      <c r="URO130" s="338"/>
      <c r="URP130" s="338"/>
      <c r="URQ130" s="338"/>
      <c r="URR130" s="338"/>
      <c r="URS130" s="338"/>
      <c r="URT130" s="338"/>
      <c r="URU130" s="338"/>
      <c r="URV130" s="338"/>
      <c r="URW130" s="338"/>
      <c r="URX130" s="338"/>
      <c r="URY130" s="338"/>
      <c r="URZ130" s="338"/>
      <c r="USA130" s="338"/>
      <c r="USB130" s="338"/>
      <c r="USC130" s="338"/>
      <c r="USD130" s="338"/>
      <c r="USE130" s="338"/>
      <c r="USF130" s="338"/>
      <c r="USG130" s="338"/>
      <c r="USH130" s="338"/>
      <c r="USI130" s="338"/>
      <c r="USJ130" s="338"/>
      <c r="USK130" s="338"/>
      <c r="USL130" s="338"/>
      <c r="USM130" s="338"/>
      <c r="USN130" s="338"/>
      <c r="USO130" s="338"/>
      <c r="USP130" s="338"/>
      <c r="USQ130" s="338"/>
      <c r="USR130" s="338"/>
      <c r="USS130" s="338"/>
      <c r="UST130" s="338"/>
      <c r="USU130" s="338"/>
      <c r="USV130" s="338"/>
      <c r="USW130" s="338"/>
      <c r="USX130" s="338"/>
      <c r="USY130" s="338"/>
      <c r="USZ130" s="338"/>
      <c r="UTA130" s="338"/>
      <c r="UTB130" s="338"/>
      <c r="UTC130" s="338"/>
      <c r="UTD130" s="338"/>
      <c r="UTE130" s="338"/>
      <c r="UTF130" s="338"/>
      <c r="UTG130" s="338"/>
      <c r="UTH130" s="338"/>
      <c r="UTI130" s="338"/>
      <c r="UTJ130" s="338"/>
      <c r="UTK130" s="338"/>
      <c r="UTL130" s="338"/>
      <c r="UTM130" s="338"/>
      <c r="UTN130" s="338"/>
      <c r="UTO130" s="338"/>
      <c r="UTP130" s="338"/>
      <c r="UTQ130" s="338"/>
      <c r="UTR130" s="338"/>
      <c r="UTS130" s="338"/>
      <c r="UTT130" s="338"/>
      <c r="UTU130" s="338"/>
      <c r="UTV130" s="338"/>
      <c r="UTW130" s="338"/>
      <c r="UTX130" s="338"/>
      <c r="UTY130" s="338"/>
      <c r="UTZ130" s="338"/>
      <c r="UUA130" s="338"/>
      <c r="UUB130" s="338"/>
      <c r="UUC130" s="338"/>
      <c r="UUD130" s="338"/>
      <c r="UUE130" s="338"/>
      <c r="UUF130" s="338"/>
      <c r="UUG130" s="338"/>
      <c r="UUH130" s="338"/>
      <c r="UUI130" s="338"/>
      <c r="UUJ130" s="338"/>
      <c r="UUK130" s="338"/>
      <c r="UUL130" s="338"/>
      <c r="UUM130" s="338"/>
      <c r="UUN130" s="338"/>
      <c r="UUO130" s="338"/>
      <c r="UUP130" s="338"/>
      <c r="UUQ130" s="338"/>
      <c r="UUR130" s="338"/>
      <c r="UUS130" s="338"/>
      <c r="UUT130" s="338"/>
      <c r="UUU130" s="338"/>
      <c r="UUV130" s="338"/>
      <c r="UUW130" s="338"/>
      <c r="UUX130" s="338"/>
      <c r="UUY130" s="338"/>
      <c r="UUZ130" s="338"/>
      <c r="UVA130" s="338"/>
      <c r="UVB130" s="338"/>
      <c r="UVC130" s="338"/>
      <c r="UVD130" s="338"/>
      <c r="UVE130" s="338"/>
      <c r="UVF130" s="338"/>
      <c r="UVG130" s="338"/>
      <c r="UVH130" s="338"/>
      <c r="UVI130" s="338"/>
      <c r="UVJ130" s="338"/>
      <c r="UVK130" s="338"/>
      <c r="UVL130" s="338"/>
      <c r="UVM130" s="338"/>
      <c r="UVN130" s="338"/>
      <c r="UVO130" s="338"/>
      <c r="UVP130" s="338"/>
      <c r="UVQ130" s="338"/>
      <c r="UVR130" s="338"/>
      <c r="UVS130" s="338"/>
      <c r="UVT130" s="338"/>
      <c r="UVU130" s="338"/>
      <c r="UVV130" s="338"/>
      <c r="UVW130" s="338"/>
      <c r="UVX130" s="338"/>
      <c r="UVY130" s="338"/>
      <c r="UVZ130" s="338"/>
      <c r="UWA130" s="338"/>
      <c r="UWB130" s="338"/>
      <c r="UWC130" s="338"/>
      <c r="UWD130" s="338"/>
      <c r="UWE130" s="338"/>
      <c r="UWF130" s="338"/>
      <c r="UWG130" s="338"/>
      <c r="UWH130" s="338"/>
      <c r="UWI130" s="338"/>
      <c r="UWJ130" s="338"/>
      <c r="UWK130" s="338"/>
      <c r="UWL130" s="338"/>
      <c r="UWM130" s="338"/>
      <c r="UWN130" s="338"/>
      <c r="UWO130" s="338"/>
      <c r="UWP130" s="338"/>
      <c r="UWQ130" s="338"/>
      <c r="UWR130" s="338"/>
      <c r="UWS130" s="338"/>
      <c r="UWT130" s="338"/>
      <c r="UWU130" s="338"/>
      <c r="UWV130" s="338"/>
      <c r="UWW130" s="338"/>
      <c r="UWX130" s="338"/>
      <c r="UWY130" s="338"/>
      <c r="UWZ130" s="338"/>
      <c r="UXA130" s="338"/>
      <c r="UXB130" s="338"/>
      <c r="UXC130" s="338"/>
      <c r="UXD130" s="338"/>
      <c r="UXE130" s="338"/>
      <c r="UXF130" s="338"/>
      <c r="UXG130" s="338"/>
      <c r="UXH130" s="338"/>
      <c r="UXI130" s="338"/>
      <c r="UXJ130" s="338"/>
      <c r="UXK130" s="338"/>
      <c r="UXL130" s="338"/>
      <c r="UXM130" s="338"/>
      <c r="UXN130" s="338"/>
      <c r="UXO130" s="338"/>
      <c r="UXP130" s="338"/>
      <c r="UXQ130" s="338"/>
      <c r="UXR130" s="338"/>
      <c r="UXS130" s="338"/>
      <c r="UXT130" s="338"/>
      <c r="UXU130" s="338"/>
      <c r="UXV130" s="338"/>
      <c r="UXW130" s="338"/>
      <c r="UXX130" s="338"/>
      <c r="UXY130" s="338"/>
      <c r="UXZ130" s="338"/>
      <c r="UYA130" s="338"/>
      <c r="UYB130" s="338"/>
      <c r="UYC130" s="338"/>
      <c r="UYD130" s="338"/>
      <c r="UYE130" s="338"/>
      <c r="UYF130" s="338"/>
      <c r="UYG130" s="338"/>
      <c r="UYH130" s="338"/>
      <c r="UYI130" s="338"/>
      <c r="UYJ130" s="338"/>
      <c r="UYK130" s="338"/>
      <c r="UYL130" s="338"/>
      <c r="UYM130" s="338"/>
      <c r="UYN130" s="338"/>
      <c r="UYO130" s="338"/>
      <c r="UYP130" s="338"/>
      <c r="UYQ130" s="338"/>
      <c r="UYR130" s="338"/>
      <c r="UYS130" s="338"/>
      <c r="UYT130" s="338"/>
      <c r="UYU130" s="338"/>
      <c r="UYV130" s="338"/>
      <c r="UYW130" s="338"/>
      <c r="UYX130" s="338"/>
      <c r="UYY130" s="338"/>
      <c r="UYZ130" s="338"/>
      <c r="UZA130" s="338"/>
      <c r="UZB130" s="338"/>
      <c r="UZC130" s="338"/>
      <c r="UZD130" s="338"/>
      <c r="UZE130" s="338"/>
      <c r="UZF130" s="338"/>
      <c r="UZG130" s="338"/>
      <c r="UZH130" s="338"/>
      <c r="UZI130" s="338"/>
      <c r="UZJ130" s="338"/>
      <c r="UZK130" s="338"/>
      <c r="UZL130" s="338"/>
      <c r="UZM130" s="338"/>
      <c r="UZN130" s="338"/>
      <c r="UZO130" s="338"/>
      <c r="UZP130" s="338"/>
      <c r="UZQ130" s="338"/>
      <c r="UZR130" s="338"/>
      <c r="UZS130" s="338"/>
      <c r="UZT130" s="338"/>
      <c r="UZU130" s="338"/>
      <c r="UZV130" s="338"/>
      <c r="UZW130" s="338"/>
      <c r="UZX130" s="338"/>
      <c r="UZY130" s="338"/>
      <c r="UZZ130" s="338"/>
      <c r="VAA130" s="338"/>
      <c r="VAB130" s="338"/>
      <c r="VAC130" s="338"/>
      <c r="VAD130" s="338"/>
      <c r="VAE130" s="338"/>
      <c r="VAF130" s="338"/>
      <c r="VAG130" s="338"/>
      <c r="VAH130" s="338"/>
      <c r="VAI130" s="338"/>
      <c r="VAJ130" s="338"/>
      <c r="VAK130" s="338"/>
      <c r="VAL130" s="338"/>
      <c r="VAM130" s="338"/>
      <c r="VAN130" s="338"/>
      <c r="VAO130" s="338"/>
      <c r="VAP130" s="338"/>
      <c r="VAQ130" s="338"/>
      <c r="VAR130" s="338"/>
      <c r="VAS130" s="338"/>
      <c r="VAT130" s="338"/>
      <c r="VAU130" s="338"/>
      <c r="VAV130" s="338"/>
      <c r="VAW130" s="338"/>
      <c r="VAX130" s="338"/>
      <c r="VAY130" s="338"/>
      <c r="VAZ130" s="338"/>
      <c r="VBA130" s="338"/>
      <c r="VBB130" s="338"/>
      <c r="VBC130" s="338"/>
      <c r="VBD130" s="338"/>
      <c r="VBE130" s="338"/>
      <c r="VBF130" s="338"/>
      <c r="VBG130" s="338"/>
      <c r="VBH130" s="338"/>
      <c r="VBI130" s="338"/>
      <c r="VBJ130" s="338"/>
      <c r="VBK130" s="338"/>
      <c r="VBL130" s="338"/>
      <c r="VBM130" s="338"/>
      <c r="VBN130" s="338"/>
      <c r="VBO130" s="338"/>
      <c r="VBP130" s="338"/>
      <c r="VBQ130" s="338"/>
      <c r="VBR130" s="338"/>
      <c r="VBS130" s="338"/>
      <c r="VBT130" s="338"/>
      <c r="VBU130" s="338"/>
      <c r="VBV130" s="338"/>
      <c r="VBW130" s="338"/>
      <c r="VBX130" s="338"/>
      <c r="VBY130" s="338"/>
      <c r="VBZ130" s="338"/>
      <c r="VCA130" s="338"/>
      <c r="VCB130" s="338"/>
      <c r="VCC130" s="338"/>
      <c r="VCD130" s="338"/>
      <c r="VCE130" s="338"/>
      <c r="VCF130" s="338"/>
      <c r="VCG130" s="338"/>
      <c r="VCH130" s="338"/>
      <c r="VCI130" s="338"/>
      <c r="VCJ130" s="338"/>
      <c r="VCK130" s="338"/>
      <c r="VCL130" s="338"/>
      <c r="VCM130" s="338"/>
      <c r="VCN130" s="338"/>
      <c r="VCO130" s="338"/>
      <c r="VCP130" s="338"/>
      <c r="VCQ130" s="338"/>
      <c r="VCR130" s="338"/>
      <c r="VCS130" s="338"/>
      <c r="VCT130" s="338"/>
      <c r="VCU130" s="338"/>
      <c r="VCV130" s="338"/>
      <c r="VCW130" s="338"/>
      <c r="VCX130" s="338"/>
      <c r="VCY130" s="338"/>
      <c r="VCZ130" s="338"/>
      <c r="VDA130" s="338"/>
      <c r="VDB130" s="338"/>
      <c r="VDC130" s="338"/>
      <c r="VDD130" s="338"/>
      <c r="VDE130" s="338"/>
      <c r="VDF130" s="338"/>
      <c r="VDG130" s="338"/>
      <c r="VDH130" s="338"/>
      <c r="VDI130" s="338"/>
      <c r="VDJ130" s="338"/>
      <c r="VDK130" s="338"/>
      <c r="VDL130" s="338"/>
      <c r="VDM130" s="338"/>
      <c r="VDN130" s="338"/>
      <c r="VDO130" s="338"/>
      <c r="VDP130" s="338"/>
      <c r="VDQ130" s="338"/>
      <c r="VDR130" s="338"/>
      <c r="VDS130" s="338"/>
      <c r="VDT130" s="338"/>
      <c r="VDU130" s="338"/>
      <c r="VDV130" s="338"/>
      <c r="VDW130" s="338"/>
      <c r="VDX130" s="338"/>
      <c r="VDY130" s="338"/>
      <c r="VDZ130" s="338"/>
      <c r="VEA130" s="338"/>
      <c r="VEB130" s="338"/>
      <c r="VEC130" s="338"/>
      <c r="VED130" s="338"/>
      <c r="VEE130" s="338"/>
      <c r="VEF130" s="338"/>
      <c r="VEG130" s="338"/>
      <c r="VEH130" s="338"/>
      <c r="VEI130" s="338"/>
      <c r="VEJ130" s="338"/>
      <c r="VEK130" s="338"/>
      <c r="VEL130" s="338"/>
      <c r="VEM130" s="338"/>
      <c r="VEN130" s="338"/>
      <c r="VEO130" s="338"/>
      <c r="VEP130" s="338"/>
      <c r="VEQ130" s="338"/>
      <c r="VER130" s="338"/>
      <c r="VES130" s="338"/>
      <c r="VET130" s="338"/>
      <c r="VEU130" s="338"/>
      <c r="VEV130" s="338"/>
      <c r="VEW130" s="338"/>
      <c r="VEX130" s="338"/>
      <c r="VEY130" s="338"/>
      <c r="VEZ130" s="338"/>
      <c r="VFA130" s="338"/>
      <c r="VFB130" s="338"/>
      <c r="VFC130" s="338"/>
      <c r="VFD130" s="338"/>
      <c r="VFE130" s="338"/>
      <c r="VFF130" s="338"/>
      <c r="VFG130" s="338"/>
      <c r="VFH130" s="338"/>
      <c r="VFI130" s="338"/>
      <c r="VFJ130" s="338"/>
      <c r="VFK130" s="338"/>
      <c r="VFL130" s="338"/>
      <c r="VFM130" s="338"/>
      <c r="VFN130" s="338"/>
      <c r="VFO130" s="338"/>
      <c r="VFP130" s="338"/>
      <c r="VFQ130" s="338"/>
      <c r="VFR130" s="338"/>
      <c r="VFS130" s="338"/>
      <c r="VFT130" s="338"/>
      <c r="VFU130" s="338"/>
      <c r="VFV130" s="338"/>
      <c r="VFW130" s="338"/>
      <c r="VFX130" s="338"/>
      <c r="VFY130" s="338"/>
      <c r="VFZ130" s="338"/>
      <c r="VGA130" s="338"/>
      <c r="VGB130" s="338"/>
      <c r="VGC130" s="338"/>
      <c r="VGD130" s="338"/>
      <c r="VGE130" s="338"/>
      <c r="VGF130" s="338"/>
      <c r="VGG130" s="338"/>
      <c r="VGH130" s="338"/>
      <c r="VGI130" s="338"/>
      <c r="VGJ130" s="338"/>
      <c r="VGK130" s="338"/>
      <c r="VGL130" s="338"/>
      <c r="VGM130" s="338"/>
      <c r="VGN130" s="338"/>
      <c r="VGO130" s="338"/>
      <c r="VGP130" s="338"/>
      <c r="VGQ130" s="338"/>
      <c r="VGR130" s="338"/>
      <c r="VGS130" s="338"/>
      <c r="VGT130" s="338"/>
      <c r="VGU130" s="338"/>
      <c r="VGV130" s="338"/>
      <c r="VGW130" s="338"/>
      <c r="VGX130" s="338"/>
      <c r="VGY130" s="338"/>
      <c r="VGZ130" s="338"/>
      <c r="VHA130" s="338"/>
      <c r="VHB130" s="338"/>
      <c r="VHC130" s="338"/>
      <c r="VHD130" s="338"/>
      <c r="VHE130" s="338"/>
      <c r="VHF130" s="338"/>
      <c r="VHG130" s="338"/>
      <c r="VHH130" s="338"/>
      <c r="VHI130" s="338"/>
      <c r="VHJ130" s="338"/>
      <c r="VHK130" s="338"/>
      <c r="VHL130" s="338"/>
      <c r="VHM130" s="338"/>
      <c r="VHN130" s="338"/>
      <c r="VHO130" s="338"/>
      <c r="VHP130" s="338"/>
      <c r="VHQ130" s="338"/>
      <c r="VHR130" s="338"/>
      <c r="VHS130" s="338"/>
      <c r="VHT130" s="338"/>
      <c r="VHU130" s="338"/>
      <c r="VHV130" s="338"/>
      <c r="VHW130" s="338"/>
      <c r="VHX130" s="338"/>
      <c r="VHY130" s="338"/>
      <c r="VHZ130" s="338"/>
      <c r="VIA130" s="338"/>
      <c r="VIB130" s="338"/>
      <c r="VIC130" s="338"/>
      <c r="VID130" s="338"/>
      <c r="VIE130" s="338"/>
      <c r="VIF130" s="338"/>
      <c r="VIG130" s="338"/>
      <c r="VIH130" s="338"/>
      <c r="VII130" s="338"/>
      <c r="VIJ130" s="338"/>
      <c r="VIK130" s="338"/>
      <c r="VIL130" s="338"/>
      <c r="VIM130" s="338"/>
      <c r="VIN130" s="338"/>
      <c r="VIO130" s="338"/>
      <c r="VIP130" s="338"/>
      <c r="VIQ130" s="338"/>
      <c r="VIR130" s="338"/>
      <c r="VIS130" s="338"/>
      <c r="VIT130" s="338"/>
      <c r="VIU130" s="338"/>
      <c r="VIV130" s="338"/>
      <c r="VIW130" s="338"/>
      <c r="VIX130" s="338"/>
      <c r="VIY130" s="338"/>
      <c r="VIZ130" s="338"/>
      <c r="VJA130" s="338"/>
      <c r="VJB130" s="338"/>
      <c r="VJC130" s="338"/>
      <c r="VJD130" s="338"/>
      <c r="VJE130" s="338"/>
      <c r="VJF130" s="338"/>
      <c r="VJG130" s="338"/>
      <c r="VJH130" s="338"/>
      <c r="VJI130" s="338"/>
      <c r="VJJ130" s="338"/>
      <c r="VJK130" s="338"/>
      <c r="VJL130" s="338"/>
      <c r="VJM130" s="338"/>
      <c r="VJN130" s="338"/>
      <c r="VJO130" s="338"/>
      <c r="VJP130" s="338"/>
      <c r="VJQ130" s="338"/>
      <c r="VJR130" s="338"/>
      <c r="VJS130" s="338"/>
      <c r="VJT130" s="338"/>
      <c r="VJU130" s="338"/>
      <c r="VJV130" s="338"/>
      <c r="VJW130" s="338"/>
      <c r="VJX130" s="338"/>
      <c r="VJY130" s="338"/>
      <c r="VJZ130" s="338"/>
      <c r="VKA130" s="338"/>
      <c r="VKB130" s="338"/>
      <c r="VKC130" s="338"/>
      <c r="VKD130" s="338"/>
      <c r="VKE130" s="338"/>
      <c r="VKF130" s="338"/>
      <c r="VKG130" s="338"/>
      <c r="VKH130" s="338"/>
      <c r="VKI130" s="338"/>
      <c r="VKJ130" s="338"/>
      <c r="VKK130" s="338"/>
      <c r="VKL130" s="338"/>
      <c r="VKM130" s="338"/>
      <c r="VKN130" s="338"/>
      <c r="VKO130" s="338"/>
      <c r="VKP130" s="338"/>
      <c r="VKQ130" s="338"/>
      <c r="VKR130" s="338"/>
      <c r="VKS130" s="338"/>
      <c r="VKT130" s="338"/>
      <c r="VKU130" s="338"/>
      <c r="VKV130" s="338"/>
      <c r="VKW130" s="338"/>
      <c r="VKX130" s="338"/>
      <c r="VKY130" s="338"/>
      <c r="VKZ130" s="338"/>
      <c r="VLA130" s="338"/>
      <c r="VLB130" s="338"/>
      <c r="VLC130" s="338"/>
      <c r="VLD130" s="338"/>
      <c r="VLE130" s="338"/>
      <c r="VLF130" s="338"/>
      <c r="VLG130" s="338"/>
      <c r="VLH130" s="338"/>
      <c r="VLI130" s="338"/>
      <c r="VLJ130" s="338"/>
      <c r="VLK130" s="338"/>
      <c r="VLL130" s="338"/>
      <c r="VLM130" s="338"/>
      <c r="VLN130" s="338"/>
      <c r="VLO130" s="338"/>
      <c r="VLP130" s="338"/>
      <c r="VLQ130" s="338"/>
      <c r="VLR130" s="338"/>
      <c r="VLS130" s="338"/>
      <c r="VLT130" s="338"/>
      <c r="VLU130" s="338"/>
      <c r="VLV130" s="338"/>
      <c r="VLW130" s="338"/>
      <c r="VLX130" s="338"/>
      <c r="VLY130" s="338"/>
      <c r="VLZ130" s="338"/>
      <c r="VMA130" s="338"/>
      <c r="VMB130" s="338"/>
      <c r="VMC130" s="338"/>
      <c r="VMD130" s="338"/>
      <c r="VME130" s="338"/>
      <c r="VMF130" s="338"/>
      <c r="VMG130" s="338"/>
      <c r="VMH130" s="338"/>
      <c r="VMI130" s="338"/>
      <c r="VMJ130" s="338"/>
      <c r="VMK130" s="338"/>
      <c r="VML130" s="338"/>
      <c r="VMM130" s="338"/>
      <c r="VMN130" s="338"/>
      <c r="VMO130" s="338"/>
      <c r="VMP130" s="338"/>
      <c r="VMQ130" s="338"/>
      <c r="VMR130" s="338"/>
      <c r="VMS130" s="338"/>
      <c r="VMT130" s="338"/>
      <c r="VMU130" s="338"/>
      <c r="VMV130" s="338"/>
      <c r="VMW130" s="338"/>
      <c r="VMX130" s="338"/>
      <c r="VMY130" s="338"/>
      <c r="VMZ130" s="338"/>
      <c r="VNA130" s="338"/>
      <c r="VNB130" s="338"/>
      <c r="VNC130" s="338"/>
      <c r="VND130" s="338"/>
      <c r="VNE130" s="338"/>
      <c r="VNF130" s="338"/>
      <c r="VNG130" s="338"/>
      <c r="VNH130" s="338"/>
      <c r="VNI130" s="338"/>
      <c r="VNJ130" s="338"/>
      <c r="VNK130" s="338"/>
      <c r="VNL130" s="338"/>
      <c r="VNM130" s="338"/>
      <c r="VNN130" s="338"/>
      <c r="VNO130" s="338"/>
      <c r="VNP130" s="338"/>
      <c r="VNQ130" s="338"/>
      <c r="VNR130" s="338"/>
      <c r="VNS130" s="338"/>
      <c r="VNT130" s="338"/>
      <c r="VNU130" s="338"/>
      <c r="VNV130" s="338"/>
      <c r="VNW130" s="338"/>
      <c r="VNX130" s="338"/>
      <c r="VNY130" s="338"/>
      <c r="VNZ130" s="338"/>
      <c r="VOA130" s="338"/>
      <c r="VOB130" s="338"/>
      <c r="VOC130" s="338"/>
      <c r="VOD130" s="338"/>
      <c r="VOE130" s="338"/>
      <c r="VOF130" s="338"/>
      <c r="VOG130" s="338"/>
      <c r="VOH130" s="338"/>
      <c r="VOI130" s="338"/>
      <c r="VOJ130" s="338"/>
      <c r="VOK130" s="338"/>
      <c r="VOL130" s="338"/>
      <c r="VOM130" s="338"/>
      <c r="VON130" s="338"/>
      <c r="VOO130" s="338"/>
      <c r="VOP130" s="338"/>
      <c r="VOQ130" s="338"/>
      <c r="VOR130" s="338"/>
      <c r="VOS130" s="338"/>
      <c r="VOT130" s="338"/>
      <c r="VOU130" s="338"/>
      <c r="VOV130" s="338"/>
      <c r="VOW130" s="338"/>
      <c r="VOX130" s="338"/>
      <c r="VOY130" s="338"/>
      <c r="VOZ130" s="338"/>
      <c r="VPA130" s="338"/>
      <c r="VPB130" s="338"/>
      <c r="VPC130" s="338"/>
      <c r="VPD130" s="338"/>
      <c r="VPE130" s="338"/>
      <c r="VPF130" s="338"/>
      <c r="VPG130" s="338"/>
      <c r="VPH130" s="338"/>
      <c r="VPI130" s="338"/>
      <c r="VPJ130" s="338"/>
      <c r="VPK130" s="338"/>
      <c r="VPL130" s="338"/>
      <c r="VPM130" s="338"/>
      <c r="VPN130" s="338"/>
      <c r="VPO130" s="338"/>
      <c r="VPP130" s="338"/>
      <c r="VPQ130" s="338"/>
      <c r="VPR130" s="338"/>
      <c r="VPS130" s="338"/>
      <c r="VPT130" s="338"/>
      <c r="VPU130" s="338"/>
      <c r="VPV130" s="338"/>
      <c r="VPW130" s="338"/>
      <c r="VPX130" s="338"/>
      <c r="VPY130" s="338"/>
      <c r="VPZ130" s="338"/>
      <c r="VQA130" s="338"/>
      <c r="VQB130" s="338"/>
      <c r="VQC130" s="338"/>
      <c r="VQD130" s="338"/>
      <c r="VQE130" s="338"/>
      <c r="VQF130" s="338"/>
      <c r="VQG130" s="338"/>
      <c r="VQH130" s="338"/>
      <c r="VQI130" s="338"/>
      <c r="VQJ130" s="338"/>
      <c r="VQK130" s="338"/>
      <c r="VQL130" s="338"/>
      <c r="VQM130" s="338"/>
      <c r="VQN130" s="338"/>
      <c r="VQO130" s="338"/>
      <c r="VQP130" s="338"/>
      <c r="VQQ130" s="338"/>
      <c r="VQR130" s="338"/>
      <c r="VQS130" s="338"/>
      <c r="VQT130" s="338"/>
      <c r="VQU130" s="338"/>
      <c r="VQV130" s="338"/>
      <c r="VQW130" s="338"/>
      <c r="VQX130" s="338"/>
      <c r="VQY130" s="338"/>
      <c r="VQZ130" s="338"/>
      <c r="VRA130" s="338"/>
      <c r="VRB130" s="338"/>
      <c r="VRC130" s="338"/>
      <c r="VRD130" s="338"/>
      <c r="VRE130" s="338"/>
      <c r="VRF130" s="338"/>
      <c r="VRG130" s="338"/>
      <c r="VRH130" s="338"/>
      <c r="VRI130" s="338"/>
      <c r="VRJ130" s="338"/>
      <c r="VRK130" s="338"/>
      <c r="VRL130" s="338"/>
      <c r="VRM130" s="338"/>
      <c r="VRN130" s="338"/>
      <c r="VRO130" s="338"/>
      <c r="VRP130" s="338"/>
      <c r="VRQ130" s="338"/>
      <c r="VRR130" s="338"/>
      <c r="VRS130" s="338"/>
      <c r="VRT130" s="338"/>
      <c r="VRU130" s="338"/>
      <c r="VRV130" s="338"/>
      <c r="VRW130" s="338"/>
      <c r="VRX130" s="338"/>
      <c r="VRY130" s="338"/>
      <c r="VRZ130" s="338"/>
      <c r="VSA130" s="338"/>
      <c r="VSB130" s="338"/>
      <c r="VSC130" s="338"/>
      <c r="VSD130" s="338"/>
      <c r="VSE130" s="338"/>
      <c r="VSF130" s="338"/>
      <c r="VSG130" s="338"/>
      <c r="VSH130" s="338"/>
      <c r="VSI130" s="338"/>
      <c r="VSJ130" s="338"/>
      <c r="VSK130" s="338"/>
      <c r="VSL130" s="338"/>
      <c r="VSM130" s="338"/>
      <c r="VSN130" s="338"/>
      <c r="VSO130" s="338"/>
      <c r="VSP130" s="338"/>
      <c r="VSQ130" s="338"/>
      <c r="VSR130" s="338"/>
      <c r="VSS130" s="338"/>
      <c r="VST130" s="338"/>
      <c r="VSU130" s="338"/>
      <c r="VSV130" s="338"/>
      <c r="VSW130" s="338"/>
      <c r="VSX130" s="338"/>
      <c r="VSY130" s="338"/>
      <c r="VSZ130" s="338"/>
      <c r="VTA130" s="338"/>
      <c r="VTB130" s="338"/>
      <c r="VTC130" s="338"/>
      <c r="VTD130" s="338"/>
      <c r="VTE130" s="338"/>
      <c r="VTF130" s="338"/>
      <c r="VTG130" s="338"/>
      <c r="VTH130" s="338"/>
      <c r="VTI130" s="338"/>
      <c r="VTJ130" s="338"/>
      <c r="VTK130" s="338"/>
      <c r="VTL130" s="338"/>
      <c r="VTM130" s="338"/>
      <c r="VTN130" s="338"/>
      <c r="VTO130" s="338"/>
      <c r="VTP130" s="338"/>
      <c r="VTQ130" s="338"/>
      <c r="VTR130" s="338"/>
      <c r="VTS130" s="338"/>
      <c r="VTT130" s="338"/>
      <c r="VTU130" s="338"/>
      <c r="VTV130" s="338"/>
      <c r="VTW130" s="338"/>
      <c r="VTX130" s="338"/>
      <c r="VTY130" s="338"/>
      <c r="VTZ130" s="338"/>
      <c r="VUA130" s="338"/>
      <c r="VUB130" s="338"/>
      <c r="VUC130" s="338"/>
      <c r="VUD130" s="338"/>
      <c r="VUE130" s="338"/>
      <c r="VUF130" s="338"/>
      <c r="VUG130" s="338"/>
      <c r="VUH130" s="338"/>
      <c r="VUI130" s="338"/>
      <c r="VUJ130" s="338"/>
      <c r="VUK130" s="338"/>
      <c r="VUL130" s="338"/>
      <c r="VUM130" s="338"/>
      <c r="VUN130" s="338"/>
      <c r="VUO130" s="338"/>
      <c r="VUP130" s="338"/>
      <c r="VUQ130" s="338"/>
      <c r="VUR130" s="338"/>
      <c r="VUS130" s="338"/>
      <c r="VUT130" s="338"/>
      <c r="VUU130" s="338"/>
      <c r="VUV130" s="338"/>
      <c r="VUW130" s="338"/>
      <c r="VUX130" s="338"/>
      <c r="VUY130" s="338"/>
      <c r="VUZ130" s="338"/>
      <c r="VVA130" s="338"/>
      <c r="VVB130" s="338"/>
      <c r="VVC130" s="338"/>
      <c r="VVD130" s="338"/>
      <c r="VVE130" s="338"/>
      <c r="VVF130" s="338"/>
      <c r="VVG130" s="338"/>
      <c r="VVH130" s="338"/>
      <c r="VVI130" s="338"/>
      <c r="VVJ130" s="338"/>
      <c r="VVK130" s="338"/>
      <c r="VVL130" s="338"/>
      <c r="VVM130" s="338"/>
      <c r="VVN130" s="338"/>
      <c r="VVO130" s="338"/>
      <c r="VVP130" s="338"/>
      <c r="VVQ130" s="338"/>
      <c r="VVR130" s="338"/>
      <c r="VVS130" s="338"/>
      <c r="VVT130" s="338"/>
      <c r="VVU130" s="338"/>
      <c r="VVV130" s="338"/>
      <c r="VVW130" s="338"/>
      <c r="VVX130" s="338"/>
      <c r="VVY130" s="338"/>
      <c r="VVZ130" s="338"/>
      <c r="VWA130" s="338"/>
      <c r="VWB130" s="338"/>
      <c r="VWC130" s="338"/>
      <c r="VWD130" s="338"/>
      <c r="VWE130" s="338"/>
      <c r="VWF130" s="338"/>
      <c r="VWG130" s="338"/>
      <c r="VWH130" s="338"/>
      <c r="VWI130" s="338"/>
      <c r="VWJ130" s="338"/>
      <c r="VWK130" s="338"/>
      <c r="VWL130" s="338"/>
      <c r="VWM130" s="338"/>
      <c r="VWN130" s="338"/>
      <c r="VWO130" s="338"/>
      <c r="VWP130" s="338"/>
      <c r="VWQ130" s="338"/>
      <c r="VWR130" s="338"/>
      <c r="VWS130" s="338"/>
      <c r="VWT130" s="338"/>
      <c r="VWU130" s="338"/>
      <c r="VWV130" s="338"/>
      <c r="VWW130" s="338"/>
      <c r="VWX130" s="338"/>
      <c r="VWY130" s="338"/>
      <c r="VWZ130" s="338"/>
      <c r="VXA130" s="338"/>
      <c r="VXB130" s="338"/>
      <c r="VXC130" s="338"/>
      <c r="VXD130" s="338"/>
      <c r="VXE130" s="338"/>
      <c r="VXF130" s="338"/>
      <c r="VXG130" s="338"/>
      <c r="VXH130" s="338"/>
      <c r="VXI130" s="338"/>
      <c r="VXJ130" s="338"/>
      <c r="VXK130" s="338"/>
      <c r="VXL130" s="338"/>
      <c r="VXM130" s="338"/>
      <c r="VXN130" s="338"/>
      <c r="VXO130" s="338"/>
      <c r="VXP130" s="338"/>
      <c r="VXQ130" s="338"/>
      <c r="VXR130" s="338"/>
      <c r="VXS130" s="338"/>
      <c r="VXT130" s="338"/>
      <c r="VXU130" s="338"/>
      <c r="VXV130" s="338"/>
      <c r="VXW130" s="338"/>
      <c r="VXX130" s="338"/>
      <c r="VXY130" s="338"/>
      <c r="VXZ130" s="338"/>
      <c r="VYA130" s="338"/>
      <c r="VYB130" s="338"/>
      <c r="VYC130" s="338"/>
      <c r="VYD130" s="338"/>
      <c r="VYE130" s="338"/>
      <c r="VYF130" s="338"/>
      <c r="VYG130" s="338"/>
      <c r="VYH130" s="338"/>
      <c r="VYI130" s="338"/>
      <c r="VYJ130" s="338"/>
      <c r="VYK130" s="338"/>
      <c r="VYL130" s="338"/>
      <c r="VYM130" s="338"/>
      <c r="VYN130" s="338"/>
      <c r="VYO130" s="338"/>
      <c r="VYP130" s="338"/>
      <c r="VYQ130" s="338"/>
      <c r="VYR130" s="338"/>
      <c r="VYS130" s="338"/>
      <c r="VYT130" s="338"/>
      <c r="VYU130" s="338"/>
      <c r="VYV130" s="338"/>
      <c r="VYW130" s="338"/>
      <c r="VYX130" s="338"/>
      <c r="VYY130" s="338"/>
      <c r="VYZ130" s="338"/>
      <c r="VZA130" s="338"/>
      <c r="VZB130" s="338"/>
      <c r="VZC130" s="338"/>
      <c r="VZD130" s="338"/>
      <c r="VZE130" s="338"/>
      <c r="VZF130" s="338"/>
      <c r="VZG130" s="338"/>
      <c r="VZH130" s="338"/>
      <c r="VZI130" s="338"/>
      <c r="VZJ130" s="338"/>
      <c r="VZK130" s="338"/>
      <c r="VZL130" s="338"/>
      <c r="VZM130" s="338"/>
      <c r="VZN130" s="338"/>
      <c r="VZO130" s="338"/>
      <c r="VZP130" s="338"/>
      <c r="VZQ130" s="338"/>
      <c r="VZR130" s="338"/>
      <c r="VZS130" s="338"/>
      <c r="VZT130" s="338"/>
      <c r="VZU130" s="338"/>
      <c r="VZV130" s="338"/>
      <c r="VZW130" s="338"/>
      <c r="VZX130" s="338"/>
      <c r="VZY130" s="338"/>
      <c r="VZZ130" s="338"/>
      <c r="WAA130" s="338"/>
      <c r="WAB130" s="338"/>
      <c r="WAC130" s="338"/>
      <c r="WAD130" s="338"/>
      <c r="WAE130" s="338"/>
      <c r="WAF130" s="338"/>
      <c r="WAG130" s="338"/>
      <c r="WAH130" s="338"/>
      <c r="WAI130" s="338"/>
      <c r="WAJ130" s="338"/>
      <c r="WAK130" s="338"/>
      <c r="WAL130" s="338"/>
      <c r="WAM130" s="338"/>
      <c r="WAN130" s="338"/>
      <c r="WAO130" s="338"/>
      <c r="WAP130" s="338"/>
      <c r="WAQ130" s="338"/>
      <c r="WAR130" s="338"/>
      <c r="WAS130" s="338"/>
      <c r="WAT130" s="338"/>
      <c r="WAU130" s="338"/>
      <c r="WAV130" s="338"/>
      <c r="WAW130" s="338"/>
      <c r="WAX130" s="338"/>
      <c r="WAY130" s="338"/>
      <c r="WAZ130" s="338"/>
      <c r="WBA130" s="338"/>
      <c r="WBB130" s="338"/>
      <c r="WBC130" s="338"/>
      <c r="WBD130" s="338"/>
      <c r="WBE130" s="338"/>
      <c r="WBF130" s="338"/>
      <c r="WBG130" s="338"/>
      <c r="WBH130" s="338"/>
      <c r="WBI130" s="338"/>
      <c r="WBJ130" s="338"/>
      <c r="WBK130" s="338"/>
      <c r="WBL130" s="338"/>
      <c r="WBM130" s="338"/>
      <c r="WBN130" s="338"/>
      <c r="WBO130" s="338"/>
      <c r="WBP130" s="338"/>
      <c r="WBQ130" s="338"/>
      <c r="WBR130" s="338"/>
      <c r="WBS130" s="338"/>
      <c r="WBT130" s="338"/>
      <c r="WBU130" s="338"/>
      <c r="WBV130" s="338"/>
      <c r="WBW130" s="338"/>
      <c r="WBX130" s="338"/>
      <c r="WBY130" s="338"/>
      <c r="WBZ130" s="338"/>
      <c r="WCA130" s="338"/>
      <c r="WCB130" s="338"/>
      <c r="WCC130" s="338"/>
      <c r="WCD130" s="338"/>
      <c r="WCE130" s="338"/>
      <c r="WCF130" s="338"/>
      <c r="WCG130" s="338"/>
      <c r="WCH130" s="338"/>
      <c r="WCI130" s="338"/>
      <c r="WCJ130" s="338"/>
      <c r="WCK130" s="338"/>
      <c r="WCL130" s="338"/>
      <c r="WCM130" s="338"/>
      <c r="WCN130" s="338"/>
      <c r="WCO130" s="338"/>
      <c r="WCP130" s="338"/>
      <c r="WCQ130" s="338"/>
      <c r="WCR130" s="338"/>
      <c r="WCS130" s="338"/>
      <c r="WCT130" s="338"/>
      <c r="WCU130" s="338"/>
      <c r="WCV130" s="338"/>
      <c r="WCW130" s="338"/>
      <c r="WCX130" s="338"/>
      <c r="WCY130" s="338"/>
      <c r="WCZ130" s="338"/>
      <c r="WDA130" s="338"/>
      <c r="WDB130" s="338"/>
      <c r="WDC130" s="338"/>
      <c r="WDD130" s="338"/>
      <c r="WDE130" s="338"/>
      <c r="WDF130" s="338"/>
      <c r="WDG130" s="338"/>
      <c r="WDH130" s="338"/>
      <c r="WDI130" s="338"/>
      <c r="WDJ130" s="338"/>
      <c r="WDK130" s="338"/>
      <c r="WDL130" s="338"/>
      <c r="WDM130" s="338"/>
      <c r="WDN130" s="338"/>
      <c r="WDO130" s="338"/>
      <c r="WDP130" s="338"/>
      <c r="WDQ130" s="338"/>
      <c r="WDR130" s="338"/>
      <c r="WDS130" s="338"/>
      <c r="WDT130" s="338"/>
      <c r="WDU130" s="338"/>
      <c r="WDV130" s="338"/>
      <c r="WDW130" s="338"/>
      <c r="WDX130" s="338"/>
      <c r="WDY130" s="338"/>
      <c r="WDZ130" s="338"/>
      <c r="WEA130" s="338"/>
      <c r="WEB130" s="338"/>
      <c r="WEC130" s="338"/>
      <c r="WED130" s="338"/>
      <c r="WEE130" s="338"/>
      <c r="WEF130" s="338"/>
      <c r="WEG130" s="338"/>
      <c r="WEH130" s="338"/>
      <c r="WEI130" s="338"/>
      <c r="WEJ130" s="338"/>
      <c r="WEK130" s="338"/>
      <c r="WEL130" s="338"/>
      <c r="WEM130" s="338"/>
      <c r="WEN130" s="338"/>
      <c r="WEO130" s="338"/>
      <c r="WEP130" s="338"/>
      <c r="WEQ130" s="338"/>
      <c r="WER130" s="338"/>
      <c r="WES130" s="338"/>
      <c r="WET130" s="338"/>
      <c r="WEU130" s="338"/>
      <c r="WEV130" s="338"/>
      <c r="WEW130" s="338"/>
      <c r="WEX130" s="338"/>
      <c r="WEY130" s="338"/>
      <c r="WEZ130" s="338"/>
      <c r="WFA130" s="338"/>
      <c r="WFB130" s="338"/>
      <c r="WFC130" s="338"/>
      <c r="WFD130" s="338"/>
      <c r="WFE130" s="338"/>
      <c r="WFF130" s="338"/>
      <c r="WFG130" s="338"/>
      <c r="WFH130" s="338"/>
      <c r="WFI130" s="338"/>
      <c r="WFJ130" s="338"/>
      <c r="WFK130" s="338"/>
      <c r="WFL130" s="338"/>
      <c r="WFM130" s="338"/>
      <c r="WFN130" s="338"/>
      <c r="WFO130" s="338"/>
      <c r="WFP130" s="338"/>
      <c r="WFQ130" s="338"/>
      <c r="WFR130" s="338"/>
      <c r="WFS130" s="338"/>
      <c r="WFT130" s="338"/>
      <c r="WFU130" s="338"/>
      <c r="WFV130" s="338"/>
      <c r="WFW130" s="338"/>
      <c r="WFX130" s="338"/>
      <c r="WFY130" s="338"/>
      <c r="WFZ130" s="338"/>
      <c r="WGA130" s="338"/>
      <c r="WGB130" s="338"/>
      <c r="WGC130" s="338"/>
      <c r="WGD130" s="338"/>
      <c r="WGE130" s="338"/>
      <c r="WGF130" s="338"/>
      <c r="WGG130" s="338"/>
      <c r="WGH130" s="338"/>
      <c r="WGI130" s="338"/>
      <c r="WGJ130" s="338"/>
      <c r="WGK130" s="338"/>
      <c r="WGL130" s="338"/>
      <c r="WGM130" s="338"/>
      <c r="WGN130" s="338"/>
      <c r="WGO130" s="338"/>
      <c r="WGP130" s="338"/>
      <c r="WGQ130" s="338"/>
      <c r="WGR130" s="338"/>
      <c r="WGS130" s="338"/>
      <c r="WGT130" s="338"/>
      <c r="WGU130" s="338"/>
      <c r="WGV130" s="338"/>
      <c r="WGW130" s="338"/>
      <c r="WGX130" s="338"/>
      <c r="WGY130" s="338"/>
      <c r="WGZ130" s="338"/>
      <c r="WHA130" s="338"/>
      <c r="WHB130" s="338"/>
      <c r="WHC130" s="338"/>
      <c r="WHD130" s="338"/>
      <c r="WHE130" s="338"/>
      <c r="WHF130" s="338"/>
      <c r="WHG130" s="338"/>
      <c r="WHH130" s="338"/>
      <c r="WHI130" s="338"/>
      <c r="WHJ130" s="338"/>
      <c r="WHK130" s="338"/>
      <c r="WHL130" s="338"/>
      <c r="WHM130" s="338"/>
      <c r="WHN130" s="338"/>
      <c r="WHO130" s="338"/>
      <c r="WHP130" s="338"/>
      <c r="WHQ130" s="338"/>
      <c r="WHR130" s="338"/>
      <c r="WHS130" s="338"/>
      <c r="WHT130" s="338"/>
      <c r="WHU130" s="338"/>
      <c r="WHV130" s="338"/>
      <c r="WHW130" s="338"/>
      <c r="WHX130" s="338"/>
      <c r="WHY130" s="338"/>
      <c r="WHZ130" s="338"/>
      <c r="WIA130" s="338"/>
      <c r="WIB130" s="338"/>
      <c r="WIC130" s="338"/>
      <c r="WID130" s="338"/>
      <c r="WIE130" s="338"/>
      <c r="WIF130" s="338"/>
      <c r="WIG130" s="338"/>
      <c r="WIH130" s="338"/>
      <c r="WII130" s="338"/>
      <c r="WIJ130" s="338"/>
      <c r="WIK130" s="338"/>
      <c r="WIL130" s="338"/>
      <c r="WIM130" s="338"/>
      <c r="WIN130" s="338"/>
      <c r="WIO130" s="338"/>
      <c r="WIP130" s="338"/>
      <c r="WIQ130" s="338"/>
      <c r="WIR130" s="338"/>
      <c r="WIS130" s="338"/>
      <c r="WIT130" s="338"/>
      <c r="WIU130" s="338"/>
      <c r="WIV130" s="338"/>
      <c r="WIW130" s="338"/>
      <c r="WIX130" s="338"/>
      <c r="WIY130" s="338"/>
      <c r="WIZ130" s="338"/>
      <c r="WJA130" s="338"/>
      <c r="WJB130" s="338"/>
      <c r="WJC130" s="338"/>
      <c r="WJD130" s="338"/>
      <c r="WJE130" s="338"/>
      <c r="WJF130" s="338"/>
      <c r="WJG130" s="338"/>
      <c r="WJH130" s="338"/>
      <c r="WJI130" s="338"/>
      <c r="WJJ130" s="338"/>
      <c r="WJK130" s="338"/>
      <c r="WJL130" s="338"/>
      <c r="WJM130" s="338"/>
      <c r="WJN130" s="338"/>
      <c r="WJO130" s="338"/>
      <c r="WJP130" s="338"/>
      <c r="WJQ130" s="338"/>
      <c r="WJR130" s="338"/>
      <c r="WJS130" s="338"/>
      <c r="WJT130" s="338"/>
      <c r="WJU130" s="338"/>
      <c r="WJV130" s="338"/>
      <c r="WJW130" s="338"/>
      <c r="WJX130" s="338"/>
      <c r="WJY130" s="338"/>
      <c r="WJZ130" s="338"/>
      <c r="WKA130" s="338"/>
      <c r="WKB130" s="338"/>
      <c r="WKC130" s="338"/>
      <c r="WKD130" s="338"/>
      <c r="WKE130" s="338"/>
      <c r="WKF130" s="338"/>
      <c r="WKG130" s="338"/>
      <c r="WKH130" s="338"/>
      <c r="WKI130" s="338"/>
      <c r="WKJ130" s="338"/>
      <c r="WKK130" s="338"/>
      <c r="WKL130" s="338"/>
      <c r="WKM130" s="338"/>
      <c r="WKN130" s="338"/>
      <c r="WKO130" s="338"/>
      <c r="WKP130" s="338"/>
      <c r="WKQ130" s="338"/>
      <c r="WKR130" s="338"/>
      <c r="WKS130" s="338"/>
      <c r="WKT130" s="338"/>
      <c r="WKU130" s="338"/>
      <c r="WKV130" s="338"/>
      <c r="WKW130" s="338"/>
      <c r="WKX130" s="338"/>
      <c r="WKY130" s="338"/>
      <c r="WKZ130" s="338"/>
      <c r="WLA130" s="338"/>
      <c r="WLB130" s="338"/>
      <c r="WLC130" s="338"/>
      <c r="WLD130" s="338"/>
      <c r="WLE130" s="338"/>
      <c r="WLF130" s="338"/>
      <c r="WLG130" s="338"/>
      <c r="WLH130" s="338"/>
      <c r="WLI130" s="338"/>
      <c r="WLJ130" s="338"/>
      <c r="WLK130" s="338"/>
      <c r="WLL130" s="338"/>
      <c r="WLM130" s="338"/>
      <c r="WLN130" s="338"/>
      <c r="WLO130" s="338"/>
      <c r="WLP130" s="338"/>
      <c r="WLQ130" s="338"/>
      <c r="WLR130" s="338"/>
      <c r="WLS130" s="338"/>
      <c r="WLT130" s="338"/>
      <c r="WLU130" s="338"/>
      <c r="WLV130" s="338"/>
      <c r="WLW130" s="338"/>
      <c r="WLX130" s="338"/>
      <c r="WLY130" s="338"/>
      <c r="WLZ130" s="338"/>
      <c r="WMA130" s="338"/>
      <c r="WMB130" s="338"/>
      <c r="WMC130" s="338"/>
      <c r="WMD130" s="338"/>
      <c r="WME130" s="338"/>
      <c r="WMF130" s="338"/>
      <c r="WMG130" s="338"/>
      <c r="WMH130" s="338"/>
      <c r="WMI130" s="338"/>
      <c r="WMJ130" s="338"/>
      <c r="WMK130" s="338"/>
      <c r="WML130" s="338"/>
      <c r="WMM130" s="338"/>
      <c r="WMN130" s="338"/>
      <c r="WMO130" s="338"/>
      <c r="WMP130" s="338"/>
      <c r="WMQ130" s="338"/>
      <c r="WMR130" s="338"/>
      <c r="WMS130" s="338"/>
      <c r="WMT130" s="338"/>
      <c r="WMU130" s="338"/>
      <c r="WMV130" s="338"/>
      <c r="WMW130" s="338"/>
      <c r="WMX130" s="338"/>
      <c r="WMY130" s="338"/>
      <c r="WMZ130" s="338"/>
      <c r="WNA130" s="338"/>
      <c r="WNB130" s="338"/>
      <c r="WNC130" s="338"/>
      <c r="WND130" s="338"/>
      <c r="WNE130" s="338"/>
      <c r="WNF130" s="338"/>
      <c r="WNG130" s="338"/>
      <c r="WNH130" s="338"/>
      <c r="WNI130" s="338"/>
      <c r="WNJ130" s="338"/>
      <c r="WNK130" s="338"/>
      <c r="WNL130" s="338"/>
      <c r="WNM130" s="338"/>
      <c r="WNN130" s="338"/>
      <c r="WNO130" s="338"/>
      <c r="WNP130" s="338"/>
      <c r="WNQ130" s="338"/>
      <c r="WNR130" s="338"/>
      <c r="WNS130" s="338"/>
      <c r="WNT130" s="338"/>
      <c r="WNU130" s="338"/>
      <c r="WNV130" s="338"/>
      <c r="WNW130" s="338"/>
      <c r="WNX130" s="338"/>
      <c r="WNY130" s="338"/>
      <c r="WNZ130" s="338"/>
      <c r="WOA130" s="338"/>
      <c r="WOB130" s="338"/>
      <c r="WOC130" s="338"/>
      <c r="WOD130" s="338"/>
      <c r="WOE130" s="338"/>
      <c r="WOF130" s="338"/>
      <c r="WOG130" s="338"/>
      <c r="WOH130" s="338"/>
      <c r="WOI130" s="338"/>
      <c r="WOJ130" s="338"/>
      <c r="WOK130" s="338"/>
      <c r="WOL130" s="338"/>
      <c r="WOM130" s="338"/>
      <c r="WON130" s="338"/>
      <c r="WOO130" s="338"/>
      <c r="WOP130" s="338"/>
      <c r="WOQ130" s="338"/>
      <c r="WOR130" s="338"/>
      <c r="WOS130" s="338"/>
      <c r="WOT130" s="338"/>
      <c r="WOU130" s="338"/>
      <c r="WOV130" s="338"/>
      <c r="WOW130" s="338"/>
      <c r="WOX130" s="338"/>
      <c r="WOY130" s="338"/>
      <c r="WOZ130" s="338"/>
      <c r="WPA130" s="338"/>
      <c r="WPB130" s="338"/>
      <c r="WPC130" s="338"/>
      <c r="WPD130" s="338"/>
      <c r="WPE130" s="338"/>
      <c r="WPF130" s="338"/>
      <c r="WPG130" s="338"/>
      <c r="WPH130" s="338"/>
      <c r="WPI130" s="338"/>
      <c r="WPJ130" s="338"/>
      <c r="WPK130" s="338"/>
      <c r="WPL130" s="338"/>
      <c r="WPM130" s="338"/>
      <c r="WPN130" s="338"/>
      <c r="WPO130" s="338"/>
      <c r="WPP130" s="338"/>
      <c r="WPQ130" s="338"/>
      <c r="WPR130" s="338"/>
      <c r="WPS130" s="338"/>
      <c r="WPT130" s="338"/>
      <c r="WPU130" s="338"/>
      <c r="WPV130" s="338"/>
      <c r="WPW130" s="338"/>
      <c r="WPX130" s="338"/>
      <c r="WPY130" s="338"/>
      <c r="WPZ130" s="338"/>
      <c r="WQA130" s="338"/>
      <c r="WQB130" s="338"/>
      <c r="WQC130" s="338"/>
      <c r="WQD130" s="338"/>
      <c r="WQE130" s="338"/>
      <c r="WQF130" s="338"/>
      <c r="WQG130" s="338"/>
      <c r="WQH130" s="338"/>
      <c r="WQI130" s="338"/>
      <c r="WQJ130" s="338"/>
      <c r="WQK130" s="338"/>
      <c r="WQL130" s="338"/>
      <c r="WQM130" s="338"/>
      <c r="WQN130" s="338"/>
      <c r="WQO130" s="338"/>
      <c r="WQP130" s="338"/>
      <c r="WQQ130" s="338"/>
      <c r="WQR130" s="338"/>
      <c r="WQS130" s="338"/>
      <c r="WQT130" s="338"/>
      <c r="WQU130" s="338"/>
      <c r="WQV130" s="338"/>
      <c r="WQW130" s="338"/>
    </row>
    <row r="131" spans="1:16013" ht="18.95" customHeight="1">
      <c r="A131" s="216">
        <v>121</v>
      </c>
      <c r="B131" s="192" t="s">
        <v>304</v>
      </c>
      <c r="C131" s="185">
        <f>C132</f>
        <v>1</v>
      </c>
      <c r="D131" s="185"/>
      <c r="E131" s="185"/>
      <c r="F131" s="185"/>
      <c r="G131" s="185" t="str">
        <f t="shared" ref="G131:P131" si="72">G132</f>
        <v>2016-2020</v>
      </c>
      <c r="H131" s="185">
        <f t="shared" si="72"/>
        <v>351</v>
      </c>
      <c r="I131" s="185" t="str">
        <f t="shared" si="72"/>
        <v>个</v>
      </c>
      <c r="J131" s="185">
        <f t="shared" si="72"/>
        <v>1250</v>
      </c>
      <c r="K131" s="185">
        <f t="shared" si="72"/>
        <v>200</v>
      </c>
      <c r="L131" s="185">
        <f t="shared" si="72"/>
        <v>400</v>
      </c>
      <c r="M131" s="185">
        <f t="shared" si="72"/>
        <v>600</v>
      </c>
      <c r="N131" s="185">
        <f t="shared" si="72"/>
        <v>50</v>
      </c>
      <c r="O131" s="185">
        <f t="shared" si="72"/>
        <v>20</v>
      </c>
      <c r="P131" s="185">
        <f t="shared" si="72"/>
        <v>30</v>
      </c>
      <c r="Q131" s="40"/>
      <c r="R131" s="193"/>
      <c r="S131" s="185"/>
      <c r="T131" s="185"/>
      <c r="U131" s="283"/>
      <c r="V131" s="284"/>
    </row>
    <row r="132" spans="1:16013" ht="18.95" customHeight="1">
      <c r="A132" s="216">
        <v>122</v>
      </c>
      <c r="B132" s="226" t="s">
        <v>305</v>
      </c>
      <c r="C132" s="226">
        <v>1</v>
      </c>
      <c r="D132" s="226" t="s">
        <v>87</v>
      </c>
      <c r="E132" s="226" t="s">
        <v>306</v>
      </c>
      <c r="F132" s="243" t="s">
        <v>62</v>
      </c>
      <c r="G132" s="226" t="s">
        <v>36</v>
      </c>
      <c r="H132" s="243">
        <v>351</v>
      </c>
      <c r="I132" s="226" t="s">
        <v>65</v>
      </c>
      <c r="J132" s="243">
        <f>SUM(K132:N132)</f>
        <v>1250</v>
      </c>
      <c r="K132" s="243">
        <v>200</v>
      </c>
      <c r="L132" s="243">
        <v>400</v>
      </c>
      <c r="M132" s="243">
        <v>600</v>
      </c>
      <c r="N132" s="243">
        <v>50</v>
      </c>
      <c r="O132" s="226">
        <v>20</v>
      </c>
      <c r="P132" s="226">
        <v>30</v>
      </c>
      <c r="Q132" s="40"/>
      <c r="R132" s="193"/>
      <c r="S132" s="243" t="s">
        <v>307</v>
      </c>
      <c r="T132" s="185"/>
      <c r="U132" s="283"/>
      <c r="V132" s="284"/>
    </row>
    <row r="133" spans="1:16013" ht="18.95" customHeight="1">
      <c r="A133" s="216">
        <v>123</v>
      </c>
      <c r="B133" s="192" t="s">
        <v>308</v>
      </c>
      <c r="C133" s="185">
        <f>C134+C135+C136+C137</f>
        <v>9</v>
      </c>
      <c r="D133" s="185" t="s">
        <v>28</v>
      </c>
      <c r="E133" s="185" t="s">
        <v>28</v>
      </c>
      <c r="F133" s="185" t="s">
        <v>28</v>
      </c>
      <c r="G133" s="297" t="s">
        <v>36</v>
      </c>
      <c r="H133" s="185">
        <f t="shared" ref="H133:P133" si="73">H134+H135+H136+H137</f>
        <v>308</v>
      </c>
      <c r="I133" s="185"/>
      <c r="J133" s="185">
        <f t="shared" si="73"/>
        <v>6375</v>
      </c>
      <c r="K133" s="185">
        <f t="shared" si="73"/>
        <v>480</v>
      </c>
      <c r="L133" s="185">
        <f t="shared" si="73"/>
        <v>5895</v>
      </c>
      <c r="M133" s="185">
        <f t="shared" si="73"/>
        <v>0</v>
      </c>
      <c r="N133" s="185">
        <f t="shared" si="73"/>
        <v>0</v>
      </c>
      <c r="O133" s="185">
        <f t="shared" si="73"/>
        <v>43611</v>
      </c>
      <c r="P133" s="185">
        <f t="shared" si="73"/>
        <v>111429</v>
      </c>
      <c r="Q133" s="40"/>
      <c r="R133" s="193"/>
      <c r="S133" s="185"/>
      <c r="T133" s="185"/>
      <c r="U133" s="283"/>
      <c r="V133" s="284"/>
    </row>
    <row r="134" spans="1:16013" s="338" customFormat="1" ht="50.1" customHeight="1">
      <c r="A134" s="216">
        <v>124</v>
      </c>
      <c r="B134" s="297" t="s">
        <v>309</v>
      </c>
      <c r="C134" s="228">
        <v>6</v>
      </c>
      <c r="D134" s="297" t="s">
        <v>310</v>
      </c>
      <c r="E134" s="297" t="s">
        <v>311</v>
      </c>
      <c r="F134" s="228" t="s">
        <v>62</v>
      </c>
      <c r="G134" s="297" t="s">
        <v>36</v>
      </c>
      <c r="H134" s="268">
        <v>6</v>
      </c>
      <c r="I134" s="268" t="s">
        <v>312</v>
      </c>
      <c r="J134" s="268">
        <v>600</v>
      </c>
      <c r="K134" s="268">
        <v>480</v>
      </c>
      <c r="L134" s="268">
        <v>120</v>
      </c>
      <c r="M134" s="268">
        <v>0</v>
      </c>
      <c r="N134" s="268">
        <v>0</v>
      </c>
      <c r="O134" s="268"/>
      <c r="P134" s="268"/>
      <c r="Q134" s="285"/>
      <c r="R134" s="297"/>
      <c r="S134" s="228" t="s">
        <v>313</v>
      </c>
      <c r="T134" s="228"/>
      <c r="U134" s="286"/>
      <c r="V134" s="287"/>
    </row>
    <row r="135" spans="1:16013" s="338" customFormat="1" ht="22.5">
      <c r="A135" s="216">
        <v>125</v>
      </c>
      <c r="B135" s="292" t="s">
        <v>314</v>
      </c>
      <c r="C135" s="293" t="s">
        <v>243</v>
      </c>
      <c r="D135" s="292" t="s">
        <v>315</v>
      </c>
      <c r="E135" s="292" t="s">
        <v>316</v>
      </c>
      <c r="F135" s="293" t="s">
        <v>62</v>
      </c>
      <c r="G135" s="297" t="s">
        <v>36</v>
      </c>
      <c r="H135" s="268">
        <v>150</v>
      </c>
      <c r="I135" s="268" t="s">
        <v>65</v>
      </c>
      <c r="J135" s="268">
        <v>750</v>
      </c>
      <c r="K135" s="268">
        <v>0</v>
      </c>
      <c r="L135" s="268">
        <v>750</v>
      </c>
      <c r="M135" s="268">
        <v>0</v>
      </c>
      <c r="N135" s="268">
        <v>0</v>
      </c>
      <c r="O135" s="268">
        <v>21421</v>
      </c>
      <c r="P135" s="268">
        <v>54708</v>
      </c>
      <c r="Q135" s="285"/>
      <c r="R135" s="292"/>
      <c r="S135" s="293" t="s">
        <v>317</v>
      </c>
      <c r="T135" s="293"/>
      <c r="U135" s="286"/>
      <c r="V135" s="287"/>
    </row>
    <row r="136" spans="1:16013" s="338" customFormat="1" ht="21" customHeight="1">
      <c r="A136" s="216">
        <v>126</v>
      </c>
      <c r="B136" s="292" t="s">
        <v>318</v>
      </c>
      <c r="C136" s="293">
        <v>1</v>
      </c>
      <c r="D136" s="292" t="s">
        <v>195</v>
      </c>
      <c r="E136" s="292" t="s">
        <v>319</v>
      </c>
      <c r="F136" s="293" t="s">
        <v>62</v>
      </c>
      <c r="G136" s="292" t="s">
        <v>36</v>
      </c>
      <c r="H136" s="268">
        <v>145</v>
      </c>
      <c r="I136" s="268" t="s">
        <v>65</v>
      </c>
      <c r="J136" s="268">
        <v>3625</v>
      </c>
      <c r="K136" s="268">
        <v>0</v>
      </c>
      <c r="L136" s="268">
        <v>3625</v>
      </c>
      <c r="M136" s="268">
        <v>0</v>
      </c>
      <c r="N136" s="268">
        <v>0</v>
      </c>
      <c r="O136" s="268">
        <v>21898</v>
      </c>
      <c r="P136" s="268">
        <v>55956</v>
      </c>
      <c r="Q136" s="285"/>
      <c r="R136" s="292"/>
      <c r="S136" s="293" t="s">
        <v>320</v>
      </c>
      <c r="T136" s="293"/>
      <c r="U136" s="286"/>
      <c r="V136" s="287"/>
    </row>
    <row r="137" spans="1:16013" s="338" customFormat="1" ht="20.100000000000001" customHeight="1">
      <c r="A137" s="216">
        <v>127</v>
      </c>
      <c r="B137" s="292" t="s">
        <v>321</v>
      </c>
      <c r="C137" s="293">
        <v>1</v>
      </c>
      <c r="D137" s="292" t="s">
        <v>322</v>
      </c>
      <c r="E137" s="292" t="s">
        <v>323</v>
      </c>
      <c r="F137" s="293" t="s">
        <v>62</v>
      </c>
      <c r="G137" s="292" t="s">
        <v>36</v>
      </c>
      <c r="H137" s="268">
        <v>7</v>
      </c>
      <c r="I137" s="268" t="s">
        <v>65</v>
      </c>
      <c r="J137" s="268">
        <v>1400</v>
      </c>
      <c r="K137" s="268">
        <v>0</v>
      </c>
      <c r="L137" s="268">
        <v>1400</v>
      </c>
      <c r="M137" s="268">
        <v>0</v>
      </c>
      <c r="N137" s="268">
        <v>0</v>
      </c>
      <c r="O137" s="268">
        <v>292</v>
      </c>
      <c r="P137" s="268">
        <v>765</v>
      </c>
      <c r="Q137" s="285"/>
      <c r="R137" s="292"/>
      <c r="S137" s="293" t="s">
        <v>307</v>
      </c>
      <c r="T137" s="293"/>
      <c r="U137" s="286"/>
      <c r="V137" s="287"/>
    </row>
    <row r="138" spans="1:16013" ht="24" customHeight="1">
      <c r="A138" s="216">
        <v>128</v>
      </c>
      <c r="B138" s="192" t="s">
        <v>324</v>
      </c>
      <c r="C138" s="185">
        <f>C139+C141+C143+C145+C147+C150</f>
        <v>6</v>
      </c>
      <c r="D138" s="185" t="s">
        <v>28</v>
      </c>
      <c r="E138" s="185" t="s">
        <v>28</v>
      </c>
      <c r="F138" s="185" t="s">
        <v>28</v>
      </c>
      <c r="G138" s="185" t="s">
        <v>28</v>
      </c>
      <c r="H138" s="185">
        <f t="shared" ref="H138:P138" si="74">H139+H141+H143+H145+H147+H150</f>
        <v>118</v>
      </c>
      <c r="I138" s="185" t="s">
        <v>28</v>
      </c>
      <c r="J138" s="185">
        <f t="shared" si="74"/>
        <v>26900</v>
      </c>
      <c r="K138" s="185">
        <f t="shared" si="74"/>
        <v>8500</v>
      </c>
      <c r="L138" s="185">
        <f t="shared" si="74"/>
        <v>15400</v>
      </c>
      <c r="M138" s="185">
        <f t="shared" si="74"/>
        <v>3000</v>
      </c>
      <c r="N138" s="185">
        <f t="shared" si="74"/>
        <v>0</v>
      </c>
      <c r="O138" s="185">
        <f t="shared" si="74"/>
        <v>15449</v>
      </c>
      <c r="P138" s="185">
        <f t="shared" si="74"/>
        <v>73961</v>
      </c>
      <c r="Q138" s="40"/>
      <c r="R138" s="193"/>
      <c r="S138" s="185"/>
      <c r="T138" s="185"/>
      <c r="U138" s="283"/>
      <c r="V138" s="284"/>
    </row>
    <row r="139" spans="1:16013" ht="21.95" customHeight="1">
      <c r="A139" s="216">
        <v>129</v>
      </c>
      <c r="B139" s="193" t="s">
        <v>325</v>
      </c>
      <c r="C139" s="185">
        <f t="shared" ref="C139:C143" si="75">SUM(C140:C140)</f>
        <v>1</v>
      </c>
      <c r="D139" s="185" t="s">
        <v>28</v>
      </c>
      <c r="E139" s="185" t="s">
        <v>28</v>
      </c>
      <c r="F139" s="185" t="s">
        <v>28</v>
      </c>
      <c r="G139" s="292" t="s">
        <v>36</v>
      </c>
      <c r="H139" s="189">
        <f t="shared" ref="H139:P139" si="76">H140</f>
        <v>6</v>
      </c>
      <c r="I139" s="189" t="str">
        <f t="shared" si="76"/>
        <v>所</v>
      </c>
      <c r="J139" s="189">
        <f t="shared" si="76"/>
        <v>8500</v>
      </c>
      <c r="K139" s="189">
        <f t="shared" si="76"/>
        <v>2000</v>
      </c>
      <c r="L139" s="189">
        <f t="shared" si="76"/>
        <v>3500</v>
      </c>
      <c r="M139" s="189">
        <f t="shared" si="76"/>
        <v>3000</v>
      </c>
      <c r="N139" s="189">
        <f t="shared" si="76"/>
        <v>0</v>
      </c>
      <c r="O139" s="189">
        <f t="shared" si="76"/>
        <v>1000</v>
      </c>
      <c r="P139" s="189">
        <f t="shared" si="76"/>
        <v>3200</v>
      </c>
      <c r="Q139" s="40"/>
      <c r="R139" s="193"/>
      <c r="S139" s="185"/>
      <c r="T139" s="185"/>
      <c r="U139" s="283"/>
      <c r="V139" s="284"/>
    </row>
    <row r="140" spans="1:16013" s="338" customFormat="1" ht="36.950000000000003" customHeight="1">
      <c r="A140" s="216">
        <v>130</v>
      </c>
      <c r="B140" s="292" t="s">
        <v>326</v>
      </c>
      <c r="C140" s="293">
        <v>1</v>
      </c>
      <c r="D140" s="292" t="s">
        <v>327</v>
      </c>
      <c r="E140" s="292" t="s">
        <v>328</v>
      </c>
      <c r="F140" s="293" t="s">
        <v>35</v>
      </c>
      <c r="G140" s="292" t="s">
        <v>36</v>
      </c>
      <c r="H140" s="268">
        <v>6</v>
      </c>
      <c r="I140" s="268" t="s">
        <v>329</v>
      </c>
      <c r="J140" s="268">
        <v>8500</v>
      </c>
      <c r="K140" s="268">
        <v>2000</v>
      </c>
      <c r="L140" s="268">
        <v>3500</v>
      </c>
      <c r="M140" s="268">
        <v>3000</v>
      </c>
      <c r="N140" s="268">
        <v>0</v>
      </c>
      <c r="O140" s="268">
        <v>1000</v>
      </c>
      <c r="P140" s="268">
        <v>3200</v>
      </c>
      <c r="Q140" s="285"/>
      <c r="R140" s="292"/>
      <c r="S140" s="293" t="s">
        <v>131</v>
      </c>
      <c r="T140" s="293"/>
      <c r="U140" s="286"/>
      <c r="V140" s="287"/>
    </row>
    <row r="141" spans="1:16013" ht="18" customHeight="1">
      <c r="A141" s="216">
        <v>131</v>
      </c>
      <c r="B141" s="193" t="s">
        <v>330</v>
      </c>
      <c r="C141" s="185">
        <f t="shared" si="75"/>
        <v>1</v>
      </c>
      <c r="D141" s="193"/>
      <c r="E141" s="193"/>
      <c r="F141" s="185"/>
      <c r="G141" s="193"/>
      <c r="H141" s="189">
        <f t="shared" ref="H141:P141" si="77">H142</f>
        <v>1</v>
      </c>
      <c r="I141" s="189" t="str">
        <f t="shared" si="77"/>
        <v>所</v>
      </c>
      <c r="J141" s="189">
        <f t="shared" si="77"/>
        <v>2500</v>
      </c>
      <c r="K141" s="189">
        <f t="shared" si="77"/>
        <v>1500</v>
      </c>
      <c r="L141" s="189">
        <f t="shared" si="77"/>
        <v>1000</v>
      </c>
      <c r="M141" s="189">
        <f t="shared" si="77"/>
        <v>0</v>
      </c>
      <c r="N141" s="189">
        <f t="shared" si="77"/>
        <v>0</v>
      </c>
      <c r="O141" s="189">
        <f t="shared" si="77"/>
        <v>120</v>
      </c>
      <c r="P141" s="189">
        <f t="shared" si="77"/>
        <v>350</v>
      </c>
      <c r="Q141" s="40"/>
      <c r="R141" s="193"/>
      <c r="S141" s="185"/>
      <c r="T141" s="185"/>
      <c r="U141" s="283"/>
      <c r="V141" s="284"/>
    </row>
    <row r="142" spans="1:16013" s="338" customFormat="1" ht="21" customHeight="1">
      <c r="A142" s="216">
        <v>132</v>
      </c>
      <c r="B142" s="292" t="s">
        <v>331</v>
      </c>
      <c r="C142" s="293">
        <v>1</v>
      </c>
      <c r="D142" s="292" t="s">
        <v>332</v>
      </c>
      <c r="E142" s="292" t="s">
        <v>333</v>
      </c>
      <c r="F142" s="293" t="s">
        <v>35</v>
      </c>
      <c r="G142" s="292" t="s">
        <v>36</v>
      </c>
      <c r="H142" s="268">
        <v>1</v>
      </c>
      <c r="I142" s="268" t="s">
        <v>329</v>
      </c>
      <c r="J142" s="268">
        <v>2500</v>
      </c>
      <c r="K142" s="268">
        <v>1500</v>
      </c>
      <c r="L142" s="268">
        <v>1000</v>
      </c>
      <c r="M142" s="268">
        <v>0</v>
      </c>
      <c r="N142" s="268">
        <v>0</v>
      </c>
      <c r="O142" s="268">
        <v>120</v>
      </c>
      <c r="P142" s="268">
        <v>350</v>
      </c>
      <c r="Q142" s="285"/>
      <c r="R142" s="292"/>
      <c r="S142" s="293" t="s">
        <v>131</v>
      </c>
      <c r="T142" s="293"/>
      <c r="U142" s="286"/>
      <c r="V142" s="287"/>
    </row>
    <row r="143" spans="1:16013" ht="21" customHeight="1">
      <c r="A143" s="216">
        <v>133</v>
      </c>
      <c r="B143" s="193" t="s">
        <v>334</v>
      </c>
      <c r="C143" s="185">
        <f t="shared" si="75"/>
        <v>1</v>
      </c>
      <c r="D143" s="193"/>
      <c r="E143" s="193"/>
      <c r="F143" s="185"/>
      <c r="G143" s="193"/>
      <c r="H143" s="189">
        <f t="shared" ref="H143:P143" si="78">H144</f>
        <v>46</v>
      </c>
      <c r="I143" s="189" t="str">
        <f t="shared" si="78"/>
        <v>所</v>
      </c>
      <c r="J143" s="189">
        <f t="shared" si="78"/>
        <v>4500</v>
      </c>
      <c r="K143" s="189">
        <f t="shared" si="78"/>
        <v>1000</v>
      </c>
      <c r="L143" s="189">
        <f t="shared" si="78"/>
        <v>3500</v>
      </c>
      <c r="M143" s="189">
        <f t="shared" si="78"/>
        <v>0</v>
      </c>
      <c r="N143" s="189">
        <f t="shared" si="78"/>
        <v>0</v>
      </c>
      <c r="O143" s="189">
        <f t="shared" si="78"/>
        <v>9395</v>
      </c>
      <c r="P143" s="189">
        <f t="shared" si="78"/>
        <v>23486</v>
      </c>
      <c r="Q143" s="40"/>
      <c r="R143" s="193"/>
      <c r="S143" s="185"/>
      <c r="T143" s="185"/>
      <c r="U143" s="283"/>
      <c r="V143" s="284"/>
    </row>
    <row r="144" spans="1:16013" s="338" customFormat="1" ht="21" customHeight="1">
      <c r="A144" s="216">
        <v>134</v>
      </c>
      <c r="B144" s="292" t="s">
        <v>335</v>
      </c>
      <c r="C144" s="293">
        <v>1</v>
      </c>
      <c r="D144" s="292" t="s">
        <v>336</v>
      </c>
      <c r="E144" s="292" t="s">
        <v>337</v>
      </c>
      <c r="F144" s="293" t="s">
        <v>35</v>
      </c>
      <c r="G144" s="292" t="s">
        <v>36</v>
      </c>
      <c r="H144" s="268">
        <v>46</v>
      </c>
      <c r="I144" s="268" t="s">
        <v>329</v>
      </c>
      <c r="J144" s="268">
        <v>4500</v>
      </c>
      <c r="K144" s="268">
        <v>1000</v>
      </c>
      <c r="L144" s="268">
        <v>3500</v>
      </c>
      <c r="M144" s="268">
        <v>0</v>
      </c>
      <c r="N144" s="268">
        <v>0</v>
      </c>
      <c r="O144" s="268">
        <v>9395</v>
      </c>
      <c r="P144" s="268">
        <v>23486</v>
      </c>
      <c r="Q144" s="285"/>
      <c r="R144" s="292"/>
      <c r="S144" s="293" t="s">
        <v>131</v>
      </c>
      <c r="T144" s="293"/>
      <c r="U144" s="286"/>
      <c r="V144" s="287"/>
    </row>
    <row r="145" spans="1:22" ht="21" customHeight="1">
      <c r="A145" s="216">
        <v>135</v>
      </c>
      <c r="B145" s="193" t="s">
        <v>338</v>
      </c>
      <c r="C145" s="185">
        <f t="shared" ref="C145:C149" si="79">SUM(C146:C146)</f>
        <v>1</v>
      </c>
      <c r="D145" s="193"/>
      <c r="E145" s="193"/>
      <c r="F145" s="185"/>
      <c r="G145" s="193"/>
      <c r="H145" s="189">
        <f t="shared" ref="H145:P145" si="80">H146</f>
        <v>12</v>
      </c>
      <c r="I145" s="189" t="str">
        <f t="shared" si="80"/>
        <v>所</v>
      </c>
      <c r="J145" s="189">
        <f t="shared" si="80"/>
        <v>4800</v>
      </c>
      <c r="K145" s="189">
        <f t="shared" si="80"/>
        <v>1000</v>
      </c>
      <c r="L145" s="189">
        <f t="shared" si="80"/>
        <v>3800</v>
      </c>
      <c r="M145" s="189">
        <f t="shared" si="80"/>
        <v>0</v>
      </c>
      <c r="N145" s="189">
        <f t="shared" si="80"/>
        <v>0</v>
      </c>
      <c r="O145" s="189">
        <f t="shared" si="80"/>
        <v>3500</v>
      </c>
      <c r="P145" s="189">
        <f t="shared" si="80"/>
        <v>14065</v>
      </c>
      <c r="Q145" s="40"/>
      <c r="R145" s="193"/>
      <c r="S145" s="185"/>
      <c r="T145" s="185"/>
      <c r="U145" s="283"/>
      <c r="V145" s="284"/>
    </row>
    <row r="146" spans="1:22" s="338" customFormat="1" ht="21" customHeight="1">
      <c r="A146" s="216">
        <v>136</v>
      </c>
      <c r="B146" s="292" t="s">
        <v>339</v>
      </c>
      <c r="C146" s="293">
        <v>1</v>
      </c>
      <c r="D146" s="292" t="s">
        <v>340</v>
      </c>
      <c r="E146" s="292" t="s">
        <v>341</v>
      </c>
      <c r="F146" s="293" t="s">
        <v>35</v>
      </c>
      <c r="G146" s="292" t="s">
        <v>36</v>
      </c>
      <c r="H146" s="268">
        <v>12</v>
      </c>
      <c r="I146" s="268" t="s">
        <v>329</v>
      </c>
      <c r="J146" s="268">
        <v>4800</v>
      </c>
      <c r="K146" s="268">
        <v>1000</v>
      </c>
      <c r="L146" s="268">
        <v>3800</v>
      </c>
      <c r="M146" s="268">
        <v>0</v>
      </c>
      <c r="N146" s="268">
        <v>0</v>
      </c>
      <c r="O146" s="268">
        <v>3500</v>
      </c>
      <c r="P146" s="268">
        <v>14065</v>
      </c>
      <c r="Q146" s="285"/>
      <c r="R146" s="292"/>
      <c r="S146" s="293" t="s">
        <v>131</v>
      </c>
      <c r="T146" s="293"/>
      <c r="U146" s="286"/>
      <c r="V146" s="287"/>
    </row>
    <row r="147" spans="1:22" ht="21" customHeight="1">
      <c r="A147" s="216">
        <v>137</v>
      </c>
      <c r="B147" s="193" t="s">
        <v>342</v>
      </c>
      <c r="C147" s="185">
        <f t="shared" si="79"/>
        <v>1</v>
      </c>
      <c r="D147" s="193"/>
      <c r="E147" s="193"/>
      <c r="F147" s="185"/>
      <c r="G147" s="193"/>
      <c r="H147" s="189">
        <f t="shared" ref="H147:P147" si="81">H148</f>
        <v>20</v>
      </c>
      <c r="I147" s="189" t="str">
        <f t="shared" si="81"/>
        <v>所</v>
      </c>
      <c r="J147" s="189">
        <f t="shared" si="81"/>
        <v>2000</v>
      </c>
      <c r="K147" s="189">
        <f t="shared" si="81"/>
        <v>1000</v>
      </c>
      <c r="L147" s="189">
        <f t="shared" si="81"/>
        <v>1000</v>
      </c>
      <c r="M147" s="189">
        <f t="shared" si="81"/>
        <v>0</v>
      </c>
      <c r="N147" s="189">
        <f t="shared" si="81"/>
        <v>0</v>
      </c>
      <c r="O147" s="189">
        <f t="shared" si="81"/>
        <v>181</v>
      </c>
      <c r="P147" s="189">
        <f t="shared" si="81"/>
        <v>488</v>
      </c>
      <c r="Q147" s="40"/>
      <c r="R147" s="193"/>
      <c r="S147" s="185"/>
      <c r="T147" s="185"/>
      <c r="U147" s="283"/>
      <c r="V147" s="284"/>
    </row>
    <row r="148" spans="1:22" s="338" customFormat="1" ht="21" customHeight="1">
      <c r="A148" s="216">
        <v>138</v>
      </c>
      <c r="B148" s="292" t="s">
        <v>343</v>
      </c>
      <c r="C148" s="293">
        <v>1</v>
      </c>
      <c r="D148" s="292" t="s">
        <v>344</v>
      </c>
      <c r="E148" s="292" t="s">
        <v>345</v>
      </c>
      <c r="F148" s="293" t="s">
        <v>35</v>
      </c>
      <c r="G148" s="292" t="s">
        <v>36</v>
      </c>
      <c r="H148" s="268">
        <v>20</v>
      </c>
      <c r="I148" s="268" t="s">
        <v>329</v>
      </c>
      <c r="J148" s="268">
        <v>2000</v>
      </c>
      <c r="K148" s="268">
        <v>1000</v>
      </c>
      <c r="L148" s="268">
        <v>1000</v>
      </c>
      <c r="M148" s="268">
        <v>0</v>
      </c>
      <c r="N148" s="268">
        <v>0</v>
      </c>
      <c r="O148" s="268">
        <v>181</v>
      </c>
      <c r="P148" s="268">
        <v>488</v>
      </c>
      <c r="Q148" s="285"/>
      <c r="R148" s="292"/>
      <c r="S148" s="293" t="s">
        <v>131</v>
      </c>
      <c r="T148" s="293"/>
      <c r="U148" s="286"/>
      <c r="V148" s="287"/>
    </row>
    <row r="149" spans="1:22" ht="21" customHeight="1">
      <c r="A149" s="216">
        <v>139</v>
      </c>
      <c r="B149" s="193" t="s">
        <v>346</v>
      </c>
      <c r="C149" s="185">
        <f t="shared" si="79"/>
        <v>1</v>
      </c>
      <c r="D149" s="193"/>
      <c r="E149" s="193"/>
      <c r="F149" s="185"/>
      <c r="G149" s="193"/>
      <c r="H149" s="189">
        <f t="shared" ref="H149:P149" si="82">H150</f>
        <v>33</v>
      </c>
      <c r="I149" s="189" t="str">
        <f t="shared" si="82"/>
        <v>所</v>
      </c>
      <c r="J149" s="189">
        <f t="shared" si="82"/>
        <v>4600</v>
      </c>
      <c r="K149" s="189">
        <f t="shared" si="82"/>
        <v>2000</v>
      </c>
      <c r="L149" s="189">
        <f t="shared" si="82"/>
        <v>2600</v>
      </c>
      <c r="M149" s="189">
        <f t="shared" si="82"/>
        <v>0</v>
      </c>
      <c r="N149" s="189">
        <f t="shared" si="82"/>
        <v>0</v>
      </c>
      <c r="O149" s="189">
        <f t="shared" si="82"/>
        <v>1253</v>
      </c>
      <c r="P149" s="189">
        <f t="shared" si="82"/>
        <v>32372</v>
      </c>
      <c r="Q149" s="40"/>
      <c r="R149" s="193"/>
      <c r="S149" s="185"/>
      <c r="T149" s="185"/>
      <c r="U149" s="283"/>
      <c r="V149" s="284"/>
    </row>
    <row r="150" spans="1:22" s="338" customFormat="1" ht="21" customHeight="1">
      <c r="A150" s="216">
        <v>140</v>
      </c>
      <c r="B150" s="292" t="s">
        <v>347</v>
      </c>
      <c r="C150" s="293">
        <v>1</v>
      </c>
      <c r="D150" s="292" t="s">
        <v>348</v>
      </c>
      <c r="E150" s="292" t="s">
        <v>345</v>
      </c>
      <c r="F150" s="293" t="s">
        <v>62</v>
      </c>
      <c r="G150" s="292" t="s">
        <v>36</v>
      </c>
      <c r="H150" s="268">
        <v>33</v>
      </c>
      <c r="I150" s="268" t="s">
        <v>329</v>
      </c>
      <c r="J150" s="268">
        <v>4600</v>
      </c>
      <c r="K150" s="268">
        <v>2000</v>
      </c>
      <c r="L150" s="268">
        <v>2600</v>
      </c>
      <c r="M150" s="268">
        <v>0</v>
      </c>
      <c r="N150" s="268">
        <v>0</v>
      </c>
      <c r="O150" s="268">
        <v>1253</v>
      </c>
      <c r="P150" s="268">
        <v>32372</v>
      </c>
      <c r="Q150" s="285"/>
      <c r="R150" s="292"/>
      <c r="S150" s="293"/>
      <c r="T150" s="293"/>
      <c r="U150" s="286"/>
      <c r="V150" s="287"/>
    </row>
    <row r="151" spans="1:22" ht="21" customHeight="1">
      <c r="A151" s="216">
        <v>141</v>
      </c>
      <c r="B151" s="192" t="s">
        <v>349</v>
      </c>
      <c r="C151" s="185">
        <f>C152+C154</f>
        <v>2</v>
      </c>
      <c r="D151" s="185"/>
      <c r="E151" s="185"/>
      <c r="F151" s="185"/>
      <c r="G151" s="185"/>
      <c r="H151" s="185">
        <f t="shared" ref="H151:P151" si="83">H152+H154</f>
        <v>145</v>
      </c>
      <c r="I151" s="185"/>
      <c r="J151" s="185">
        <f t="shared" si="83"/>
        <v>9697</v>
      </c>
      <c r="K151" s="185">
        <f t="shared" si="83"/>
        <v>0</v>
      </c>
      <c r="L151" s="185">
        <f t="shared" si="83"/>
        <v>9470</v>
      </c>
      <c r="M151" s="185">
        <f t="shared" si="83"/>
        <v>210</v>
      </c>
      <c r="N151" s="185">
        <f t="shared" si="83"/>
        <v>17</v>
      </c>
      <c r="O151" s="185">
        <f t="shared" si="83"/>
        <v>16011</v>
      </c>
      <c r="P151" s="185">
        <f t="shared" si="83"/>
        <v>70229</v>
      </c>
      <c r="Q151" s="40"/>
      <c r="R151" s="193"/>
      <c r="S151" s="185"/>
      <c r="T151" s="185"/>
      <c r="U151" s="283"/>
      <c r="V151" s="284"/>
    </row>
    <row r="152" spans="1:22" ht="21" customHeight="1">
      <c r="A152" s="216">
        <v>142</v>
      </c>
      <c r="B152" s="193" t="s">
        <v>350</v>
      </c>
      <c r="C152" s="185">
        <f t="shared" ref="C152:C157" si="84">C153</f>
        <v>1</v>
      </c>
      <c r="D152" s="185"/>
      <c r="E152" s="185"/>
      <c r="F152" s="185" t="str">
        <f t="shared" ref="F152:P152" si="85">F153</f>
        <v>改扩建</v>
      </c>
      <c r="G152" s="185" t="str">
        <f t="shared" si="85"/>
        <v>2016-2020</v>
      </c>
      <c r="H152" s="185">
        <f t="shared" si="85"/>
        <v>16</v>
      </c>
      <c r="I152" s="185" t="str">
        <f t="shared" si="85"/>
        <v>所</v>
      </c>
      <c r="J152" s="185">
        <f t="shared" si="85"/>
        <v>5764</v>
      </c>
      <c r="K152" s="185">
        <f t="shared" si="85"/>
        <v>0</v>
      </c>
      <c r="L152" s="185">
        <f t="shared" si="85"/>
        <v>5600</v>
      </c>
      <c r="M152" s="185">
        <f t="shared" si="85"/>
        <v>160</v>
      </c>
      <c r="N152" s="185">
        <f t="shared" si="85"/>
        <v>4</v>
      </c>
      <c r="O152" s="185">
        <f t="shared" si="85"/>
        <v>8431</v>
      </c>
      <c r="P152" s="185">
        <f t="shared" si="85"/>
        <v>39879</v>
      </c>
      <c r="Q152" s="40"/>
      <c r="R152" s="193"/>
      <c r="S152" s="185"/>
      <c r="T152" s="185"/>
      <c r="U152" s="283"/>
      <c r="V152" s="284"/>
    </row>
    <row r="153" spans="1:22" s="338" customFormat="1" ht="21" customHeight="1">
      <c r="A153" s="216">
        <v>143</v>
      </c>
      <c r="B153" s="226" t="s">
        <v>351</v>
      </c>
      <c r="C153" s="243">
        <v>1</v>
      </c>
      <c r="D153" s="226" t="s">
        <v>352</v>
      </c>
      <c r="E153" s="226" t="s">
        <v>353</v>
      </c>
      <c r="F153" s="243" t="s">
        <v>35</v>
      </c>
      <c r="G153" s="226" t="s">
        <v>36</v>
      </c>
      <c r="H153" s="243">
        <v>16</v>
      </c>
      <c r="I153" s="226" t="s">
        <v>329</v>
      </c>
      <c r="J153" s="243">
        <f>K153+L153+M153+N153</f>
        <v>5764</v>
      </c>
      <c r="K153" s="243">
        <v>0</v>
      </c>
      <c r="L153" s="243">
        <v>5600</v>
      </c>
      <c r="M153" s="243">
        <v>160</v>
      </c>
      <c r="N153" s="243">
        <v>4</v>
      </c>
      <c r="O153" s="226">
        <v>8431</v>
      </c>
      <c r="P153" s="226">
        <v>39879</v>
      </c>
      <c r="Q153" s="285"/>
      <c r="R153" s="292"/>
      <c r="S153" s="243" t="s">
        <v>354</v>
      </c>
      <c r="T153" s="293"/>
      <c r="U153" s="286"/>
      <c r="V153" s="287"/>
    </row>
    <row r="154" spans="1:22" ht="21" customHeight="1">
      <c r="A154" s="216">
        <v>144</v>
      </c>
      <c r="B154" s="193" t="s">
        <v>355</v>
      </c>
      <c r="C154" s="185">
        <f t="shared" si="84"/>
        <v>1</v>
      </c>
      <c r="D154" s="185"/>
      <c r="E154" s="185"/>
      <c r="F154" s="185" t="str">
        <f t="shared" ref="F154:P154" si="86">F155</f>
        <v>新建</v>
      </c>
      <c r="G154" s="185" t="str">
        <f t="shared" si="86"/>
        <v>2016－2020</v>
      </c>
      <c r="H154" s="185">
        <f t="shared" si="86"/>
        <v>129</v>
      </c>
      <c r="I154" s="185" t="str">
        <f t="shared" si="86"/>
        <v>所</v>
      </c>
      <c r="J154" s="185">
        <f t="shared" si="86"/>
        <v>3933</v>
      </c>
      <c r="K154" s="185">
        <f t="shared" si="86"/>
        <v>0</v>
      </c>
      <c r="L154" s="185">
        <f t="shared" si="86"/>
        <v>3870</v>
      </c>
      <c r="M154" s="185">
        <f t="shared" si="86"/>
        <v>50</v>
      </c>
      <c r="N154" s="185">
        <f t="shared" si="86"/>
        <v>13</v>
      </c>
      <c r="O154" s="185">
        <f t="shared" si="86"/>
        <v>7580</v>
      </c>
      <c r="P154" s="185">
        <f t="shared" si="86"/>
        <v>30350</v>
      </c>
      <c r="Q154" s="40"/>
      <c r="R154" s="193"/>
      <c r="S154" s="185"/>
      <c r="T154" s="185"/>
      <c r="U154" s="283"/>
      <c r="V154" s="284"/>
    </row>
    <row r="155" spans="1:22" s="338" customFormat="1" ht="21" customHeight="1">
      <c r="A155" s="216">
        <v>145</v>
      </c>
      <c r="B155" s="292" t="s">
        <v>356</v>
      </c>
      <c r="C155" s="293">
        <v>1</v>
      </c>
      <c r="D155" s="292" t="s">
        <v>357</v>
      </c>
      <c r="E155" s="292" t="s">
        <v>358</v>
      </c>
      <c r="F155" s="293" t="s">
        <v>62</v>
      </c>
      <c r="G155" s="292" t="s">
        <v>359</v>
      </c>
      <c r="H155" s="268">
        <v>129</v>
      </c>
      <c r="I155" s="268" t="s">
        <v>329</v>
      </c>
      <c r="J155" s="268">
        <f>K155+L155+M155+N155</f>
        <v>3933</v>
      </c>
      <c r="K155" s="268"/>
      <c r="L155" s="268">
        <v>3870</v>
      </c>
      <c r="M155" s="268">
        <v>50</v>
      </c>
      <c r="N155" s="268">
        <v>13</v>
      </c>
      <c r="O155" s="268">
        <v>7580</v>
      </c>
      <c r="P155" s="268">
        <v>30350</v>
      </c>
      <c r="Q155" s="285"/>
      <c r="R155" s="292"/>
      <c r="S155" s="243" t="s">
        <v>354</v>
      </c>
      <c r="T155" s="293"/>
      <c r="U155" s="286"/>
      <c r="V155" s="287"/>
    </row>
    <row r="156" spans="1:22" ht="21" customHeight="1">
      <c r="A156" s="216">
        <v>146</v>
      </c>
      <c r="B156" s="192" t="s">
        <v>360</v>
      </c>
      <c r="C156" s="185">
        <f>C157++C159</f>
        <v>3</v>
      </c>
      <c r="D156" s="185"/>
      <c r="E156" s="185"/>
      <c r="F156" s="185"/>
      <c r="G156" s="185"/>
      <c r="H156" s="185">
        <f t="shared" ref="H156:P156" si="87">H157++H159</f>
        <v>274</v>
      </c>
      <c r="I156" s="185" t="s">
        <v>28</v>
      </c>
      <c r="J156" s="185">
        <f t="shared" si="87"/>
        <v>8888</v>
      </c>
      <c r="K156" s="185">
        <f t="shared" si="87"/>
        <v>0</v>
      </c>
      <c r="L156" s="185">
        <f t="shared" si="87"/>
        <v>8056</v>
      </c>
      <c r="M156" s="185">
        <f t="shared" si="87"/>
        <v>600</v>
      </c>
      <c r="N156" s="185">
        <f t="shared" si="87"/>
        <v>232</v>
      </c>
      <c r="O156" s="185">
        <f t="shared" si="87"/>
        <v>12542</v>
      </c>
      <c r="P156" s="185">
        <f t="shared" si="87"/>
        <v>32871</v>
      </c>
      <c r="Q156" s="40"/>
      <c r="R156" s="193"/>
      <c r="S156" s="185"/>
      <c r="T156" s="185"/>
      <c r="U156" s="283"/>
      <c r="V156" s="284"/>
    </row>
    <row r="157" spans="1:22" ht="21" customHeight="1">
      <c r="A157" s="216">
        <v>147</v>
      </c>
      <c r="B157" s="193" t="s">
        <v>361</v>
      </c>
      <c r="C157" s="185">
        <f t="shared" si="84"/>
        <v>1</v>
      </c>
      <c r="D157" s="185"/>
      <c r="E157" s="185"/>
      <c r="F157" s="185" t="str">
        <f t="shared" ref="F157:P157" si="88">F158</f>
        <v>新建</v>
      </c>
      <c r="G157" s="185" t="str">
        <f t="shared" si="88"/>
        <v>2016-2020</v>
      </c>
      <c r="H157" s="185">
        <f t="shared" si="88"/>
        <v>130</v>
      </c>
      <c r="I157" s="185" t="str">
        <f t="shared" si="88"/>
        <v>个</v>
      </c>
      <c r="J157" s="185">
        <f t="shared" si="88"/>
        <v>2180</v>
      </c>
      <c r="K157" s="185">
        <f t="shared" si="88"/>
        <v>0</v>
      </c>
      <c r="L157" s="185">
        <f t="shared" si="88"/>
        <v>1980</v>
      </c>
      <c r="M157" s="185">
        <f t="shared" si="88"/>
        <v>0</v>
      </c>
      <c r="N157" s="185">
        <f t="shared" si="88"/>
        <v>200</v>
      </c>
      <c r="O157" s="185">
        <f t="shared" si="88"/>
        <v>361</v>
      </c>
      <c r="P157" s="185">
        <f t="shared" si="88"/>
        <v>751</v>
      </c>
      <c r="Q157" s="40"/>
      <c r="R157" s="193"/>
      <c r="S157" s="185"/>
      <c r="T157" s="185"/>
      <c r="U157" s="283"/>
      <c r="V157" s="284"/>
    </row>
    <row r="158" spans="1:22" s="342" customFormat="1" ht="27" customHeight="1">
      <c r="A158" s="216">
        <v>148</v>
      </c>
      <c r="B158" s="222" t="s">
        <v>362</v>
      </c>
      <c r="C158" s="243">
        <v>1</v>
      </c>
      <c r="D158" s="243" t="s">
        <v>363</v>
      </c>
      <c r="E158" s="365" t="s">
        <v>364</v>
      </c>
      <c r="F158" s="243" t="s">
        <v>62</v>
      </c>
      <c r="G158" s="243" t="s">
        <v>36</v>
      </c>
      <c r="H158" s="243">
        <v>130</v>
      </c>
      <c r="I158" s="243" t="s">
        <v>65</v>
      </c>
      <c r="J158" s="243">
        <f t="shared" ref="J158:J161" si="89">SUM(K158:N158)</f>
        <v>2180</v>
      </c>
      <c r="K158" s="243">
        <v>0</v>
      </c>
      <c r="L158" s="243">
        <v>1980</v>
      </c>
      <c r="M158" s="243">
        <v>0</v>
      </c>
      <c r="N158" s="243">
        <v>200</v>
      </c>
      <c r="O158" s="243">
        <v>361</v>
      </c>
      <c r="P158" s="243">
        <v>751</v>
      </c>
      <c r="Q158" s="377"/>
      <c r="R158" s="243"/>
      <c r="S158" s="268" t="s">
        <v>365</v>
      </c>
      <c r="T158" s="243"/>
      <c r="U158" s="378"/>
    </row>
    <row r="159" spans="1:22" ht="21" customHeight="1">
      <c r="A159" s="216">
        <v>149</v>
      </c>
      <c r="B159" s="193" t="s">
        <v>366</v>
      </c>
      <c r="C159" s="185">
        <f>C160+C161</f>
        <v>2</v>
      </c>
      <c r="D159" s="185"/>
      <c r="E159" s="185"/>
      <c r="F159" s="185"/>
      <c r="G159" s="185"/>
      <c r="H159" s="185">
        <f t="shared" ref="H159:P159" si="90">H160+H161</f>
        <v>144</v>
      </c>
      <c r="I159" s="185" t="s">
        <v>28</v>
      </c>
      <c r="J159" s="185">
        <f t="shared" si="90"/>
        <v>6708</v>
      </c>
      <c r="K159" s="185">
        <f t="shared" si="90"/>
        <v>0</v>
      </c>
      <c r="L159" s="185">
        <f t="shared" si="90"/>
        <v>6076</v>
      </c>
      <c r="M159" s="185">
        <f t="shared" si="90"/>
        <v>600</v>
      </c>
      <c r="N159" s="185">
        <f t="shared" si="90"/>
        <v>32</v>
      </c>
      <c r="O159" s="185">
        <f t="shared" si="90"/>
        <v>12181</v>
      </c>
      <c r="P159" s="185">
        <f t="shared" si="90"/>
        <v>32120</v>
      </c>
      <c r="Q159" s="40"/>
      <c r="R159" s="193"/>
      <c r="S159" s="185"/>
      <c r="T159" s="185"/>
      <c r="U159" s="283"/>
      <c r="V159" s="284"/>
    </row>
    <row r="160" spans="1:22" s="341" customFormat="1" ht="27" customHeight="1">
      <c r="A160" s="216">
        <v>150</v>
      </c>
      <c r="B160" s="226" t="s">
        <v>367</v>
      </c>
      <c r="C160" s="226">
        <v>1</v>
      </c>
      <c r="D160" s="226" t="s">
        <v>368</v>
      </c>
      <c r="E160" s="226" t="s">
        <v>369</v>
      </c>
      <c r="F160" s="243" t="s">
        <v>62</v>
      </c>
      <c r="G160" s="226" t="s">
        <v>36</v>
      </c>
      <c r="H160" s="226">
        <v>102</v>
      </c>
      <c r="I160" s="226" t="s">
        <v>329</v>
      </c>
      <c r="J160" s="243">
        <f t="shared" si="89"/>
        <v>4698</v>
      </c>
      <c r="K160" s="243">
        <v>0</v>
      </c>
      <c r="L160" s="243">
        <v>4576</v>
      </c>
      <c r="M160" s="243">
        <v>100</v>
      </c>
      <c r="N160" s="243">
        <v>22</v>
      </c>
      <c r="O160" s="226">
        <v>10669</v>
      </c>
      <c r="P160" s="226">
        <v>28586</v>
      </c>
      <c r="Q160" s="313"/>
      <c r="R160" s="226"/>
      <c r="S160" s="243" t="s">
        <v>370</v>
      </c>
      <c r="T160" s="243"/>
      <c r="U160" s="246"/>
    </row>
    <row r="161" spans="1:22" s="341" customFormat="1" ht="27" customHeight="1">
      <c r="A161" s="216">
        <v>151</v>
      </c>
      <c r="B161" s="226" t="s">
        <v>371</v>
      </c>
      <c r="C161" s="226">
        <v>1</v>
      </c>
      <c r="D161" s="226" t="s">
        <v>372</v>
      </c>
      <c r="E161" s="226" t="s">
        <v>373</v>
      </c>
      <c r="F161" s="243" t="s">
        <v>62</v>
      </c>
      <c r="G161" s="226" t="s">
        <v>36</v>
      </c>
      <c r="H161" s="226">
        <v>42</v>
      </c>
      <c r="I161" s="226" t="s">
        <v>329</v>
      </c>
      <c r="J161" s="243">
        <f t="shared" si="89"/>
        <v>2010</v>
      </c>
      <c r="K161" s="243">
        <v>0</v>
      </c>
      <c r="L161" s="243">
        <v>1500</v>
      </c>
      <c r="M161" s="243">
        <v>500</v>
      </c>
      <c r="N161" s="243">
        <v>10</v>
      </c>
      <c r="O161" s="226">
        <v>1512</v>
      </c>
      <c r="P161" s="226">
        <v>3534</v>
      </c>
      <c r="Q161" s="313"/>
      <c r="R161" s="226"/>
      <c r="S161" s="243" t="s">
        <v>370</v>
      </c>
      <c r="T161" s="243"/>
      <c r="U161" s="246"/>
    </row>
    <row r="162" spans="1:22" ht="21" customHeight="1">
      <c r="A162" s="216">
        <v>152</v>
      </c>
      <c r="B162" s="192" t="s">
        <v>374</v>
      </c>
      <c r="C162" s="185">
        <f>C163+C166</f>
        <v>3</v>
      </c>
      <c r="D162" s="185" t="s">
        <v>28</v>
      </c>
      <c r="E162" s="185" t="s">
        <v>28</v>
      </c>
      <c r="F162" s="185" t="s">
        <v>28</v>
      </c>
      <c r="G162" s="185" t="s">
        <v>28</v>
      </c>
      <c r="H162" s="185">
        <f t="shared" ref="H162:P162" si="91">H163+H166</f>
        <v>24728</v>
      </c>
      <c r="I162" s="185" t="s">
        <v>28</v>
      </c>
      <c r="J162" s="185">
        <f t="shared" si="91"/>
        <v>1385.2</v>
      </c>
      <c r="K162" s="185">
        <f t="shared" si="91"/>
        <v>554.97</v>
      </c>
      <c r="L162" s="185">
        <f t="shared" si="91"/>
        <v>800</v>
      </c>
      <c r="M162" s="185">
        <f t="shared" si="91"/>
        <v>30.23</v>
      </c>
      <c r="N162" s="185">
        <f t="shared" si="91"/>
        <v>0</v>
      </c>
      <c r="O162" s="185">
        <f t="shared" si="91"/>
        <v>33740</v>
      </c>
      <c r="P162" s="185">
        <f t="shared" si="91"/>
        <v>111220</v>
      </c>
      <c r="Q162" s="40"/>
      <c r="R162" s="193"/>
      <c r="S162" s="185"/>
      <c r="T162" s="185"/>
      <c r="U162" s="283"/>
      <c r="V162" s="284"/>
    </row>
    <row r="163" spans="1:22" ht="21" customHeight="1">
      <c r="A163" s="216">
        <v>153</v>
      </c>
      <c r="B163" s="193" t="s">
        <v>375</v>
      </c>
      <c r="C163" s="185">
        <f>C164+C165</f>
        <v>2</v>
      </c>
      <c r="D163" s="193"/>
      <c r="E163" s="193"/>
      <c r="F163" s="185"/>
      <c r="G163" s="193"/>
      <c r="H163" s="189">
        <f t="shared" ref="H163:P163" si="92">H164+H165</f>
        <v>24620</v>
      </c>
      <c r="I163" s="189"/>
      <c r="J163" s="189">
        <f t="shared" si="92"/>
        <v>1324.74</v>
      </c>
      <c r="K163" s="189">
        <f t="shared" si="92"/>
        <v>524.74</v>
      </c>
      <c r="L163" s="189">
        <f t="shared" si="92"/>
        <v>800</v>
      </c>
      <c r="M163" s="189">
        <f t="shared" si="92"/>
        <v>0</v>
      </c>
      <c r="N163" s="189">
        <f t="shared" si="92"/>
        <v>0</v>
      </c>
      <c r="O163" s="189">
        <f t="shared" si="92"/>
        <v>24620</v>
      </c>
      <c r="P163" s="189">
        <f t="shared" si="92"/>
        <v>83860</v>
      </c>
      <c r="Q163" s="193"/>
      <c r="R163" s="193"/>
      <c r="S163" s="185"/>
      <c r="T163" s="185"/>
      <c r="U163" s="283"/>
      <c r="V163" s="284"/>
    </row>
    <row r="164" spans="1:22" s="339" customFormat="1" ht="45">
      <c r="A164" s="216">
        <v>154</v>
      </c>
      <c r="B164" s="366" t="s">
        <v>376</v>
      </c>
      <c r="C164" s="354">
        <v>1</v>
      </c>
      <c r="D164" s="367" t="s">
        <v>377</v>
      </c>
      <c r="E164" s="367" t="s">
        <v>378</v>
      </c>
      <c r="F164" s="268" t="s">
        <v>379</v>
      </c>
      <c r="G164" s="367" t="s">
        <v>205</v>
      </c>
      <c r="H164" s="354">
        <v>20000</v>
      </c>
      <c r="I164" s="354" t="s">
        <v>155</v>
      </c>
      <c r="J164" s="354">
        <v>1200</v>
      </c>
      <c r="K164" s="354">
        <v>400</v>
      </c>
      <c r="L164" s="354">
        <v>800</v>
      </c>
      <c r="M164" s="354">
        <v>0</v>
      </c>
      <c r="N164" s="354">
        <v>0</v>
      </c>
      <c r="O164" s="354">
        <v>20000</v>
      </c>
      <c r="P164" s="354">
        <v>70000</v>
      </c>
      <c r="Q164" s="290"/>
      <c r="R164" s="290"/>
      <c r="S164" s="268" t="s">
        <v>380</v>
      </c>
      <c r="T164" s="268" t="s">
        <v>381</v>
      </c>
      <c r="U164" s="379"/>
      <c r="V164" s="380"/>
    </row>
    <row r="165" spans="1:22" s="338" customFormat="1" ht="45">
      <c r="A165" s="216">
        <v>155</v>
      </c>
      <c r="B165" s="368" t="s">
        <v>382</v>
      </c>
      <c r="C165" s="354">
        <v>1</v>
      </c>
      <c r="D165" s="297" t="s">
        <v>383</v>
      </c>
      <c r="E165" s="297" t="s">
        <v>384</v>
      </c>
      <c r="F165" s="228" t="s">
        <v>35</v>
      </c>
      <c r="G165" s="297" t="s">
        <v>205</v>
      </c>
      <c r="H165" s="354">
        <v>4620</v>
      </c>
      <c r="I165" s="354" t="s">
        <v>155</v>
      </c>
      <c r="J165" s="354">
        <v>124.74</v>
      </c>
      <c r="K165" s="354">
        <v>124.74</v>
      </c>
      <c r="L165" s="354">
        <v>0</v>
      </c>
      <c r="M165" s="354">
        <v>0</v>
      </c>
      <c r="N165" s="354">
        <v>0</v>
      </c>
      <c r="O165" s="354">
        <v>4620</v>
      </c>
      <c r="P165" s="354">
        <v>13860</v>
      </c>
      <c r="Q165" s="285"/>
      <c r="R165" s="285"/>
      <c r="S165" s="228" t="s">
        <v>385</v>
      </c>
      <c r="T165" s="228" t="s">
        <v>381</v>
      </c>
      <c r="U165" s="286"/>
      <c r="V165" s="287"/>
    </row>
    <row r="166" spans="1:22" ht="30.95" customHeight="1">
      <c r="A166" s="216">
        <v>156</v>
      </c>
      <c r="B166" s="193" t="s">
        <v>386</v>
      </c>
      <c r="C166" s="185">
        <f>SUM(C167:C167)</f>
        <v>1</v>
      </c>
      <c r="D166" s="193"/>
      <c r="E166" s="193"/>
      <c r="F166" s="185"/>
      <c r="G166" s="193"/>
      <c r="H166" s="189">
        <v>108</v>
      </c>
      <c r="I166" s="189" t="s">
        <v>312</v>
      </c>
      <c r="J166" s="189">
        <f t="shared" ref="J166:P166" si="93">J167</f>
        <v>60.46</v>
      </c>
      <c r="K166" s="189">
        <f t="shared" si="93"/>
        <v>30.23</v>
      </c>
      <c r="L166" s="189">
        <f t="shared" si="93"/>
        <v>0</v>
      </c>
      <c r="M166" s="189">
        <f t="shared" si="93"/>
        <v>30.23</v>
      </c>
      <c r="N166" s="189">
        <f t="shared" si="93"/>
        <v>0</v>
      </c>
      <c r="O166" s="189">
        <f t="shared" si="93"/>
        <v>9120</v>
      </c>
      <c r="P166" s="189">
        <f t="shared" si="93"/>
        <v>27360</v>
      </c>
      <c r="Q166" s="40"/>
      <c r="R166" s="40"/>
      <c r="S166" s="185"/>
      <c r="T166" s="185"/>
      <c r="U166" s="283"/>
      <c r="V166" s="284"/>
    </row>
    <row r="167" spans="1:22" s="338" customFormat="1" ht="27" customHeight="1">
      <c r="A167" s="216">
        <v>157</v>
      </c>
      <c r="B167" s="297" t="s">
        <v>387</v>
      </c>
      <c r="C167" s="229">
        <v>1</v>
      </c>
      <c r="D167" s="297" t="s">
        <v>388</v>
      </c>
      <c r="E167" s="297" t="s">
        <v>389</v>
      </c>
      <c r="F167" s="229" t="s">
        <v>35</v>
      </c>
      <c r="G167" s="297" t="s">
        <v>205</v>
      </c>
      <c r="H167" s="268">
        <v>108</v>
      </c>
      <c r="I167" s="268" t="s">
        <v>312</v>
      </c>
      <c r="J167" s="354">
        <v>60.46</v>
      </c>
      <c r="K167" s="354">
        <v>30.23</v>
      </c>
      <c r="L167" s="354">
        <v>0</v>
      </c>
      <c r="M167" s="354">
        <v>30.23</v>
      </c>
      <c r="N167" s="354"/>
      <c r="O167" s="354">
        <v>9120</v>
      </c>
      <c r="P167" s="354">
        <v>27360</v>
      </c>
      <c r="Q167" s="285"/>
      <c r="R167" s="285"/>
      <c r="S167" s="228" t="s">
        <v>385</v>
      </c>
      <c r="T167" s="228" t="s">
        <v>390</v>
      </c>
      <c r="U167" s="286"/>
      <c r="V167" s="287"/>
    </row>
    <row r="168" spans="1:22" ht="21" customHeight="1">
      <c r="A168" s="216">
        <v>158</v>
      </c>
      <c r="B168" s="192" t="s">
        <v>391</v>
      </c>
      <c r="C168" s="185">
        <f>C169</f>
        <v>1</v>
      </c>
      <c r="D168" s="185"/>
      <c r="E168" s="185"/>
      <c r="F168" s="185"/>
      <c r="G168" s="185" t="str">
        <f t="shared" ref="G168:P168" si="94">G169</f>
        <v>2016.-2020</v>
      </c>
      <c r="H168" s="185">
        <f t="shared" si="94"/>
        <v>142500</v>
      </c>
      <c r="I168" s="185" t="str">
        <f t="shared" si="94"/>
        <v>平方米</v>
      </c>
      <c r="J168" s="185">
        <f t="shared" si="94"/>
        <v>39790</v>
      </c>
      <c r="K168" s="185">
        <f t="shared" si="94"/>
        <v>39790</v>
      </c>
      <c r="L168" s="185">
        <f t="shared" si="94"/>
        <v>0</v>
      </c>
      <c r="M168" s="185">
        <f t="shared" si="94"/>
        <v>0</v>
      </c>
      <c r="N168" s="185">
        <f t="shared" si="94"/>
        <v>0</v>
      </c>
      <c r="O168" s="185">
        <f t="shared" si="94"/>
        <v>0</v>
      </c>
      <c r="P168" s="185">
        <f t="shared" si="94"/>
        <v>0</v>
      </c>
      <c r="Q168" s="40"/>
      <c r="R168" s="40"/>
      <c r="S168" s="185"/>
      <c r="T168" s="185"/>
      <c r="U168" s="283"/>
      <c r="V168" s="284"/>
    </row>
    <row r="169" spans="1:22" s="338" customFormat="1" ht="63" customHeight="1">
      <c r="A169" s="216">
        <v>159</v>
      </c>
      <c r="B169" s="369" t="s">
        <v>392</v>
      </c>
      <c r="C169" s="263">
        <v>1</v>
      </c>
      <c r="D169" s="369" t="s">
        <v>393</v>
      </c>
      <c r="E169" s="346" t="s">
        <v>394</v>
      </c>
      <c r="F169" s="263" t="s">
        <v>395</v>
      </c>
      <c r="G169" s="369" t="s">
        <v>396</v>
      </c>
      <c r="H169" s="354">
        <v>142500</v>
      </c>
      <c r="I169" s="348" t="s">
        <v>397</v>
      </c>
      <c r="J169" s="348">
        <v>39790</v>
      </c>
      <c r="K169" s="348">
        <v>39790</v>
      </c>
      <c r="L169" s="354">
        <v>0</v>
      </c>
      <c r="M169" s="348">
        <v>0</v>
      </c>
      <c r="N169" s="348">
        <v>0</v>
      </c>
      <c r="O169" s="348">
        <v>0</v>
      </c>
      <c r="P169" s="348">
        <v>0</v>
      </c>
      <c r="Q169" s="285"/>
      <c r="R169" s="285"/>
      <c r="S169" s="263" t="s">
        <v>398</v>
      </c>
      <c r="T169" s="293"/>
      <c r="U169" s="286"/>
      <c r="V169" s="287"/>
    </row>
    <row r="170" spans="1:22" ht="21" customHeight="1">
      <c r="A170" s="216">
        <v>160</v>
      </c>
      <c r="B170" s="192" t="s">
        <v>399</v>
      </c>
      <c r="C170" s="185">
        <f>C171+C172</f>
        <v>2</v>
      </c>
      <c r="D170" s="185"/>
      <c r="E170" s="185"/>
      <c r="F170" s="185"/>
      <c r="G170" s="185"/>
      <c r="H170" s="185">
        <f t="shared" ref="H170:P170" si="95">H171+H172</f>
        <v>8150</v>
      </c>
      <c r="I170" s="185" t="s">
        <v>187</v>
      </c>
      <c r="J170" s="185">
        <f t="shared" si="95"/>
        <v>1716</v>
      </c>
      <c r="K170" s="185">
        <f t="shared" si="95"/>
        <v>255</v>
      </c>
      <c r="L170" s="185">
        <f t="shared" si="95"/>
        <v>1461</v>
      </c>
      <c r="M170" s="185">
        <f t="shared" si="95"/>
        <v>0</v>
      </c>
      <c r="N170" s="185">
        <f t="shared" si="95"/>
        <v>0</v>
      </c>
      <c r="O170" s="185">
        <f t="shared" si="95"/>
        <v>1018</v>
      </c>
      <c r="P170" s="185">
        <f t="shared" si="95"/>
        <v>3941</v>
      </c>
      <c r="Q170" s="40"/>
      <c r="R170" s="40"/>
      <c r="S170" s="185"/>
      <c r="T170" s="185"/>
      <c r="U170" s="283"/>
      <c r="V170" s="284"/>
    </row>
    <row r="171" spans="1:22" s="338" customFormat="1" ht="27" customHeight="1">
      <c r="A171" s="216">
        <v>161</v>
      </c>
      <c r="B171" s="297" t="s">
        <v>400</v>
      </c>
      <c r="C171" s="228">
        <v>1</v>
      </c>
      <c r="D171" s="297" t="s">
        <v>401</v>
      </c>
      <c r="E171" s="297" t="s">
        <v>402</v>
      </c>
      <c r="F171" s="228" t="s">
        <v>281</v>
      </c>
      <c r="G171" s="297" t="s">
        <v>36</v>
      </c>
      <c r="H171" s="268">
        <v>7350</v>
      </c>
      <c r="I171" s="268" t="s">
        <v>397</v>
      </c>
      <c r="J171" s="268">
        <v>1550</v>
      </c>
      <c r="K171" s="268">
        <v>255</v>
      </c>
      <c r="L171" s="268">
        <v>1295</v>
      </c>
      <c r="M171" s="268">
        <v>0</v>
      </c>
      <c r="N171" s="268">
        <v>0</v>
      </c>
      <c r="O171" s="268">
        <v>901</v>
      </c>
      <c r="P171" s="268">
        <v>3570</v>
      </c>
      <c r="Q171" s="285"/>
      <c r="R171" s="285"/>
      <c r="S171" s="228" t="s">
        <v>106</v>
      </c>
      <c r="T171" s="228"/>
      <c r="U171" s="286"/>
      <c r="V171" s="287"/>
    </row>
    <row r="172" spans="1:22" s="338" customFormat="1" ht="24.95" customHeight="1">
      <c r="A172" s="216">
        <v>162</v>
      </c>
      <c r="B172" s="297" t="s">
        <v>403</v>
      </c>
      <c r="C172" s="228">
        <v>1</v>
      </c>
      <c r="D172" s="297" t="s">
        <v>404</v>
      </c>
      <c r="E172" s="297" t="s">
        <v>405</v>
      </c>
      <c r="F172" s="228" t="s">
        <v>62</v>
      </c>
      <c r="G172" s="297" t="s">
        <v>36</v>
      </c>
      <c r="H172" s="268">
        <v>800</v>
      </c>
      <c r="I172" s="268" t="s">
        <v>37</v>
      </c>
      <c r="J172" s="268">
        <v>166</v>
      </c>
      <c r="K172" s="268">
        <v>0</v>
      </c>
      <c r="L172" s="268">
        <v>166</v>
      </c>
      <c r="M172" s="268">
        <v>0</v>
      </c>
      <c r="N172" s="268">
        <v>0</v>
      </c>
      <c r="O172" s="268">
        <v>117</v>
      </c>
      <c r="P172" s="268">
        <v>371</v>
      </c>
      <c r="Q172" s="285"/>
      <c r="R172" s="285"/>
      <c r="S172" s="228" t="s">
        <v>320</v>
      </c>
      <c r="T172" s="228"/>
      <c r="U172" s="286"/>
      <c r="V172" s="287"/>
    </row>
    <row r="173" spans="1:22" ht="26.1" customHeight="1">
      <c r="A173" s="216">
        <v>163</v>
      </c>
      <c r="B173" s="370" t="s">
        <v>406</v>
      </c>
      <c r="C173" s="68">
        <f>C174+C176+C178+C180</f>
        <v>5</v>
      </c>
      <c r="D173" s="68"/>
      <c r="E173" s="68"/>
      <c r="F173" s="68"/>
      <c r="G173" s="68"/>
      <c r="H173" s="68">
        <f t="shared" ref="H173:P173" si="96">H174+H176+H178+H180</f>
        <v>1091330</v>
      </c>
      <c r="I173" s="68"/>
      <c r="J173" s="68">
        <f t="shared" si="96"/>
        <v>9542</v>
      </c>
      <c r="K173" s="68">
        <f t="shared" si="96"/>
        <v>0</v>
      </c>
      <c r="L173" s="68">
        <f t="shared" si="96"/>
        <v>4152</v>
      </c>
      <c r="M173" s="68">
        <f t="shared" si="96"/>
        <v>0</v>
      </c>
      <c r="N173" s="68">
        <f t="shared" si="96"/>
        <v>0</v>
      </c>
      <c r="O173" s="68">
        <f t="shared" si="96"/>
        <v>39921</v>
      </c>
      <c r="P173" s="68">
        <f t="shared" si="96"/>
        <v>125955</v>
      </c>
      <c r="Q173" s="381" t="s">
        <v>28</v>
      </c>
      <c r="R173" s="206"/>
      <c r="S173" s="40"/>
      <c r="T173" s="40"/>
      <c r="U173" s="283"/>
      <c r="V173" s="284"/>
    </row>
    <row r="174" spans="1:22" ht="33" customHeight="1">
      <c r="A174" s="216">
        <v>164</v>
      </c>
      <c r="B174" s="239" t="s">
        <v>407</v>
      </c>
      <c r="C174" s="68">
        <f t="shared" ref="C174:C178" si="97">C175</f>
        <v>1</v>
      </c>
      <c r="D174" s="68" t="str">
        <f t="shared" ref="D174:P174" si="98">D175</f>
        <v>酿溪镇等15个乡镇228个村</v>
      </c>
      <c r="E174" s="68"/>
      <c r="F174" s="68" t="str">
        <f t="shared" si="98"/>
        <v>改扩建</v>
      </c>
      <c r="G174" s="68" t="str">
        <f t="shared" si="98"/>
        <v>2016－2020</v>
      </c>
      <c r="H174" s="68">
        <f t="shared" si="98"/>
        <v>88000</v>
      </c>
      <c r="I174" s="68" t="str">
        <f t="shared" si="98"/>
        <v>亩</v>
      </c>
      <c r="J174" s="68">
        <f t="shared" si="98"/>
        <v>1100</v>
      </c>
      <c r="K174" s="68">
        <f t="shared" si="98"/>
        <v>0</v>
      </c>
      <c r="L174" s="68">
        <f t="shared" si="98"/>
        <v>1100</v>
      </c>
      <c r="M174" s="68">
        <f t="shared" si="98"/>
        <v>0</v>
      </c>
      <c r="N174" s="68">
        <f t="shared" si="98"/>
        <v>0</v>
      </c>
      <c r="O174" s="68">
        <f t="shared" si="98"/>
        <v>18169</v>
      </c>
      <c r="P174" s="68">
        <f t="shared" si="98"/>
        <v>56594</v>
      </c>
      <c r="Q174" s="382" t="s">
        <v>28</v>
      </c>
      <c r="R174" s="206"/>
      <c r="S174" s="40"/>
      <c r="T174" s="40"/>
      <c r="U174" s="283"/>
      <c r="V174" s="284"/>
    </row>
    <row r="175" spans="1:22" s="338" customFormat="1" ht="75" customHeight="1">
      <c r="A175" s="216">
        <v>165</v>
      </c>
      <c r="B175" s="260" t="s">
        <v>408</v>
      </c>
      <c r="C175" s="261">
        <v>1</v>
      </c>
      <c r="D175" s="369" t="s">
        <v>409</v>
      </c>
      <c r="E175" s="371" t="s">
        <v>410</v>
      </c>
      <c r="F175" s="261" t="s">
        <v>35</v>
      </c>
      <c r="G175" s="261" t="s">
        <v>359</v>
      </c>
      <c r="H175" s="254">
        <v>88000</v>
      </c>
      <c r="I175" s="376" t="s">
        <v>37</v>
      </c>
      <c r="J175" s="254">
        <f>K175+L175+M175+N175</f>
        <v>1100</v>
      </c>
      <c r="K175" s="254">
        <v>0</v>
      </c>
      <c r="L175" s="254">
        <v>1100</v>
      </c>
      <c r="M175" s="254">
        <v>0</v>
      </c>
      <c r="N175" s="254">
        <v>0</v>
      </c>
      <c r="O175" s="254">
        <v>18169</v>
      </c>
      <c r="P175" s="254">
        <v>56594</v>
      </c>
      <c r="R175" s="383"/>
      <c r="S175" s="261" t="s">
        <v>320</v>
      </c>
      <c r="T175" s="285"/>
      <c r="U175" s="286"/>
      <c r="V175" s="287"/>
    </row>
    <row r="176" spans="1:22" ht="39.950000000000003" customHeight="1">
      <c r="A176" s="216">
        <v>166</v>
      </c>
      <c r="B176" s="239" t="s">
        <v>411</v>
      </c>
      <c r="C176" s="68">
        <f t="shared" si="97"/>
        <v>1</v>
      </c>
      <c r="D176" s="68"/>
      <c r="E176" s="187"/>
      <c r="F176" s="68" t="str">
        <f t="shared" ref="F176:P176" si="99">F177</f>
        <v>改扩建</v>
      </c>
      <c r="G176" s="68" t="str">
        <f t="shared" si="99"/>
        <v>2016－2020</v>
      </c>
      <c r="H176" s="68">
        <f t="shared" si="99"/>
        <v>1001070</v>
      </c>
      <c r="I176" s="68" t="str">
        <f t="shared" si="99"/>
        <v>亩</v>
      </c>
      <c r="J176" s="68">
        <f t="shared" si="99"/>
        <v>1452</v>
      </c>
      <c r="K176" s="68">
        <f t="shared" si="99"/>
        <v>0</v>
      </c>
      <c r="L176" s="68">
        <f t="shared" si="99"/>
        <v>1452</v>
      </c>
      <c r="M176" s="68">
        <f t="shared" si="99"/>
        <v>0</v>
      </c>
      <c r="N176" s="68">
        <f t="shared" si="99"/>
        <v>0</v>
      </c>
      <c r="O176" s="68">
        <f t="shared" si="99"/>
        <v>21122</v>
      </c>
      <c r="P176" s="68">
        <f t="shared" si="99"/>
        <v>67101</v>
      </c>
      <c r="Q176" s="382"/>
      <c r="R176" s="206"/>
      <c r="S176" s="40"/>
      <c r="T176" s="40"/>
      <c r="U176" s="283"/>
      <c r="V176" s="284"/>
    </row>
    <row r="177" spans="1:22" s="338" customFormat="1" ht="51" customHeight="1">
      <c r="A177" s="216">
        <v>167</v>
      </c>
      <c r="B177" s="260" t="s">
        <v>412</v>
      </c>
      <c r="C177" s="261">
        <v>1</v>
      </c>
      <c r="D177" s="369" t="s">
        <v>87</v>
      </c>
      <c r="E177" s="372" t="s">
        <v>413</v>
      </c>
      <c r="F177" s="261" t="s">
        <v>35</v>
      </c>
      <c r="G177" s="261" t="s">
        <v>359</v>
      </c>
      <c r="H177" s="254">
        <v>1001070</v>
      </c>
      <c r="I177" s="376" t="s">
        <v>37</v>
      </c>
      <c r="J177" s="257">
        <v>1452</v>
      </c>
      <c r="K177" s="257"/>
      <c r="L177" s="257">
        <v>1452</v>
      </c>
      <c r="M177" s="257"/>
      <c r="N177" s="257"/>
      <c r="O177" s="260">
        <v>21122</v>
      </c>
      <c r="P177" s="260">
        <v>67101</v>
      </c>
      <c r="Q177" s="285"/>
      <c r="R177" s="285"/>
      <c r="S177" s="384" t="s">
        <v>320</v>
      </c>
      <c r="T177" s="229"/>
      <c r="U177" s="286"/>
      <c r="V177" s="287"/>
    </row>
    <row r="178" spans="1:22" ht="27.95" customHeight="1">
      <c r="A178" s="216">
        <v>168</v>
      </c>
      <c r="B178" s="239" t="s">
        <v>414</v>
      </c>
      <c r="C178" s="68">
        <f t="shared" si="97"/>
        <v>1</v>
      </c>
      <c r="D178" s="187"/>
      <c r="E178" s="68"/>
      <c r="F178" s="68" t="str">
        <f t="shared" ref="F178:P178" si="100">F179</f>
        <v>新建</v>
      </c>
      <c r="G178" s="68" t="str">
        <f t="shared" si="100"/>
        <v>2016－2020</v>
      </c>
      <c r="H178" s="68">
        <f t="shared" si="100"/>
        <v>2050</v>
      </c>
      <c r="I178" s="68" t="str">
        <f t="shared" si="100"/>
        <v>人次</v>
      </c>
      <c r="J178" s="68">
        <f t="shared" si="100"/>
        <v>1240</v>
      </c>
      <c r="K178" s="68">
        <f t="shared" si="100"/>
        <v>0</v>
      </c>
      <c r="L178" s="68">
        <f t="shared" si="100"/>
        <v>1240</v>
      </c>
      <c r="M178" s="68">
        <f t="shared" si="100"/>
        <v>0</v>
      </c>
      <c r="N178" s="68">
        <f t="shared" si="100"/>
        <v>0</v>
      </c>
      <c r="O178" s="68">
        <f t="shared" si="100"/>
        <v>410</v>
      </c>
      <c r="P178" s="68">
        <f t="shared" si="100"/>
        <v>2050</v>
      </c>
      <c r="Q178" s="40"/>
      <c r="R178" s="40"/>
      <c r="S178" s="382"/>
      <c r="T178" s="210"/>
      <c r="U178" s="283"/>
      <c r="V178" s="284"/>
    </row>
    <row r="179" spans="1:22" s="338" customFormat="1" ht="47.1" customHeight="1">
      <c r="A179" s="216">
        <v>169</v>
      </c>
      <c r="B179" s="260" t="s">
        <v>412</v>
      </c>
      <c r="C179" s="261">
        <v>1</v>
      </c>
      <c r="D179" s="373" t="s">
        <v>415</v>
      </c>
      <c r="E179" s="374" t="s">
        <v>416</v>
      </c>
      <c r="F179" s="261" t="s">
        <v>62</v>
      </c>
      <c r="G179" s="261" t="s">
        <v>359</v>
      </c>
      <c r="H179" s="254">
        <v>2050</v>
      </c>
      <c r="I179" s="254" t="s">
        <v>102</v>
      </c>
      <c r="J179" s="254">
        <f>K179+L179+M179+N179</f>
        <v>1240</v>
      </c>
      <c r="K179" s="254"/>
      <c r="L179" s="254">
        <v>1240</v>
      </c>
      <c r="M179" s="254"/>
      <c r="N179" s="254"/>
      <c r="O179" s="254">
        <v>410</v>
      </c>
      <c r="P179" s="254">
        <v>2050</v>
      </c>
      <c r="Q179" s="285"/>
      <c r="R179" s="285"/>
      <c r="S179" s="261" t="s">
        <v>320</v>
      </c>
      <c r="T179" s="285"/>
      <c r="U179" s="286"/>
      <c r="V179" s="287"/>
    </row>
    <row r="180" spans="1:22" ht="29.1" customHeight="1">
      <c r="A180" s="216">
        <v>170</v>
      </c>
      <c r="B180" s="177" t="s">
        <v>417</v>
      </c>
      <c r="C180" s="68">
        <f>C181+C183</f>
        <v>2</v>
      </c>
      <c r="D180" s="68"/>
      <c r="E180" s="68"/>
      <c r="F180" s="68"/>
      <c r="G180" s="68"/>
      <c r="H180" s="68">
        <f t="shared" ref="H180:P180" si="101">H181+H183</f>
        <v>210</v>
      </c>
      <c r="I180" s="68"/>
      <c r="J180" s="68">
        <f t="shared" si="101"/>
        <v>5750</v>
      </c>
      <c r="K180" s="68">
        <f t="shared" si="101"/>
        <v>0</v>
      </c>
      <c r="L180" s="68">
        <f t="shared" si="101"/>
        <v>360</v>
      </c>
      <c r="M180" s="68">
        <f t="shared" si="101"/>
        <v>0</v>
      </c>
      <c r="N180" s="68">
        <f t="shared" si="101"/>
        <v>0</v>
      </c>
      <c r="O180" s="68">
        <f t="shared" si="101"/>
        <v>220</v>
      </c>
      <c r="P180" s="68">
        <f t="shared" si="101"/>
        <v>210</v>
      </c>
      <c r="Q180" s="40"/>
      <c r="R180" s="40"/>
      <c r="S180" s="382"/>
      <c r="T180" s="210"/>
      <c r="U180" s="283"/>
      <c r="V180" s="284"/>
    </row>
    <row r="181" spans="1:22" ht="30" customHeight="1">
      <c r="A181" s="216">
        <v>171</v>
      </c>
      <c r="B181" s="170" t="s">
        <v>418</v>
      </c>
      <c r="C181" s="171">
        <f>C182</f>
        <v>1</v>
      </c>
      <c r="D181" s="171"/>
      <c r="E181" s="171"/>
      <c r="F181" s="171" t="str">
        <f t="shared" ref="F181:P181" si="102">F182</f>
        <v>新建</v>
      </c>
      <c r="G181" s="68" t="str">
        <f t="shared" si="102"/>
        <v>2016－2020</v>
      </c>
      <c r="H181" s="171">
        <f t="shared" si="102"/>
        <v>100</v>
      </c>
      <c r="I181" s="171" t="str">
        <f t="shared" si="102"/>
        <v>人次</v>
      </c>
      <c r="J181" s="171">
        <f t="shared" si="102"/>
        <v>250</v>
      </c>
      <c r="K181" s="171">
        <f t="shared" si="102"/>
        <v>0</v>
      </c>
      <c r="L181" s="171">
        <f t="shared" si="102"/>
        <v>250</v>
      </c>
      <c r="M181" s="171">
        <f t="shared" si="102"/>
        <v>0</v>
      </c>
      <c r="N181" s="171">
        <f t="shared" si="102"/>
        <v>0</v>
      </c>
      <c r="O181" s="171">
        <f t="shared" si="102"/>
        <v>120</v>
      </c>
      <c r="P181" s="171">
        <f t="shared" si="102"/>
        <v>100</v>
      </c>
      <c r="Q181" s="40"/>
      <c r="R181" s="40"/>
      <c r="S181" s="171" t="str">
        <f>S182</f>
        <v>畜牧局</v>
      </c>
      <c r="T181" s="171"/>
      <c r="U181" s="170"/>
      <c r="V181" s="284"/>
    </row>
    <row r="182" spans="1:22" s="338" customFormat="1" ht="38.1" customHeight="1">
      <c r="A182" s="216">
        <v>172</v>
      </c>
      <c r="B182" s="260" t="s">
        <v>412</v>
      </c>
      <c r="C182" s="261">
        <v>1</v>
      </c>
      <c r="D182" s="375" t="s">
        <v>419</v>
      </c>
      <c r="E182" s="375" t="s">
        <v>420</v>
      </c>
      <c r="F182" s="261" t="s">
        <v>62</v>
      </c>
      <c r="G182" s="261" t="s">
        <v>359</v>
      </c>
      <c r="H182" s="254">
        <v>100</v>
      </c>
      <c r="I182" s="254" t="s">
        <v>102</v>
      </c>
      <c r="J182" s="254">
        <v>250</v>
      </c>
      <c r="K182" s="254"/>
      <c r="L182" s="254">
        <v>250</v>
      </c>
      <c r="M182" s="254"/>
      <c r="N182" s="254"/>
      <c r="O182" s="254">
        <v>120</v>
      </c>
      <c r="P182" s="254">
        <v>100</v>
      </c>
      <c r="Q182" s="285"/>
      <c r="R182" s="285"/>
      <c r="S182" s="261" t="s">
        <v>421</v>
      </c>
      <c r="T182" s="261" t="s">
        <v>422</v>
      </c>
      <c r="U182" s="260"/>
      <c r="V182" s="287"/>
    </row>
    <row r="183" spans="1:22" ht="30.95" customHeight="1">
      <c r="A183" s="216">
        <v>173</v>
      </c>
      <c r="B183" s="170" t="s">
        <v>423</v>
      </c>
      <c r="C183" s="171">
        <f>C184</f>
        <v>1</v>
      </c>
      <c r="D183" s="171"/>
      <c r="E183" s="171"/>
      <c r="F183" s="171" t="str">
        <f t="shared" ref="F183:P183" si="103">F184</f>
        <v>新建</v>
      </c>
      <c r="G183" s="68" t="str">
        <f t="shared" si="103"/>
        <v>2016－2020</v>
      </c>
      <c r="H183" s="171">
        <f t="shared" si="103"/>
        <v>110</v>
      </c>
      <c r="I183" s="171" t="str">
        <f t="shared" si="103"/>
        <v>人</v>
      </c>
      <c r="J183" s="171">
        <f t="shared" si="103"/>
        <v>5500</v>
      </c>
      <c r="K183" s="171">
        <f t="shared" si="103"/>
        <v>0</v>
      </c>
      <c r="L183" s="171">
        <f t="shared" si="103"/>
        <v>110</v>
      </c>
      <c r="M183" s="171">
        <f t="shared" si="103"/>
        <v>0</v>
      </c>
      <c r="N183" s="171">
        <f t="shared" si="103"/>
        <v>0</v>
      </c>
      <c r="O183" s="171">
        <f t="shared" si="103"/>
        <v>100</v>
      </c>
      <c r="P183" s="171">
        <f t="shared" si="103"/>
        <v>110</v>
      </c>
      <c r="Q183" s="40"/>
      <c r="R183" s="40"/>
      <c r="S183" s="385" t="s">
        <v>320</v>
      </c>
      <c r="T183" s="171"/>
      <c r="U183" s="170"/>
      <c r="V183" s="284"/>
    </row>
    <row r="184" spans="1:22" s="338" customFormat="1" ht="74.099999999999994" customHeight="1">
      <c r="A184" s="216">
        <v>174</v>
      </c>
      <c r="B184" s="260" t="s">
        <v>412</v>
      </c>
      <c r="C184" s="261">
        <v>1</v>
      </c>
      <c r="D184" s="375" t="s">
        <v>424</v>
      </c>
      <c r="E184" s="367" t="s">
        <v>425</v>
      </c>
      <c r="F184" s="261" t="s">
        <v>62</v>
      </c>
      <c r="G184" s="261" t="s">
        <v>359</v>
      </c>
      <c r="H184" s="254">
        <v>110</v>
      </c>
      <c r="I184" s="254" t="s">
        <v>223</v>
      </c>
      <c r="J184" s="254">
        <v>5500</v>
      </c>
      <c r="K184" s="254"/>
      <c r="L184" s="254">
        <v>110</v>
      </c>
      <c r="M184" s="254"/>
      <c r="N184" s="254"/>
      <c r="O184" s="254">
        <v>100</v>
      </c>
      <c r="P184" s="254">
        <v>110</v>
      </c>
      <c r="Q184" s="285"/>
      <c r="R184" s="285"/>
      <c r="S184" s="385" t="s">
        <v>320</v>
      </c>
      <c r="T184" s="254" t="s">
        <v>426</v>
      </c>
      <c r="U184" s="260"/>
      <c r="V184" s="287"/>
    </row>
  </sheetData>
  <mergeCells count="26">
    <mergeCell ref="A1:B1"/>
    <mergeCell ref="A2:V2"/>
    <mergeCell ref="A3:V3"/>
    <mergeCell ref="J4:N4"/>
    <mergeCell ref="K5:N5"/>
    <mergeCell ref="A4:A7"/>
    <mergeCell ref="B4:B7"/>
    <mergeCell ref="C4:C7"/>
    <mergeCell ref="D4:D7"/>
    <mergeCell ref="E4:E7"/>
    <mergeCell ref="F4:F7"/>
    <mergeCell ref="G4:G7"/>
    <mergeCell ref="J5:J7"/>
    <mergeCell ref="K6:K7"/>
    <mergeCell ref="L6:L7"/>
    <mergeCell ref="M6:M7"/>
    <mergeCell ref="S4:S7"/>
    <mergeCell ref="T4:T7"/>
    <mergeCell ref="U4:U7"/>
    <mergeCell ref="V4:V7"/>
    <mergeCell ref="H4:I6"/>
    <mergeCell ref="N6:N7"/>
    <mergeCell ref="O4:O7"/>
    <mergeCell ref="P4:P7"/>
    <mergeCell ref="Q4:Q7"/>
    <mergeCell ref="R4:R7"/>
  </mergeCells>
  <phoneticPr fontId="1" type="noConversion"/>
  <hyperlinks>
    <hyperlink ref="E184" r:id="rId1" tooltip="http://baike.baidu.com/view/112513.htm"/>
  </hyperlinks>
  <pageMargins left="0.43263888888888902" right="0.118055555555556" top="0.235416666666667" bottom="0.27500000000000002" header="7.7777777777777807E-2" footer="7.7777777777777807E-2"/>
  <pageSetup paperSize="9" scale="58" fitToHeight="0" orientation="landscape" r:id="rId2"/>
  <headerFooter>
    <oddFooter>&amp;C第 &amp;P 页，共 &amp;N 页</oddFooter>
  </headerFooter>
  <drawing r:id="rId3"/>
  <legacyDrawing r:id="rId4"/>
</worksheet>
</file>

<file path=xl/worksheets/sheet2.xml><?xml version="1.0" encoding="utf-8"?>
<worksheet xmlns="http://schemas.openxmlformats.org/spreadsheetml/2006/main" xmlns:r="http://schemas.openxmlformats.org/officeDocument/2006/relationships">
  <sheetPr>
    <pageSetUpPr fitToPage="1"/>
  </sheetPr>
  <dimension ref="A1:Y159"/>
  <sheetViews>
    <sheetView workbookViewId="0">
      <pane ySplit="7" topLeftCell="A59" activePane="bottomLeft" state="frozen"/>
      <selection pane="bottomLeft" activeCell="Y8" sqref="A1:Y8"/>
    </sheetView>
  </sheetViews>
  <sheetFormatPr defaultColWidth="9" defaultRowHeight="14.25"/>
  <cols>
    <col min="1" max="1" width="4.25" customWidth="1"/>
    <col min="2" max="2" width="28.75" customWidth="1"/>
    <col min="3" max="3" width="7.75" style="1" customWidth="1"/>
    <col min="4" max="4" width="15.875" customWidth="1"/>
    <col min="5" max="5" width="24" customWidth="1"/>
    <col min="8" max="8" width="11.625" customWidth="1"/>
    <col min="10" max="10" width="11.5" style="1" customWidth="1"/>
    <col min="11" max="11" width="11.375" customWidth="1"/>
    <col min="12" max="12" width="11.875" customWidth="1"/>
    <col min="13" max="13" width="11.375" customWidth="1"/>
    <col min="14" max="14" width="9.375"/>
    <col min="21" max="21" width="17.5" customWidth="1"/>
  </cols>
  <sheetData>
    <row r="1" spans="1:25" ht="23.1" customHeight="1">
      <c r="A1" s="507" t="s">
        <v>0</v>
      </c>
      <c r="B1" s="507"/>
      <c r="C1" s="157"/>
      <c r="D1" s="235"/>
      <c r="E1" s="235"/>
      <c r="F1" s="157"/>
      <c r="G1" s="157"/>
      <c r="H1" s="164"/>
      <c r="I1" s="164"/>
      <c r="J1" s="164"/>
      <c r="K1" s="164"/>
      <c r="L1" s="164"/>
      <c r="M1" s="164"/>
      <c r="N1" s="164"/>
      <c r="O1" s="164"/>
      <c r="P1" s="164"/>
      <c r="Q1" s="157"/>
      <c r="R1" s="157"/>
      <c r="S1" s="157"/>
      <c r="T1" s="157"/>
      <c r="U1" s="235"/>
      <c r="V1" s="236"/>
    </row>
    <row r="2" spans="1:25" ht="30" customHeight="1">
      <c r="A2" s="508" t="s">
        <v>427</v>
      </c>
      <c r="B2" s="508"/>
      <c r="C2" s="508"/>
      <c r="D2" s="508"/>
      <c r="E2" s="508"/>
      <c r="F2" s="508"/>
      <c r="G2" s="508"/>
      <c r="H2" s="508"/>
      <c r="I2" s="508"/>
      <c r="J2" s="508"/>
      <c r="K2" s="508"/>
      <c r="L2" s="508"/>
      <c r="M2" s="508"/>
      <c r="N2" s="508"/>
      <c r="O2" s="508"/>
      <c r="P2" s="508"/>
      <c r="Q2" s="508"/>
      <c r="R2" s="508"/>
      <c r="S2" s="508"/>
      <c r="T2" s="508"/>
      <c r="U2" s="508"/>
      <c r="V2" s="508"/>
    </row>
    <row r="3" spans="1:25" ht="24" customHeight="1">
      <c r="A3" s="509" t="s">
        <v>2</v>
      </c>
      <c r="B3" s="510"/>
      <c r="C3" s="509"/>
      <c r="D3" s="510"/>
      <c r="E3" s="510"/>
      <c r="F3" s="509"/>
      <c r="G3" s="510"/>
      <c r="H3" s="510"/>
      <c r="I3" s="510"/>
      <c r="J3" s="509"/>
      <c r="K3" s="509"/>
      <c r="L3" s="509"/>
      <c r="M3" s="509"/>
      <c r="N3" s="509"/>
      <c r="O3" s="510"/>
      <c r="P3" s="510"/>
      <c r="Q3" s="510"/>
      <c r="R3" s="510"/>
      <c r="S3" s="509"/>
      <c r="T3" s="509"/>
      <c r="U3" s="510"/>
      <c r="V3" s="510"/>
    </row>
    <row r="4" spans="1:25" ht="21" customHeight="1">
      <c r="A4" s="505" t="s">
        <v>3</v>
      </c>
      <c r="B4" s="505" t="s">
        <v>4</v>
      </c>
      <c r="C4" s="505" t="s">
        <v>5</v>
      </c>
      <c r="D4" s="505" t="s">
        <v>6</v>
      </c>
      <c r="E4" s="505" t="s">
        <v>7</v>
      </c>
      <c r="F4" s="505" t="s">
        <v>8</v>
      </c>
      <c r="G4" s="505" t="s">
        <v>9</v>
      </c>
      <c r="H4" s="506" t="s">
        <v>10</v>
      </c>
      <c r="I4" s="506"/>
      <c r="J4" s="506" t="s">
        <v>11</v>
      </c>
      <c r="K4" s="506"/>
      <c r="L4" s="506"/>
      <c r="M4" s="506"/>
      <c r="N4" s="506"/>
      <c r="O4" s="506" t="s">
        <v>12</v>
      </c>
      <c r="P4" s="506" t="s">
        <v>13</v>
      </c>
      <c r="Q4" s="505" t="s">
        <v>14</v>
      </c>
      <c r="R4" s="505" t="s">
        <v>15</v>
      </c>
      <c r="S4" s="505" t="s">
        <v>16</v>
      </c>
      <c r="T4" s="505" t="s">
        <v>17</v>
      </c>
      <c r="U4" s="505" t="s">
        <v>18</v>
      </c>
      <c r="V4" s="505" t="s">
        <v>19</v>
      </c>
      <c r="W4" s="512" t="s">
        <v>428</v>
      </c>
      <c r="X4" s="513" t="s">
        <v>429</v>
      </c>
      <c r="Y4" s="513"/>
    </row>
    <row r="5" spans="1:25" ht="18" customHeight="1">
      <c r="A5" s="505"/>
      <c r="B5" s="505"/>
      <c r="C5" s="505"/>
      <c r="D5" s="505"/>
      <c r="E5" s="505"/>
      <c r="F5" s="505"/>
      <c r="G5" s="505"/>
      <c r="H5" s="506"/>
      <c r="I5" s="506"/>
      <c r="J5" s="506" t="s">
        <v>20</v>
      </c>
      <c r="K5" s="506" t="s">
        <v>21</v>
      </c>
      <c r="L5" s="506"/>
      <c r="M5" s="506"/>
      <c r="N5" s="506"/>
      <c r="O5" s="506"/>
      <c r="P5" s="506"/>
      <c r="Q5" s="505"/>
      <c r="R5" s="505"/>
      <c r="S5" s="505"/>
      <c r="T5" s="505"/>
      <c r="U5" s="505"/>
      <c r="V5" s="505"/>
      <c r="W5" s="512"/>
      <c r="X5" s="513"/>
      <c r="Y5" s="513"/>
    </row>
    <row r="6" spans="1:25">
      <c r="A6" s="505"/>
      <c r="B6" s="505"/>
      <c r="C6" s="505"/>
      <c r="D6" s="505"/>
      <c r="E6" s="505"/>
      <c r="F6" s="505"/>
      <c r="G6" s="505"/>
      <c r="H6" s="506"/>
      <c r="I6" s="506"/>
      <c r="J6" s="506"/>
      <c r="K6" s="511" t="s">
        <v>22</v>
      </c>
      <c r="L6" s="506" t="s">
        <v>23</v>
      </c>
      <c r="M6" s="506" t="s">
        <v>24</v>
      </c>
      <c r="N6" s="506" t="s">
        <v>25</v>
      </c>
      <c r="O6" s="506"/>
      <c r="P6" s="506"/>
      <c r="Q6" s="505"/>
      <c r="R6" s="505"/>
      <c r="S6" s="505"/>
      <c r="T6" s="505"/>
      <c r="U6" s="505"/>
      <c r="V6" s="505"/>
      <c r="W6" s="512"/>
      <c r="X6" s="513"/>
      <c r="Y6" s="513"/>
    </row>
    <row r="7" spans="1:25" s="328" customFormat="1" ht="21" customHeight="1">
      <c r="A7" s="505"/>
      <c r="B7" s="505"/>
      <c r="C7" s="505"/>
      <c r="D7" s="505"/>
      <c r="E7" s="505"/>
      <c r="F7" s="505"/>
      <c r="G7" s="505"/>
      <c r="H7" s="250" t="s">
        <v>26</v>
      </c>
      <c r="I7" s="250" t="s">
        <v>27</v>
      </c>
      <c r="J7" s="506"/>
      <c r="K7" s="511"/>
      <c r="L7" s="506"/>
      <c r="M7" s="506"/>
      <c r="N7" s="506"/>
      <c r="O7" s="506"/>
      <c r="P7" s="506"/>
      <c r="Q7" s="505"/>
      <c r="R7" s="505"/>
      <c r="S7" s="505"/>
      <c r="T7" s="505"/>
      <c r="U7" s="505"/>
      <c r="V7" s="505"/>
      <c r="W7" s="323"/>
      <c r="X7" s="323"/>
      <c r="Y7" s="323"/>
    </row>
    <row r="8" spans="1:25" s="328" customFormat="1" ht="21" customHeight="1">
      <c r="A8" s="214"/>
      <c r="B8" s="322" t="s">
        <v>20</v>
      </c>
      <c r="C8" s="214">
        <f>C9+C40+C56+C77+C89+C127</f>
        <v>1368</v>
      </c>
      <c r="D8" s="214" t="s">
        <v>28</v>
      </c>
      <c r="E8" s="214" t="s">
        <v>28</v>
      </c>
      <c r="F8" s="214" t="s">
        <v>28</v>
      </c>
      <c r="G8" s="214" t="s">
        <v>28</v>
      </c>
      <c r="H8" s="214" t="s">
        <v>28</v>
      </c>
      <c r="I8" s="214" t="s">
        <v>28</v>
      </c>
      <c r="J8" s="214">
        <f t="shared" ref="J8:R8" si="0">J9+J40+J56+J77+J89+J127</f>
        <v>572104.18000000005</v>
      </c>
      <c r="K8" s="214">
        <f t="shared" si="0"/>
        <v>102071</v>
      </c>
      <c r="L8" s="214">
        <f t="shared" si="0"/>
        <v>380767.95</v>
      </c>
      <c r="M8" s="214">
        <f t="shared" si="0"/>
        <v>52432.23</v>
      </c>
      <c r="N8" s="214">
        <f t="shared" si="0"/>
        <v>36833</v>
      </c>
      <c r="O8" s="214">
        <f t="shared" si="0"/>
        <v>424057</v>
      </c>
      <c r="P8" s="214">
        <f t="shared" si="0"/>
        <v>1348851</v>
      </c>
      <c r="Q8" s="214">
        <f t="shared" si="0"/>
        <v>29</v>
      </c>
      <c r="R8" s="214">
        <f t="shared" si="0"/>
        <v>331</v>
      </c>
      <c r="S8" s="214"/>
      <c r="T8" s="214"/>
      <c r="U8" s="214"/>
      <c r="V8" s="214"/>
      <c r="W8" s="323"/>
      <c r="X8" s="323"/>
      <c r="Y8" s="323"/>
    </row>
    <row r="9" spans="1:25" s="328" customFormat="1" ht="21" customHeight="1">
      <c r="A9" s="215"/>
      <c r="B9" s="330" t="s">
        <v>29</v>
      </c>
      <c r="C9" s="216">
        <f>C10+C22+C27+C29+C31+C38</f>
        <v>28</v>
      </c>
      <c r="D9" s="214" t="s">
        <v>28</v>
      </c>
      <c r="E9" s="214" t="s">
        <v>28</v>
      </c>
      <c r="F9" s="214" t="s">
        <v>28</v>
      </c>
      <c r="G9" s="214" t="s">
        <v>28</v>
      </c>
      <c r="H9" s="214" t="s">
        <v>28</v>
      </c>
      <c r="I9" s="214" t="s">
        <v>28</v>
      </c>
      <c r="J9" s="216">
        <f t="shared" ref="J9:R9" si="1">J10+J22+J27+J29+J31+J38</f>
        <v>135817</v>
      </c>
      <c r="K9" s="215">
        <f t="shared" si="1"/>
        <v>48373</v>
      </c>
      <c r="L9" s="215">
        <f t="shared" si="1"/>
        <v>13709</v>
      </c>
      <c r="M9" s="215">
        <f t="shared" si="1"/>
        <v>49232</v>
      </c>
      <c r="N9" s="215">
        <f t="shared" si="1"/>
        <v>24503</v>
      </c>
      <c r="O9" s="215">
        <f t="shared" si="1"/>
        <v>109926</v>
      </c>
      <c r="P9" s="215">
        <f t="shared" si="1"/>
        <v>352986</v>
      </c>
      <c r="Q9" s="216">
        <f t="shared" si="1"/>
        <v>29</v>
      </c>
      <c r="R9" s="216">
        <f t="shared" si="1"/>
        <v>331</v>
      </c>
      <c r="S9" s="215"/>
      <c r="T9" s="215"/>
      <c r="U9" s="216"/>
      <c r="V9" s="215"/>
      <c r="W9" s="244"/>
      <c r="X9" s="215"/>
      <c r="Y9" s="215"/>
    </row>
    <row r="10" spans="1:25" s="328" customFormat="1" ht="21" customHeight="1">
      <c r="A10" s="215"/>
      <c r="B10" s="215" t="s">
        <v>30</v>
      </c>
      <c r="C10" s="216">
        <f>C11+C13+C20</f>
        <v>18</v>
      </c>
      <c r="D10" s="214" t="s">
        <v>28</v>
      </c>
      <c r="E10" s="214" t="s">
        <v>28</v>
      </c>
      <c r="F10" s="214" t="s">
        <v>28</v>
      </c>
      <c r="G10" s="214" t="s">
        <v>28</v>
      </c>
      <c r="H10" s="214" t="s">
        <v>28</v>
      </c>
      <c r="I10" s="214" t="s">
        <v>28</v>
      </c>
      <c r="J10" s="216">
        <f t="shared" ref="J10:R10" si="2">J11+J13+J20</f>
        <v>103993</v>
      </c>
      <c r="K10" s="215">
        <f t="shared" si="2"/>
        <v>30303</v>
      </c>
      <c r="L10" s="215">
        <f t="shared" si="2"/>
        <v>3298</v>
      </c>
      <c r="M10" s="215">
        <f t="shared" si="2"/>
        <v>46648</v>
      </c>
      <c r="N10" s="215">
        <f t="shared" si="2"/>
        <v>23744</v>
      </c>
      <c r="O10" s="215">
        <f t="shared" si="2"/>
        <v>44522</v>
      </c>
      <c r="P10" s="215">
        <f t="shared" si="2"/>
        <v>151516</v>
      </c>
      <c r="Q10" s="216">
        <f t="shared" si="2"/>
        <v>14</v>
      </c>
      <c r="R10" s="216">
        <f t="shared" si="2"/>
        <v>166</v>
      </c>
      <c r="S10" s="215"/>
      <c r="T10" s="215"/>
      <c r="U10" s="216"/>
      <c r="V10" s="215"/>
      <c r="W10" s="244"/>
      <c r="X10" s="215">
        <f t="shared" ref="X10:X13" si="3">P10*0.2</f>
        <v>30303.200000000001</v>
      </c>
      <c r="Y10" s="215"/>
    </row>
    <row r="11" spans="1:25" s="328" customFormat="1" ht="21" customHeight="1">
      <c r="A11" s="215"/>
      <c r="B11" s="251" t="s">
        <v>31</v>
      </c>
      <c r="C11" s="216">
        <f t="shared" ref="C11:R11" si="4">SUM(C12:C12)</f>
        <v>8</v>
      </c>
      <c r="D11" s="215">
        <f t="shared" si="4"/>
        <v>0</v>
      </c>
      <c r="E11" s="215">
        <f t="shared" si="4"/>
        <v>0</v>
      </c>
      <c r="F11" s="215">
        <f t="shared" si="4"/>
        <v>0</v>
      </c>
      <c r="G11" s="215">
        <f t="shared" si="4"/>
        <v>0</v>
      </c>
      <c r="H11" s="215">
        <f t="shared" si="4"/>
        <v>233880</v>
      </c>
      <c r="I11" s="215">
        <f t="shared" si="4"/>
        <v>0</v>
      </c>
      <c r="J11" s="216">
        <f t="shared" si="4"/>
        <v>80304</v>
      </c>
      <c r="K11" s="215">
        <f t="shared" si="4"/>
        <v>23433</v>
      </c>
      <c r="L11" s="215">
        <f t="shared" si="4"/>
        <v>2150</v>
      </c>
      <c r="M11" s="215">
        <f t="shared" si="4"/>
        <v>36190</v>
      </c>
      <c r="N11" s="215">
        <f t="shared" si="4"/>
        <v>18531</v>
      </c>
      <c r="O11" s="215">
        <f t="shared" si="4"/>
        <v>33476</v>
      </c>
      <c r="P11" s="215">
        <f t="shared" si="4"/>
        <v>117166</v>
      </c>
      <c r="Q11" s="216">
        <f t="shared" si="4"/>
        <v>6</v>
      </c>
      <c r="R11" s="216">
        <f t="shared" si="4"/>
        <v>89</v>
      </c>
      <c r="S11" s="215"/>
      <c r="T11" s="215"/>
      <c r="U11" s="216"/>
      <c r="V11" s="215"/>
      <c r="W11" s="244"/>
      <c r="X11" s="215">
        <f t="shared" si="3"/>
        <v>23433.200000000001</v>
      </c>
      <c r="Y11" s="215"/>
    </row>
    <row r="12" spans="1:25" s="328" customFormat="1" ht="54.95" customHeight="1">
      <c r="A12" s="217">
        <v>5</v>
      </c>
      <c r="B12" s="217" t="s">
        <v>32</v>
      </c>
      <c r="C12" s="218">
        <v>8</v>
      </c>
      <c r="D12" s="217" t="s">
        <v>33</v>
      </c>
      <c r="E12" s="217" t="s">
        <v>34</v>
      </c>
      <c r="F12" s="217" t="s">
        <v>35</v>
      </c>
      <c r="G12" s="217" t="s">
        <v>36</v>
      </c>
      <c r="H12" s="218">
        <v>233880</v>
      </c>
      <c r="I12" s="218" t="s">
        <v>37</v>
      </c>
      <c r="J12" s="218">
        <f>K12+L12+M12+N12</f>
        <v>80304</v>
      </c>
      <c r="K12" s="217">
        <v>23433</v>
      </c>
      <c r="L12" s="217">
        <v>2150</v>
      </c>
      <c r="M12" s="217">
        <v>36190</v>
      </c>
      <c r="N12" s="217">
        <v>18531</v>
      </c>
      <c r="O12" s="217">
        <v>33476</v>
      </c>
      <c r="P12" s="217">
        <v>117166</v>
      </c>
      <c r="Q12" s="218">
        <v>6</v>
      </c>
      <c r="R12" s="218">
        <v>89</v>
      </c>
      <c r="S12" s="217" t="s">
        <v>430</v>
      </c>
      <c r="T12" s="217" t="s">
        <v>47</v>
      </c>
      <c r="U12" s="218" t="s">
        <v>40</v>
      </c>
      <c r="V12" s="217"/>
      <c r="W12" s="245">
        <f t="shared" ref="W12:W17" si="5">N12/J12</f>
        <v>0.230760609683204</v>
      </c>
      <c r="X12" s="217">
        <f t="shared" si="3"/>
        <v>23433.200000000001</v>
      </c>
      <c r="Y12" s="217"/>
    </row>
    <row r="13" spans="1:25" s="328" customFormat="1">
      <c r="A13" s="215"/>
      <c r="B13" s="215" t="s">
        <v>41</v>
      </c>
      <c r="C13" s="216">
        <f t="shared" ref="C13:H13" si="6">C14+C16+C18</f>
        <v>3</v>
      </c>
      <c r="D13" s="215">
        <f t="shared" si="6"/>
        <v>0</v>
      </c>
      <c r="E13" s="215">
        <f t="shared" si="6"/>
        <v>0</v>
      </c>
      <c r="F13" s="215">
        <f t="shared" si="6"/>
        <v>0</v>
      </c>
      <c r="G13" s="215">
        <f t="shared" si="6"/>
        <v>0</v>
      </c>
      <c r="H13" s="215">
        <f t="shared" si="6"/>
        <v>3805300</v>
      </c>
      <c r="I13" s="215"/>
      <c r="J13" s="216">
        <f t="shared" ref="J13:R13" si="7">J14+J16+J18</f>
        <v>22600</v>
      </c>
      <c r="K13" s="215">
        <f t="shared" si="7"/>
        <v>6554</v>
      </c>
      <c r="L13" s="215">
        <f t="shared" si="7"/>
        <v>1119</v>
      </c>
      <c r="M13" s="215">
        <f t="shared" si="7"/>
        <v>9714</v>
      </c>
      <c r="N13" s="215">
        <f t="shared" si="7"/>
        <v>5213</v>
      </c>
      <c r="O13" s="215">
        <f t="shared" si="7"/>
        <v>10537</v>
      </c>
      <c r="P13" s="215">
        <f t="shared" si="7"/>
        <v>32770</v>
      </c>
      <c r="Q13" s="216">
        <f t="shared" si="7"/>
        <v>3</v>
      </c>
      <c r="R13" s="216">
        <f t="shared" si="7"/>
        <v>45</v>
      </c>
      <c r="S13" s="215"/>
      <c r="T13" s="215"/>
      <c r="U13" s="216"/>
      <c r="V13" s="215"/>
      <c r="W13" s="245"/>
      <c r="X13" s="215">
        <f t="shared" si="3"/>
        <v>6554</v>
      </c>
      <c r="Y13" s="215"/>
    </row>
    <row r="14" spans="1:25" s="328" customFormat="1" hidden="1">
      <c r="A14" s="215"/>
      <c r="B14" s="215" t="s">
        <v>431</v>
      </c>
      <c r="C14" s="216">
        <f>SUM(C15:C15)</f>
        <v>1</v>
      </c>
      <c r="D14" s="215"/>
      <c r="E14" s="215"/>
      <c r="F14" s="215"/>
      <c r="G14" s="215"/>
      <c r="H14" s="216">
        <f t="shared" ref="H14:R14" si="8">SUM(H15:H15)</f>
        <v>115900</v>
      </c>
      <c r="I14" s="216" t="s">
        <v>45</v>
      </c>
      <c r="J14" s="216">
        <f t="shared" si="8"/>
        <v>13931</v>
      </c>
      <c r="K14" s="215">
        <f t="shared" si="8"/>
        <v>4040</v>
      </c>
      <c r="L14" s="215">
        <f t="shared" si="8"/>
        <v>870</v>
      </c>
      <c r="M14" s="215">
        <f t="shared" si="8"/>
        <v>5817</v>
      </c>
      <c r="N14" s="215">
        <f t="shared" si="8"/>
        <v>3204</v>
      </c>
      <c r="O14" s="215">
        <f t="shared" si="8"/>
        <v>6510</v>
      </c>
      <c r="P14" s="215">
        <f t="shared" si="8"/>
        <v>20200</v>
      </c>
      <c r="Q14" s="216">
        <f t="shared" si="8"/>
        <v>2</v>
      </c>
      <c r="R14" s="216">
        <f t="shared" si="8"/>
        <v>20</v>
      </c>
      <c r="S14" s="215"/>
      <c r="T14" s="215"/>
      <c r="U14" s="216"/>
      <c r="V14" s="215"/>
      <c r="W14" s="245"/>
      <c r="X14" s="215"/>
      <c r="Y14" s="215"/>
    </row>
    <row r="15" spans="1:25" s="328" customFormat="1" ht="36">
      <c r="A15" s="217">
        <v>17</v>
      </c>
      <c r="B15" s="217" t="s">
        <v>42</v>
      </c>
      <c r="C15" s="218">
        <v>1</v>
      </c>
      <c r="D15" s="217" t="s">
        <v>43</v>
      </c>
      <c r="E15" s="217" t="s">
        <v>44</v>
      </c>
      <c r="F15" s="217" t="s">
        <v>35</v>
      </c>
      <c r="G15" s="217" t="s">
        <v>36</v>
      </c>
      <c r="H15" s="218">
        <v>115900</v>
      </c>
      <c r="I15" s="218" t="s">
        <v>45</v>
      </c>
      <c r="J15" s="218">
        <v>13931</v>
      </c>
      <c r="K15" s="217">
        <v>4040</v>
      </c>
      <c r="L15" s="217">
        <v>870</v>
      </c>
      <c r="M15" s="217">
        <v>5817</v>
      </c>
      <c r="N15" s="217">
        <v>3204</v>
      </c>
      <c r="O15" s="217">
        <v>6510</v>
      </c>
      <c r="P15" s="217">
        <v>20200</v>
      </c>
      <c r="Q15" s="218">
        <v>2</v>
      </c>
      <c r="R15" s="218">
        <v>20</v>
      </c>
      <c r="S15" s="218" t="s">
        <v>46</v>
      </c>
      <c r="T15" s="217" t="s">
        <v>47</v>
      </c>
      <c r="U15" s="218" t="s">
        <v>40</v>
      </c>
      <c r="V15" s="217"/>
      <c r="W15" s="245">
        <f t="shared" si="5"/>
        <v>0.22999066829373299</v>
      </c>
      <c r="X15" s="217">
        <f t="shared" ref="X15:X30" si="9">P15*0.2</f>
        <v>4040</v>
      </c>
      <c r="Y15" s="217"/>
    </row>
    <row r="16" spans="1:25" s="328" customFormat="1" hidden="1">
      <c r="A16" s="215"/>
      <c r="B16" s="215" t="s">
        <v>432</v>
      </c>
      <c r="C16" s="216">
        <f t="shared" ref="C16:R16" si="10">SUM(C17:C17)</f>
        <v>1</v>
      </c>
      <c r="D16" s="215">
        <f t="shared" si="10"/>
        <v>0</v>
      </c>
      <c r="E16" s="215">
        <f t="shared" si="10"/>
        <v>0</v>
      </c>
      <c r="F16" s="215">
        <f t="shared" si="10"/>
        <v>0</v>
      </c>
      <c r="G16" s="215">
        <f t="shared" si="10"/>
        <v>0</v>
      </c>
      <c r="H16" s="215">
        <f t="shared" si="10"/>
        <v>1424400</v>
      </c>
      <c r="I16" s="215">
        <f t="shared" si="10"/>
        <v>0</v>
      </c>
      <c r="J16" s="216">
        <f t="shared" si="10"/>
        <v>6048</v>
      </c>
      <c r="K16" s="215">
        <f t="shared" si="10"/>
        <v>1754</v>
      </c>
      <c r="L16" s="215">
        <f t="shared" si="10"/>
        <v>181</v>
      </c>
      <c r="M16" s="215">
        <f t="shared" si="10"/>
        <v>2722</v>
      </c>
      <c r="N16" s="215">
        <f t="shared" si="10"/>
        <v>1391</v>
      </c>
      <c r="O16" s="215">
        <f t="shared" si="10"/>
        <v>2829</v>
      </c>
      <c r="P16" s="215">
        <f t="shared" si="10"/>
        <v>8770</v>
      </c>
      <c r="Q16" s="216">
        <f t="shared" si="10"/>
        <v>1</v>
      </c>
      <c r="R16" s="216">
        <f t="shared" si="10"/>
        <v>15</v>
      </c>
      <c r="S16" s="215"/>
      <c r="T16" s="215"/>
      <c r="U16" s="216"/>
      <c r="V16" s="215"/>
      <c r="W16" s="245"/>
      <c r="X16" s="215"/>
      <c r="Y16" s="215"/>
    </row>
    <row r="17" spans="1:25" s="328" customFormat="1" ht="24">
      <c r="A17" s="217">
        <v>25</v>
      </c>
      <c r="B17" s="217" t="s">
        <v>48</v>
      </c>
      <c r="C17" s="218">
        <v>1</v>
      </c>
      <c r="D17" s="217" t="s">
        <v>433</v>
      </c>
      <c r="E17" s="217" t="s">
        <v>50</v>
      </c>
      <c r="F17" s="217" t="s">
        <v>35</v>
      </c>
      <c r="G17" s="217" t="s">
        <v>36</v>
      </c>
      <c r="H17" s="218">
        <v>1424400</v>
      </c>
      <c r="I17" s="218" t="s">
        <v>51</v>
      </c>
      <c r="J17" s="218">
        <v>6048</v>
      </c>
      <c r="K17" s="217">
        <v>1754</v>
      </c>
      <c r="L17" s="217">
        <v>181</v>
      </c>
      <c r="M17" s="217">
        <v>2722</v>
      </c>
      <c r="N17" s="217">
        <v>1391</v>
      </c>
      <c r="O17" s="217">
        <v>2829</v>
      </c>
      <c r="P17" s="217">
        <v>8770</v>
      </c>
      <c r="Q17" s="218">
        <v>1</v>
      </c>
      <c r="R17" s="218">
        <v>15</v>
      </c>
      <c r="S17" s="218" t="s">
        <v>46</v>
      </c>
      <c r="T17" s="217" t="s">
        <v>47</v>
      </c>
      <c r="U17" s="218" t="s">
        <v>40</v>
      </c>
      <c r="V17" s="217"/>
      <c r="W17" s="245">
        <f t="shared" si="5"/>
        <v>0.229993386243386</v>
      </c>
      <c r="X17" s="217">
        <f t="shared" si="9"/>
        <v>1754</v>
      </c>
      <c r="Y17" s="217"/>
    </row>
    <row r="18" spans="1:25" s="328" customFormat="1" hidden="1">
      <c r="A18" s="215"/>
      <c r="B18" s="215" t="s">
        <v>434</v>
      </c>
      <c r="C18" s="216">
        <f t="shared" ref="C18:R18" si="11">SUM(C19:C19)</f>
        <v>1</v>
      </c>
      <c r="D18" s="215">
        <f t="shared" si="11"/>
        <v>0</v>
      </c>
      <c r="E18" s="215">
        <f t="shared" si="11"/>
        <v>0</v>
      </c>
      <c r="F18" s="215">
        <f t="shared" si="11"/>
        <v>0</v>
      </c>
      <c r="G18" s="215">
        <f t="shared" si="11"/>
        <v>0</v>
      </c>
      <c r="H18" s="215">
        <f t="shared" si="11"/>
        <v>2265000</v>
      </c>
      <c r="I18" s="215">
        <f t="shared" si="11"/>
        <v>0</v>
      </c>
      <c r="J18" s="216">
        <f t="shared" si="11"/>
        <v>2621</v>
      </c>
      <c r="K18" s="215">
        <f t="shared" si="11"/>
        <v>760</v>
      </c>
      <c r="L18" s="215">
        <f t="shared" si="11"/>
        <v>68</v>
      </c>
      <c r="M18" s="215">
        <f t="shared" si="11"/>
        <v>1175</v>
      </c>
      <c r="N18" s="215">
        <f t="shared" si="11"/>
        <v>618</v>
      </c>
      <c r="O18" s="215">
        <f t="shared" si="11"/>
        <v>1198</v>
      </c>
      <c r="P18" s="215">
        <f t="shared" si="11"/>
        <v>3800</v>
      </c>
      <c r="Q18" s="216">
        <f t="shared" si="11"/>
        <v>0</v>
      </c>
      <c r="R18" s="216">
        <f t="shared" si="11"/>
        <v>10</v>
      </c>
      <c r="S18" s="215"/>
      <c r="T18" s="215"/>
      <c r="U18" s="216"/>
      <c r="V18" s="215"/>
      <c r="W18" s="245"/>
      <c r="X18" s="215"/>
      <c r="Y18" s="215"/>
    </row>
    <row r="19" spans="1:25" s="328" customFormat="1" ht="36">
      <c r="A19" s="217">
        <v>32</v>
      </c>
      <c r="B19" s="217" t="s">
        <v>52</v>
      </c>
      <c r="C19" s="218">
        <v>1</v>
      </c>
      <c r="D19" s="217" t="s">
        <v>53</v>
      </c>
      <c r="E19" s="217" t="s">
        <v>54</v>
      </c>
      <c r="F19" s="217" t="s">
        <v>35</v>
      </c>
      <c r="G19" s="217" t="s">
        <v>36</v>
      </c>
      <c r="H19" s="218">
        <v>2265000</v>
      </c>
      <c r="I19" s="218" t="s">
        <v>55</v>
      </c>
      <c r="J19" s="218">
        <v>2621</v>
      </c>
      <c r="K19" s="217">
        <v>760</v>
      </c>
      <c r="L19" s="217">
        <v>68</v>
      </c>
      <c r="M19" s="217">
        <v>1175</v>
      </c>
      <c r="N19" s="217">
        <v>618</v>
      </c>
      <c r="O19" s="217">
        <v>1198</v>
      </c>
      <c r="P19" s="217">
        <v>3800</v>
      </c>
      <c r="Q19" s="218">
        <v>0</v>
      </c>
      <c r="R19" s="218">
        <v>10</v>
      </c>
      <c r="S19" s="218" t="s">
        <v>46</v>
      </c>
      <c r="T19" s="217" t="s">
        <v>47</v>
      </c>
      <c r="U19" s="218" t="s">
        <v>40</v>
      </c>
      <c r="V19" s="217"/>
      <c r="W19" s="245">
        <f t="shared" ref="W19:W24" si="12">N19/J19</f>
        <v>0.23578786722625</v>
      </c>
      <c r="X19" s="217">
        <f t="shared" si="9"/>
        <v>760</v>
      </c>
      <c r="Y19" s="217"/>
    </row>
    <row r="20" spans="1:25" s="328" customFormat="1" ht="24">
      <c r="A20" s="215" t="s">
        <v>435</v>
      </c>
      <c r="B20" s="215" t="s">
        <v>56</v>
      </c>
      <c r="C20" s="216">
        <f t="shared" ref="C20:R20" si="13">SUM(C21:C21)</f>
        <v>7</v>
      </c>
      <c r="D20" s="215">
        <f t="shared" si="13"/>
        <v>0</v>
      </c>
      <c r="E20" s="215">
        <f t="shared" si="13"/>
        <v>0</v>
      </c>
      <c r="F20" s="215">
        <f t="shared" si="13"/>
        <v>0</v>
      </c>
      <c r="G20" s="215">
        <f t="shared" si="13"/>
        <v>0</v>
      </c>
      <c r="H20" s="215">
        <f t="shared" si="13"/>
        <v>21500</v>
      </c>
      <c r="I20" s="215">
        <f t="shared" si="13"/>
        <v>0</v>
      </c>
      <c r="J20" s="216">
        <f t="shared" si="13"/>
        <v>1089</v>
      </c>
      <c r="K20" s="215">
        <f t="shared" si="13"/>
        <v>316</v>
      </c>
      <c r="L20" s="215">
        <f t="shared" si="13"/>
        <v>29</v>
      </c>
      <c r="M20" s="215">
        <f t="shared" si="13"/>
        <v>744</v>
      </c>
      <c r="N20" s="215">
        <f t="shared" si="13"/>
        <v>0</v>
      </c>
      <c r="O20" s="215">
        <f t="shared" si="13"/>
        <v>509</v>
      </c>
      <c r="P20" s="215">
        <f t="shared" si="13"/>
        <v>1580</v>
      </c>
      <c r="Q20" s="216">
        <f t="shared" si="13"/>
        <v>5</v>
      </c>
      <c r="R20" s="216">
        <f t="shared" si="13"/>
        <v>32</v>
      </c>
      <c r="S20" s="215"/>
      <c r="T20" s="215"/>
      <c r="U20" s="216"/>
      <c r="V20" s="215" t="s">
        <v>58</v>
      </c>
      <c r="W20" s="245"/>
      <c r="X20" s="215">
        <f t="shared" si="9"/>
        <v>316</v>
      </c>
      <c r="Y20" s="215"/>
    </row>
    <row r="21" spans="1:25" s="328" customFormat="1" ht="48">
      <c r="A21" s="217">
        <v>41</v>
      </c>
      <c r="B21" s="217" t="s">
        <v>59</v>
      </c>
      <c r="C21" s="218">
        <v>7</v>
      </c>
      <c r="D21" s="217" t="s">
        <v>60</v>
      </c>
      <c r="E21" s="217" t="s">
        <v>61</v>
      </c>
      <c r="F21" s="217" t="s">
        <v>62</v>
      </c>
      <c r="G21" s="217" t="s">
        <v>36</v>
      </c>
      <c r="H21" s="218">
        <v>21500</v>
      </c>
      <c r="I21" s="218" t="s">
        <v>57</v>
      </c>
      <c r="J21" s="218">
        <v>1089</v>
      </c>
      <c r="K21" s="217">
        <v>316</v>
      </c>
      <c r="L21" s="217">
        <v>29</v>
      </c>
      <c r="M21" s="217">
        <v>744</v>
      </c>
      <c r="N21" s="217">
        <v>0</v>
      </c>
      <c r="O21" s="217">
        <v>509</v>
      </c>
      <c r="P21" s="217">
        <v>1580</v>
      </c>
      <c r="Q21" s="218">
        <v>5</v>
      </c>
      <c r="R21" s="218">
        <v>32</v>
      </c>
      <c r="S21" s="217" t="s">
        <v>436</v>
      </c>
      <c r="T21" s="217" t="s">
        <v>47</v>
      </c>
      <c r="U21" s="218" t="s">
        <v>40</v>
      </c>
      <c r="V21" s="217"/>
      <c r="W21" s="245">
        <f t="shared" si="12"/>
        <v>0</v>
      </c>
      <c r="X21" s="217">
        <f t="shared" si="9"/>
        <v>316</v>
      </c>
      <c r="Y21" s="217"/>
    </row>
    <row r="22" spans="1:25" s="328" customFormat="1" ht="21.95" customHeight="1">
      <c r="A22" s="215"/>
      <c r="B22" s="215" t="s">
        <v>64</v>
      </c>
      <c r="C22" s="216">
        <f>C23+C25</f>
        <v>4</v>
      </c>
      <c r="D22" s="215"/>
      <c r="E22" s="215"/>
      <c r="F22" s="215"/>
      <c r="G22" s="215"/>
      <c r="H22" s="216"/>
      <c r="I22" s="216"/>
      <c r="J22" s="216">
        <f t="shared" ref="J22:R22" si="14">J23+J25</f>
        <v>4018</v>
      </c>
      <c r="K22" s="215">
        <f t="shared" si="14"/>
        <v>2658</v>
      </c>
      <c r="L22" s="215">
        <f t="shared" si="14"/>
        <v>193</v>
      </c>
      <c r="M22" s="215">
        <f t="shared" si="14"/>
        <v>862</v>
      </c>
      <c r="N22" s="215">
        <f t="shared" si="14"/>
        <v>305</v>
      </c>
      <c r="O22" s="215">
        <f t="shared" si="14"/>
        <v>2278</v>
      </c>
      <c r="P22" s="215">
        <f t="shared" si="14"/>
        <v>7270</v>
      </c>
      <c r="Q22" s="216">
        <f t="shared" si="14"/>
        <v>0</v>
      </c>
      <c r="R22" s="216">
        <f t="shared" si="14"/>
        <v>0</v>
      </c>
      <c r="S22" s="215"/>
      <c r="T22" s="215"/>
      <c r="U22" s="216"/>
      <c r="V22" s="215"/>
      <c r="W22" s="245"/>
      <c r="X22" s="215">
        <f t="shared" si="9"/>
        <v>1454</v>
      </c>
      <c r="Y22" s="215"/>
    </row>
    <row r="23" spans="1:25" s="328" customFormat="1" ht="21" customHeight="1">
      <c r="A23" s="215"/>
      <c r="B23" s="215" t="s">
        <v>437</v>
      </c>
      <c r="C23" s="216">
        <f t="shared" ref="C23:H23" si="15">SUM(C24:C24)</f>
        <v>3</v>
      </c>
      <c r="D23" s="215">
        <f t="shared" si="15"/>
        <v>0</v>
      </c>
      <c r="E23" s="215">
        <f t="shared" si="15"/>
        <v>0</v>
      </c>
      <c r="F23" s="215">
        <f t="shared" si="15"/>
        <v>0</v>
      </c>
      <c r="G23" s="215">
        <f t="shared" si="15"/>
        <v>0</v>
      </c>
      <c r="H23" s="215">
        <f t="shared" si="15"/>
        <v>13</v>
      </c>
      <c r="I23" s="215"/>
      <c r="J23" s="216">
        <f t="shared" ref="J23:R23" si="16">SUM(J24:J24)</f>
        <v>3818</v>
      </c>
      <c r="K23" s="215">
        <f t="shared" si="16"/>
        <v>2600</v>
      </c>
      <c r="L23" s="215">
        <f t="shared" si="16"/>
        <v>193</v>
      </c>
      <c r="M23" s="215">
        <f t="shared" si="16"/>
        <v>766</v>
      </c>
      <c r="N23" s="215">
        <f t="shared" si="16"/>
        <v>259</v>
      </c>
      <c r="O23" s="215">
        <f t="shared" si="16"/>
        <v>2181</v>
      </c>
      <c r="P23" s="215">
        <f t="shared" si="16"/>
        <v>6980</v>
      </c>
      <c r="Q23" s="216">
        <f t="shared" si="16"/>
        <v>0</v>
      </c>
      <c r="R23" s="216">
        <f t="shared" si="16"/>
        <v>0</v>
      </c>
      <c r="S23" s="215"/>
      <c r="T23" s="215"/>
      <c r="U23" s="216"/>
      <c r="V23" s="215"/>
      <c r="W23" s="245"/>
      <c r="X23" s="215">
        <f t="shared" si="9"/>
        <v>1396</v>
      </c>
      <c r="Y23" s="215"/>
    </row>
    <row r="24" spans="1:25" s="328" customFormat="1" ht="42.95" customHeight="1">
      <c r="A24" s="217">
        <v>49</v>
      </c>
      <c r="B24" s="217" t="s">
        <v>66</v>
      </c>
      <c r="C24" s="218">
        <v>3</v>
      </c>
      <c r="D24" s="33" t="s">
        <v>438</v>
      </c>
      <c r="E24" s="331" t="s">
        <v>68</v>
      </c>
      <c r="F24" s="217" t="s">
        <v>35</v>
      </c>
      <c r="G24" s="217" t="s">
        <v>36</v>
      </c>
      <c r="H24" s="218">
        <v>13</v>
      </c>
      <c r="I24" s="218" t="s">
        <v>65</v>
      </c>
      <c r="J24" s="218">
        <f>K24+L24+M24+N24</f>
        <v>3818</v>
      </c>
      <c r="K24" s="217">
        <v>2600</v>
      </c>
      <c r="L24" s="217">
        <v>193</v>
      </c>
      <c r="M24" s="217">
        <v>766</v>
      </c>
      <c r="N24" s="217">
        <v>259</v>
      </c>
      <c r="O24" s="217">
        <v>2181</v>
      </c>
      <c r="P24" s="217">
        <v>6980</v>
      </c>
      <c r="Q24" s="218">
        <v>0</v>
      </c>
      <c r="R24" s="218">
        <v>0</v>
      </c>
      <c r="S24" s="218" t="s">
        <v>69</v>
      </c>
      <c r="T24" s="217" t="s">
        <v>47</v>
      </c>
      <c r="U24" s="218" t="s">
        <v>40</v>
      </c>
      <c r="V24" s="217"/>
      <c r="W24" s="245">
        <f t="shared" si="12"/>
        <v>6.7836563645887901E-2</v>
      </c>
      <c r="X24" s="217">
        <f t="shared" si="9"/>
        <v>1396</v>
      </c>
      <c r="Y24" s="217"/>
    </row>
    <row r="25" spans="1:25" s="328" customFormat="1" ht="21" customHeight="1">
      <c r="A25" s="215"/>
      <c r="B25" s="215" t="s">
        <v>439</v>
      </c>
      <c r="C25" s="216">
        <f t="shared" ref="C25:H25" si="17">SUM(C26:C26)</f>
        <v>1</v>
      </c>
      <c r="D25" s="215">
        <f t="shared" si="17"/>
        <v>0</v>
      </c>
      <c r="E25" s="215">
        <f t="shared" si="17"/>
        <v>0</v>
      </c>
      <c r="F25" s="215">
        <f t="shared" si="17"/>
        <v>0</v>
      </c>
      <c r="G25" s="215">
        <f t="shared" si="17"/>
        <v>0</v>
      </c>
      <c r="H25" s="215">
        <f t="shared" si="17"/>
        <v>16</v>
      </c>
      <c r="I25" s="215"/>
      <c r="J25" s="216">
        <f t="shared" ref="J25:R25" si="18">SUM(J26:J26)</f>
        <v>200</v>
      </c>
      <c r="K25" s="215">
        <f t="shared" si="18"/>
        <v>58</v>
      </c>
      <c r="L25" s="215">
        <f t="shared" si="18"/>
        <v>0</v>
      </c>
      <c r="M25" s="215">
        <f t="shared" si="18"/>
        <v>96</v>
      </c>
      <c r="N25" s="215">
        <f t="shared" si="18"/>
        <v>46</v>
      </c>
      <c r="O25" s="215">
        <f t="shared" si="18"/>
        <v>97</v>
      </c>
      <c r="P25" s="215">
        <f t="shared" si="18"/>
        <v>290</v>
      </c>
      <c r="Q25" s="216">
        <f t="shared" si="18"/>
        <v>0</v>
      </c>
      <c r="R25" s="216">
        <f t="shared" si="18"/>
        <v>0</v>
      </c>
      <c r="S25" s="215"/>
      <c r="T25" s="215"/>
      <c r="U25" s="216"/>
      <c r="V25" s="215"/>
      <c r="W25" s="245"/>
      <c r="X25" s="215">
        <f t="shared" si="9"/>
        <v>58</v>
      </c>
      <c r="Y25" s="215"/>
    </row>
    <row r="26" spans="1:25" s="328" customFormat="1" ht="32.1" customHeight="1">
      <c r="A26" s="217">
        <v>58</v>
      </c>
      <c r="B26" s="217" t="s">
        <v>70</v>
      </c>
      <c r="C26" s="218">
        <v>1</v>
      </c>
      <c r="D26" s="33" t="s">
        <v>71</v>
      </c>
      <c r="E26" s="331" t="s">
        <v>72</v>
      </c>
      <c r="F26" s="217" t="s">
        <v>62</v>
      </c>
      <c r="G26" s="217" t="s">
        <v>36</v>
      </c>
      <c r="H26" s="218">
        <v>16</v>
      </c>
      <c r="I26" s="218" t="s">
        <v>65</v>
      </c>
      <c r="J26" s="218">
        <v>200</v>
      </c>
      <c r="K26" s="217">
        <v>58</v>
      </c>
      <c r="L26" s="217">
        <v>0</v>
      </c>
      <c r="M26" s="217">
        <v>96</v>
      </c>
      <c r="N26" s="217">
        <v>46</v>
      </c>
      <c r="O26" s="217">
        <v>97</v>
      </c>
      <c r="P26" s="217">
        <v>290</v>
      </c>
      <c r="Q26" s="218">
        <v>0</v>
      </c>
      <c r="R26" s="218">
        <v>0</v>
      </c>
      <c r="S26" s="217" t="s">
        <v>69</v>
      </c>
      <c r="T26" s="217" t="s">
        <v>47</v>
      </c>
      <c r="U26" s="218" t="s">
        <v>40</v>
      </c>
      <c r="V26" s="217"/>
      <c r="W26" s="245">
        <f t="shared" ref="W26:W30" si="19">N26/J26</f>
        <v>0.23</v>
      </c>
      <c r="X26" s="217">
        <f t="shared" si="9"/>
        <v>58</v>
      </c>
      <c r="Y26" s="217"/>
    </row>
    <row r="27" spans="1:25" s="328" customFormat="1" ht="21" customHeight="1">
      <c r="A27" s="215"/>
      <c r="B27" s="215" t="s">
        <v>73</v>
      </c>
      <c r="C27" s="216">
        <f t="shared" ref="C27:C32" si="20">SUM(C28:C28)</f>
        <v>1</v>
      </c>
      <c r="D27" s="215"/>
      <c r="E27" s="215"/>
      <c r="F27" s="215"/>
      <c r="G27" s="215"/>
      <c r="H27" s="216">
        <f t="shared" ref="H27:R27" si="21">SUM(H28:H28)</f>
        <v>102</v>
      </c>
      <c r="I27" s="216" t="s">
        <v>65</v>
      </c>
      <c r="J27" s="216">
        <f t="shared" si="21"/>
        <v>1076</v>
      </c>
      <c r="K27" s="215">
        <f t="shared" si="21"/>
        <v>312</v>
      </c>
      <c r="L27" s="215">
        <f t="shared" si="21"/>
        <v>218</v>
      </c>
      <c r="M27" s="215">
        <f t="shared" si="21"/>
        <v>546</v>
      </c>
      <c r="N27" s="215">
        <f t="shared" si="21"/>
        <v>0</v>
      </c>
      <c r="O27" s="215">
        <f t="shared" si="21"/>
        <v>520</v>
      </c>
      <c r="P27" s="215">
        <f t="shared" si="21"/>
        <v>1560</v>
      </c>
      <c r="Q27" s="216">
        <f t="shared" si="21"/>
        <v>0</v>
      </c>
      <c r="R27" s="216">
        <f t="shared" si="21"/>
        <v>15</v>
      </c>
      <c r="S27" s="215"/>
      <c r="T27" s="215"/>
      <c r="U27" s="216"/>
      <c r="V27" s="215"/>
      <c r="W27" s="245"/>
      <c r="X27" s="215">
        <f t="shared" si="9"/>
        <v>312</v>
      </c>
      <c r="Y27" s="215"/>
    </row>
    <row r="28" spans="1:25" s="328" customFormat="1" ht="36">
      <c r="A28" s="217">
        <v>66</v>
      </c>
      <c r="B28" s="217" t="s">
        <v>74</v>
      </c>
      <c r="C28" s="218">
        <v>1</v>
      </c>
      <c r="D28" s="217" t="s">
        <v>75</v>
      </c>
      <c r="E28" s="217" t="s">
        <v>76</v>
      </c>
      <c r="F28" s="217" t="s">
        <v>62</v>
      </c>
      <c r="G28" s="217" t="s">
        <v>36</v>
      </c>
      <c r="H28" s="218">
        <v>102</v>
      </c>
      <c r="I28" s="218" t="s">
        <v>65</v>
      </c>
      <c r="J28" s="218">
        <v>1076</v>
      </c>
      <c r="K28" s="217">
        <v>312</v>
      </c>
      <c r="L28" s="217">
        <v>218</v>
      </c>
      <c r="M28" s="217">
        <v>546</v>
      </c>
      <c r="N28" s="217">
        <v>0</v>
      </c>
      <c r="O28" s="217">
        <v>520</v>
      </c>
      <c r="P28" s="217">
        <v>1560</v>
      </c>
      <c r="Q28" s="218">
        <v>0</v>
      </c>
      <c r="R28" s="218">
        <v>15</v>
      </c>
      <c r="S28" s="217" t="s">
        <v>77</v>
      </c>
      <c r="T28" s="217" t="s">
        <v>47</v>
      </c>
      <c r="U28" s="218" t="s">
        <v>40</v>
      </c>
      <c r="V28" s="217"/>
      <c r="W28" s="245">
        <f t="shared" si="19"/>
        <v>0</v>
      </c>
      <c r="X28" s="217">
        <f t="shared" si="9"/>
        <v>312</v>
      </c>
      <c r="Y28" s="217"/>
    </row>
    <row r="29" spans="1:25" s="328" customFormat="1" ht="21.95" customHeight="1">
      <c r="A29" s="215"/>
      <c r="B29" s="215" t="s">
        <v>78</v>
      </c>
      <c r="C29" s="216">
        <f t="shared" si="20"/>
        <v>1</v>
      </c>
      <c r="D29" s="215"/>
      <c r="E29" s="215"/>
      <c r="F29" s="215"/>
      <c r="G29" s="215"/>
      <c r="H29" s="216">
        <f t="shared" ref="H29:R29" si="22">SUM(H30:H30)</f>
        <v>1200</v>
      </c>
      <c r="I29" s="216" t="s">
        <v>79</v>
      </c>
      <c r="J29" s="216">
        <f t="shared" si="22"/>
        <v>609</v>
      </c>
      <c r="K29" s="215">
        <f t="shared" si="22"/>
        <v>210</v>
      </c>
      <c r="L29" s="215">
        <f t="shared" si="22"/>
        <v>0</v>
      </c>
      <c r="M29" s="215">
        <f t="shared" si="22"/>
        <v>89</v>
      </c>
      <c r="N29" s="215">
        <f t="shared" si="22"/>
        <v>310</v>
      </c>
      <c r="O29" s="215">
        <f t="shared" si="22"/>
        <v>700</v>
      </c>
      <c r="P29" s="215">
        <f t="shared" si="22"/>
        <v>1050</v>
      </c>
      <c r="Q29" s="216">
        <f t="shared" si="22"/>
        <v>0</v>
      </c>
      <c r="R29" s="216">
        <f t="shared" si="22"/>
        <v>0</v>
      </c>
      <c r="S29" s="215"/>
      <c r="T29" s="215"/>
      <c r="U29" s="216"/>
      <c r="V29" s="215"/>
      <c r="W29" s="245"/>
      <c r="X29" s="215">
        <f t="shared" si="9"/>
        <v>210</v>
      </c>
      <c r="Y29" s="215"/>
    </row>
    <row r="30" spans="1:25" s="328" customFormat="1" ht="24">
      <c r="A30" s="217">
        <v>75</v>
      </c>
      <c r="B30" s="217" t="s">
        <v>80</v>
      </c>
      <c r="C30" s="218">
        <v>1</v>
      </c>
      <c r="D30" s="217" t="s">
        <v>81</v>
      </c>
      <c r="E30" s="217" t="s">
        <v>82</v>
      </c>
      <c r="F30" s="217" t="s">
        <v>62</v>
      </c>
      <c r="G30" s="217" t="s">
        <v>36</v>
      </c>
      <c r="H30" s="218">
        <v>1200</v>
      </c>
      <c r="I30" s="218" t="s">
        <v>79</v>
      </c>
      <c r="J30" s="218">
        <v>609</v>
      </c>
      <c r="K30" s="217">
        <v>210</v>
      </c>
      <c r="L30" s="217">
        <v>0</v>
      </c>
      <c r="M30" s="217">
        <v>89</v>
      </c>
      <c r="N30" s="217">
        <v>310</v>
      </c>
      <c r="O30" s="217">
        <v>700</v>
      </c>
      <c r="P30" s="217">
        <v>1050</v>
      </c>
      <c r="Q30" s="218">
        <v>0</v>
      </c>
      <c r="R30" s="218">
        <v>0</v>
      </c>
      <c r="S30" s="217" t="s">
        <v>83</v>
      </c>
      <c r="T30" s="217" t="s">
        <v>47</v>
      </c>
      <c r="U30" s="218" t="s">
        <v>40</v>
      </c>
      <c r="V30" s="217" t="s">
        <v>84</v>
      </c>
      <c r="W30" s="245">
        <f t="shared" si="19"/>
        <v>0.50903119868637103</v>
      </c>
      <c r="X30" s="217">
        <f t="shared" si="9"/>
        <v>210</v>
      </c>
      <c r="Y30" s="217"/>
    </row>
    <row r="31" spans="1:25" s="328" customFormat="1" ht="18" customHeight="1">
      <c r="A31" s="215"/>
      <c r="B31" s="215" t="s">
        <v>85</v>
      </c>
      <c r="C31" s="216">
        <f>C32+C34+C36</f>
        <v>3</v>
      </c>
      <c r="D31" s="215"/>
      <c r="E31" s="215"/>
      <c r="F31" s="215"/>
      <c r="G31" s="215"/>
      <c r="H31" s="216">
        <f t="shared" ref="H31:R31" si="23">H32+H34+H36</f>
        <v>44545</v>
      </c>
      <c r="I31" s="216" t="s">
        <v>79</v>
      </c>
      <c r="J31" s="216">
        <f t="shared" si="23"/>
        <v>8543</v>
      </c>
      <c r="K31" s="215">
        <f t="shared" si="23"/>
        <v>7790</v>
      </c>
      <c r="L31" s="215">
        <f t="shared" si="23"/>
        <v>0</v>
      </c>
      <c r="M31" s="215">
        <f t="shared" si="23"/>
        <v>609</v>
      </c>
      <c r="N31" s="215">
        <f t="shared" si="23"/>
        <v>144</v>
      </c>
      <c r="O31" s="215">
        <f t="shared" si="23"/>
        <v>57906</v>
      </c>
      <c r="P31" s="215">
        <f t="shared" si="23"/>
        <v>179190</v>
      </c>
      <c r="Q31" s="216">
        <f t="shared" si="23"/>
        <v>15</v>
      </c>
      <c r="R31" s="216">
        <f t="shared" si="23"/>
        <v>150</v>
      </c>
      <c r="S31" s="215"/>
      <c r="T31" s="215"/>
      <c r="U31" s="216"/>
      <c r="V31" s="215"/>
      <c r="W31" s="245"/>
      <c r="X31" s="215"/>
      <c r="Y31" s="215"/>
    </row>
    <row r="32" spans="1:25" s="328" customFormat="1" ht="3.95" hidden="1" customHeight="1">
      <c r="A32" s="215"/>
      <c r="B32" s="215" t="s">
        <v>440</v>
      </c>
      <c r="C32" s="216">
        <f t="shared" si="20"/>
        <v>1</v>
      </c>
      <c r="D32" s="215"/>
      <c r="E32" s="215"/>
      <c r="F32" s="215"/>
      <c r="G32" s="215"/>
      <c r="H32" s="216">
        <f t="shared" ref="H32:R32" si="24">SUM(H33:H33)</f>
        <v>40000</v>
      </c>
      <c r="I32" s="216" t="s">
        <v>79</v>
      </c>
      <c r="J32" s="216">
        <f t="shared" si="24"/>
        <v>4000</v>
      </c>
      <c r="K32" s="215">
        <f t="shared" si="24"/>
        <v>4000</v>
      </c>
      <c r="L32" s="215">
        <f t="shared" si="24"/>
        <v>0</v>
      </c>
      <c r="M32" s="215">
        <f t="shared" si="24"/>
        <v>0</v>
      </c>
      <c r="N32" s="215">
        <f t="shared" si="24"/>
        <v>0</v>
      </c>
      <c r="O32" s="215">
        <f t="shared" si="24"/>
        <v>28853</v>
      </c>
      <c r="P32" s="215">
        <f t="shared" si="24"/>
        <v>89445</v>
      </c>
      <c r="Q32" s="216">
        <f t="shared" si="24"/>
        <v>5</v>
      </c>
      <c r="R32" s="216">
        <f t="shared" si="24"/>
        <v>50</v>
      </c>
      <c r="S32" s="215"/>
      <c r="T32" s="215"/>
      <c r="U32" s="216"/>
      <c r="V32" s="215"/>
      <c r="W32" s="245"/>
      <c r="X32" s="215">
        <f t="shared" ref="X32:X35" si="25">H32*0.0475</f>
        <v>1900</v>
      </c>
      <c r="Y32" s="215"/>
    </row>
    <row r="33" spans="1:25" s="328" customFormat="1" ht="24">
      <c r="A33" s="217">
        <v>85</v>
      </c>
      <c r="B33" s="217" t="s">
        <v>86</v>
      </c>
      <c r="C33" s="218">
        <v>1</v>
      </c>
      <c r="D33" s="217" t="s">
        <v>441</v>
      </c>
      <c r="E33" s="217" t="s">
        <v>442</v>
      </c>
      <c r="F33" s="217" t="s">
        <v>62</v>
      </c>
      <c r="G33" s="217" t="s">
        <v>36</v>
      </c>
      <c r="H33" s="218">
        <v>40000</v>
      </c>
      <c r="I33" s="218" t="s">
        <v>79</v>
      </c>
      <c r="J33" s="218">
        <v>4000</v>
      </c>
      <c r="K33" s="217">
        <v>4000</v>
      </c>
      <c r="L33" s="217">
        <v>0</v>
      </c>
      <c r="M33" s="217">
        <v>0</v>
      </c>
      <c r="N33" s="217">
        <v>0</v>
      </c>
      <c r="O33" s="217">
        <v>28853</v>
      </c>
      <c r="P33" s="217">
        <v>89445</v>
      </c>
      <c r="Q33" s="218">
        <v>5</v>
      </c>
      <c r="R33" s="218">
        <v>50</v>
      </c>
      <c r="S33" s="217" t="s">
        <v>89</v>
      </c>
      <c r="T33" s="217" t="s">
        <v>47</v>
      </c>
      <c r="U33" s="218" t="s">
        <v>40</v>
      </c>
      <c r="V33" s="217"/>
      <c r="W33" s="245">
        <f t="shared" ref="W33:W37" si="26">N33/J33</f>
        <v>0</v>
      </c>
      <c r="X33" s="217">
        <f t="shared" si="25"/>
        <v>1900</v>
      </c>
      <c r="Y33" s="217"/>
    </row>
    <row r="34" spans="1:25" s="328" customFormat="1" hidden="1">
      <c r="A34" s="215"/>
      <c r="B34" s="215" t="s">
        <v>443</v>
      </c>
      <c r="C34" s="216">
        <f t="shared" ref="C34:C38" si="27">SUM(C35:C35)</f>
        <v>1</v>
      </c>
      <c r="D34" s="215"/>
      <c r="E34" s="215"/>
      <c r="F34" s="215"/>
      <c r="G34" s="215"/>
      <c r="H34" s="216">
        <f t="shared" ref="H34:R34" si="28">SUM(H35:H35)</f>
        <v>3103</v>
      </c>
      <c r="I34" s="216" t="s">
        <v>79</v>
      </c>
      <c r="J34" s="216">
        <f t="shared" si="28"/>
        <v>3101</v>
      </c>
      <c r="K34" s="215">
        <f t="shared" si="28"/>
        <v>2636</v>
      </c>
      <c r="L34" s="215">
        <f t="shared" si="28"/>
        <v>0</v>
      </c>
      <c r="M34" s="215">
        <f t="shared" si="28"/>
        <v>465</v>
      </c>
      <c r="N34" s="215">
        <f t="shared" si="28"/>
        <v>0</v>
      </c>
      <c r="O34" s="215">
        <f t="shared" si="28"/>
        <v>28853</v>
      </c>
      <c r="P34" s="215">
        <f t="shared" si="28"/>
        <v>89445</v>
      </c>
      <c r="Q34" s="216">
        <f t="shared" si="28"/>
        <v>5</v>
      </c>
      <c r="R34" s="216">
        <f t="shared" si="28"/>
        <v>50</v>
      </c>
      <c r="S34" s="215"/>
      <c r="T34" s="215"/>
      <c r="U34" s="216"/>
      <c r="V34" s="215"/>
      <c r="W34" s="245"/>
      <c r="X34" s="215">
        <f>H34*0.0475*0.6</f>
        <v>88.435500000000005</v>
      </c>
      <c r="Y34" s="215">
        <f>H34*0.0475*0.7</f>
        <v>103.17475</v>
      </c>
    </row>
    <row r="35" spans="1:25" s="328" customFormat="1" ht="24">
      <c r="A35" s="217">
        <v>94</v>
      </c>
      <c r="B35" s="217" t="s">
        <v>90</v>
      </c>
      <c r="C35" s="218">
        <v>1</v>
      </c>
      <c r="D35" s="217" t="s">
        <v>441</v>
      </c>
      <c r="E35" s="217" t="s">
        <v>91</v>
      </c>
      <c r="F35" s="217" t="s">
        <v>62</v>
      </c>
      <c r="G35" s="217" t="s">
        <v>36</v>
      </c>
      <c r="H35" s="218">
        <v>3103</v>
      </c>
      <c r="I35" s="218" t="s">
        <v>79</v>
      </c>
      <c r="J35" s="218">
        <v>3101</v>
      </c>
      <c r="K35" s="217">
        <v>2636</v>
      </c>
      <c r="L35" s="217">
        <v>0</v>
      </c>
      <c r="M35" s="217">
        <v>465</v>
      </c>
      <c r="N35" s="217">
        <v>0</v>
      </c>
      <c r="O35" s="217">
        <v>28853</v>
      </c>
      <c r="P35" s="217">
        <v>89445</v>
      </c>
      <c r="Q35" s="218">
        <v>5</v>
      </c>
      <c r="R35" s="218">
        <v>50</v>
      </c>
      <c r="S35" s="217" t="s">
        <v>89</v>
      </c>
      <c r="T35" s="217" t="s">
        <v>47</v>
      </c>
      <c r="U35" s="218" t="s">
        <v>40</v>
      </c>
      <c r="V35" s="217"/>
      <c r="W35" s="245">
        <f t="shared" si="26"/>
        <v>0</v>
      </c>
      <c r="X35" s="217">
        <f t="shared" si="25"/>
        <v>147.39250000000001</v>
      </c>
      <c r="Y35" s="217">
        <f>H35*0.0475*0.7</f>
        <v>103.17475</v>
      </c>
    </row>
    <row r="36" spans="1:25" s="328" customFormat="1" hidden="1">
      <c r="A36" s="215"/>
      <c r="B36" s="215" t="s">
        <v>444</v>
      </c>
      <c r="C36" s="216">
        <f t="shared" si="27"/>
        <v>1</v>
      </c>
      <c r="D36" s="215"/>
      <c r="E36" s="215"/>
      <c r="F36" s="215"/>
      <c r="G36" s="215"/>
      <c r="H36" s="216">
        <f t="shared" ref="H36:R36" si="29">SUM(H37:H37)</f>
        <v>1442</v>
      </c>
      <c r="I36" s="216" t="s">
        <v>79</v>
      </c>
      <c r="J36" s="216">
        <f t="shared" si="29"/>
        <v>1442</v>
      </c>
      <c r="K36" s="215">
        <f t="shared" si="29"/>
        <v>1154</v>
      </c>
      <c r="L36" s="215">
        <f t="shared" si="29"/>
        <v>0</v>
      </c>
      <c r="M36" s="215">
        <f t="shared" si="29"/>
        <v>144</v>
      </c>
      <c r="N36" s="215">
        <f t="shared" si="29"/>
        <v>144</v>
      </c>
      <c r="O36" s="215">
        <f t="shared" si="29"/>
        <v>200</v>
      </c>
      <c r="P36" s="215">
        <f t="shared" si="29"/>
        <v>300</v>
      </c>
      <c r="Q36" s="216">
        <f t="shared" si="29"/>
        <v>5</v>
      </c>
      <c r="R36" s="216">
        <f t="shared" si="29"/>
        <v>50</v>
      </c>
      <c r="S36" s="215"/>
      <c r="T36" s="215"/>
      <c r="U36" s="216"/>
      <c r="V36" s="215"/>
      <c r="W36" s="245"/>
      <c r="X36" s="215"/>
      <c r="Y36" s="215"/>
    </row>
    <row r="37" spans="1:25" s="328" customFormat="1" ht="36">
      <c r="A37" s="217">
        <v>103</v>
      </c>
      <c r="B37" s="217" t="s">
        <v>92</v>
      </c>
      <c r="C37" s="218">
        <v>1</v>
      </c>
      <c r="D37" s="217" t="s">
        <v>441</v>
      </c>
      <c r="E37" s="217" t="s">
        <v>93</v>
      </c>
      <c r="F37" s="217" t="s">
        <v>62</v>
      </c>
      <c r="G37" s="217" t="s">
        <v>36</v>
      </c>
      <c r="H37" s="218">
        <v>1442</v>
      </c>
      <c r="I37" s="218" t="s">
        <v>79</v>
      </c>
      <c r="J37" s="218">
        <v>1442</v>
      </c>
      <c r="K37" s="217">
        <v>1154</v>
      </c>
      <c r="L37" s="217">
        <v>0</v>
      </c>
      <c r="M37" s="217">
        <v>144</v>
      </c>
      <c r="N37" s="217">
        <v>144</v>
      </c>
      <c r="O37" s="217">
        <v>200</v>
      </c>
      <c r="P37" s="217">
        <v>300</v>
      </c>
      <c r="Q37" s="218">
        <v>5</v>
      </c>
      <c r="R37" s="218">
        <v>50</v>
      </c>
      <c r="S37" s="334" t="s">
        <v>83</v>
      </c>
      <c r="T37" s="217" t="s">
        <v>94</v>
      </c>
      <c r="U37" s="218" t="s">
        <v>40</v>
      </c>
      <c r="V37" s="217"/>
      <c r="W37" s="245">
        <f t="shared" si="26"/>
        <v>9.9861303744798902E-2</v>
      </c>
      <c r="X37" s="217"/>
      <c r="Y37" s="217"/>
    </row>
    <row r="38" spans="1:25" s="328" customFormat="1">
      <c r="A38" s="215"/>
      <c r="B38" s="215" t="s">
        <v>95</v>
      </c>
      <c r="C38" s="216">
        <f t="shared" si="27"/>
        <v>1</v>
      </c>
      <c r="D38" s="215"/>
      <c r="E38" s="215"/>
      <c r="F38" s="215"/>
      <c r="G38" s="215"/>
      <c r="H38" s="216">
        <f t="shared" ref="H38:R38" si="30">SUM(H39:H39)</f>
        <v>17620</v>
      </c>
      <c r="I38" s="216" t="s">
        <v>96</v>
      </c>
      <c r="J38" s="216">
        <f t="shared" si="30"/>
        <v>17578</v>
      </c>
      <c r="K38" s="215">
        <f t="shared" si="30"/>
        <v>7100</v>
      </c>
      <c r="L38" s="215">
        <f t="shared" si="30"/>
        <v>10000</v>
      </c>
      <c r="M38" s="215">
        <f t="shared" si="30"/>
        <v>478</v>
      </c>
      <c r="N38" s="215">
        <f t="shared" si="30"/>
        <v>0</v>
      </c>
      <c r="O38" s="215">
        <f t="shared" si="30"/>
        <v>4000</v>
      </c>
      <c r="P38" s="215">
        <f t="shared" si="30"/>
        <v>12400</v>
      </c>
      <c r="Q38" s="216">
        <f t="shared" si="30"/>
        <v>0</v>
      </c>
      <c r="R38" s="216">
        <f t="shared" si="30"/>
        <v>0</v>
      </c>
      <c r="S38" s="215"/>
      <c r="T38" s="215"/>
      <c r="U38" s="216"/>
      <c r="V38" s="215"/>
      <c r="W38" s="245"/>
      <c r="X38" s="215">
        <f>P38*0.2</f>
        <v>2480</v>
      </c>
      <c r="Y38" s="215"/>
    </row>
    <row r="39" spans="1:25" s="328" customFormat="1" ht="36">
      <c r="A39" s="217">
        <v>110</v>
      </c>
      <c r="B39" s="217" t="s">
        <v>97</v>
      </c>
      <c r="C39" s="218">
        <v>1</v>
      </c>
      <c r="D39" s="217" t="s">
        <v>445</v>
      </c>
      <c r="E39" s="217" t="s">
        <v>99</v>
      </c>
      <c r="F39" s="217" t="s">
        <v>62</v>
      </c>
      <c r="G39" s="217" t="s">
        <v>36</v>
      </c>
      <c r="H39" s="218">
        <v>17620</v>
      </c>
      <c r="I39" s="218" t="s">
        <v>96</v>
      </c>
      <c r="J39" s="218">
        <f>SUM(K39:N39)</f>
        <v>17578</v>
      </c>
      <c r="K39" s="217">
        <v>7100</v>
      </c>
      <c r="L39" s="217">
        <v>10000</v>
      </c>
      <c r="M39" s="217">
        <v>478</v>
      </c>
      <c r="N39" s="217">
        <v>0</v>
      </c>
      <c r="O39" s="217">
        <v>4000</v>
      </c>
      <c r="P39" s="217">
        <v>12400</v>
      </c>
      <c r="Q39" s="218">
        <v>0</v>
      </c>
      <c r="R39" s="218">
        <v>0</v>
      </c>
      <c r="S39" s="217" t="s">
        <v>47</v>
      </c>
      <c r="T39" s="217" t="s">
        <v>446</v>
      </c>
      <c r="U39" s="218" t="s">
        <v>40</v>
      </c>
      <c r="V39" s="217" t="s">
        <v>84</v>
      </c>
      <c r="W39" s="245">
        <f>N39/J39</f>
        <v>0</v>
      </c>
      <c r="X39" s="217">
        <f>P39*0.2</f>
        <v>2480</v>
      </c>
      <c r="Y39" s="217"/>
    </row>
    <row r="40" spans="1:25" s="328" customFormat="1" ht="21" customHeight="1">
      <c r="A40" s="219"/>
      <c r="B40" s="219" t="s">
        <v>101</v>
      </c>
      <c r="C40" s="220">
        <f>C41+C44+C46+C48+C51+C53</f>
        <v>8</v>
      </c>
      <c r="D40" s="219"/>
      <c r="E40" s="215"/>
      <c r="F40" s="220"/>
      <c r="G40" s="220"/>
      <c r="H40" s="220">
        <f t="shared" ref="H40:P40" si="31">H41+H44+H46+H48+H51+H53</f>
        <v>1337311</v>
      </c>
      <c r="I40" s="220" t="s">
        <v>102</v>
      </c>
      <c r="J40" s="220">
        <f t="shared" si="31"/>
        <v>70141</v>
      </c>
      <c r="K40" s="220">
        <f t="shared" si="31"/>
        <v>0</v>
      </c>
      <c r="L40" s="220">
        <f t="shared" si="31"/>
        <v>61769</v>
      </c>
      <c r="M40" s="220">
        <f t="shared" si="31"/>
        <v>0</v>
      </c>
      <c r="N40" s="220">
        <f t="shared" si="31"/>
        <v>8372</v>
      </c>
      <c r="O40" s="220">
        <f t="shared" si="31"/>
        <v>74708</v>
      </c>
      <c r="P40" s="220">
        <f t="shared" si="31"/>
        <v>271233</v>
      </c>
      <c r="Q40" s="323"/>
      <c r="R40" s="323"/>
      <c r="S40" s="220"/>
      <c r="T40" s="220"/>
      <c r="U40" s="219"/>
      <c r="V40" s="219"/>
      <c r="W40" s="323"/>
      <c r="X40" s="323"/>
      <c r="Y40" s="323"/>
    </row>
    <row r="41" spans="1:25" s="328" customFormat="1" ht="21" customHeight="1">
      <c r="A41" s="219"/>
      <c r="B41" s="219" t="s">
        <v>447</v>
      </c>
      <c r="C41" s="220">
        <f t="shared" ref="C41:C46" si="32">SUM(C42:C42)</f>
        <v>1</v>
      </c>
      <c r="D41" s="219"/>
      <c r="E41" s="215"/>
      <c r="F41" s="220"/>
      <c r="G41" s="220"/>
      <c r="H41" s="220">
        <f t="shared" ref="H41:P41" si="33">H42+H43</f>
        <v>185845</v>
      </c>
      <c r="I41" s="220" t="s">
        <v>102</v>
      </c>
      <c r="J41" s="220">
        <f t="shared" si="33"/>
        <v>39723</v>
      </c>
      <c r="K41" s="220">
        <f t="shared" si="33"/>
        <v>0</v>
      </c>
      <c r="L41" s="220">
        <f t="shared" si="33"/>
        <v>39723</v>
      </c>
      <c r="M41" s="220">
        <f t="shared" si="33"/>
        <v>0</v>
      </c>
      <c r="N41" s="220">
        <f t="shared" si="33"/>
        <v>0</v>
      </c>
      <c r="O41" s="220">
        <f t="shared" si="33"/>
        <v>20366</v>
      </c>
      <c r="P41" s="220">
        <f t="shared" si="33"/>
        <v>37169</v>
      </c>
      <c r="Q41" s="323"/>
      <c r="R41" s="323"/>
      <c r="S41" s="220"/>
      <c r="T41" s="220"/>
      <c r="U41" s="219"/>
      <c r="V41" s="219"/>
      <c r="W41" s="323"/>
      <c r="X41" s="323"/>
      <c r="Y41" s="323"/>
    </row>
    <row r="42" spans="1:25" s="328" customFormat="1" ht="48">
      <c r="A42" s="225">
        <v>5</v>
      </c>
      <c r="B42" s="225" t="s">
        <v>104</v>
      </c>
      <c r="C42" s="282">
        <v>1</v>
      </c>
      <c r="D42" s="225" t="s">
        <v>87</v>
      </c>
      <c r="E42" s="331" t="s">
        <v>105</v>
      </c>
      <c r="F42" s="282" t="s">
        <v>35</v>
      </c>
      <c r="G42" s="282" t="s">
        <v>36</v>
      </c>
      <c r="H42" s="282">
        <v>160310</v>
      </c>
      <c r="I42" s="282" t="s">
        <v>102</v>
      </c>
      <c r="J42" s="282">
        <f t="shared" ref="J42:J47" si="34">K42+L42+M42+N42</f>
        <v>32062</v>
      </c>
      <c r="K42" s="282"/>
      <c r="L42" s="282">
        <v>32062</v>
      </c>
      <c r="M42" s="282">
        <v>0</v>
      </c>
      <c r="N42" s="282">
        <v>0</v>
      </c>
      <c r="O42" s="282">
        <v>18771</v>
      </c>
      <c r="P42" s="282">
        <v>32062</v>
      </c>
      <c r="Q42" s="323"/>
      <c r="R42" s="323"/>
      <c r="S42" s="282" t="s">
        <v>106</v>
      </c>
      <c r="T42" s="282" t="s">
        <v>47</v>
      </c>
      <c r="U42" s="225" t="s">
        <v>40</v>
      </c>
      <c r="V42" s="225"/>
      <c r="W42" s="323"/>
      <c r="X42" s="323"/>
      <c r="Y42" s="323"/>
    </row>
    <row r="43" spans="1:25" s="328" customFormat="1">
      <c r="A43" s="225"/>
      <c r="B43" s="225" t="s">
        <v>448</v>
      </c>
      <c r="C43" s="282">
        <v>1</v>
      </c>
      <c r="D43" s="225" t="s">
        <v>87</v>
      </c>
      <c r="E43" s="331" t="s">
        <v>449</v>
      </c>
      <c r="F43" s="282" t="s">
        <v>35</v>
      </c>
      <c r="G43" s="282" t="s">
        <v>36</v>
      </c>
      <c r="H43" s="282">
        <v>25535</v>
      </c>
      <c r="I43" s="282" t="s">
        <v>102</v>
      </c>
      <c r="J43" s="282">
        <f t="shared" si="34"/>
        <v>7661</v>
      </c>
      <c r="K43" s="282"/>
      <c r="L43" s="282">
        <v>7661</v>
      </c>
      <c r="M43" s="282"/>
      <c r="N43" s="282"/>
      <c r="O43" s="282">
        <v>1595</v>
      </c>
      <c r="P43" s="282">
        <v>5107</v>
      </c>
      <c r="Q43" s="323"/>
      <c r="R43" s="323"/>
      <c r="S43" s="282" t="s">
        <v>106</v>
      </c>
      <c r="T43" s="282" t="s">
        <v>47</v>
      </c>
      <c r="U43" s="225" t="s">
        <v>40</v>
      </c>
      <c r="V43" s="225"/>
      <c r="W43" s="323"/>
      <c r="X43" s="323"/>
      <c r="Y43" s="323"/>
    </row>
    <row r="44" spans="1:25" s="328" customFormat="1">
      <c r="A44" s="219"/>
      <c r="B44" s="219" t="s">
        <v>450</v>
      </c>
      <c r="C44" s="220">
        <f t="shared" si="32"/>
        <v>1</v>
      </c>
      <c r="D44" s="219"/>
      <c r="E44" s="215"/>
      <c r="F44" s="220"/>
      <c r="G44" s="220"/>
      <c r="H44" s="220">
        <f t="shared" ref="H44:P44" si="35">SUM(H45:H45)</f>
        <v>627200</v>
      </c>
      <c r="I44" s="220" t="s">
        <v>102</v>
      </c>
      <c r="J44" s="220">
        <f t="shared" si="35"/>
        <v>7294</v>
      </c>
      <c r="K44" s="220">
        <f t="shared" si="35"/>
        <v>0</v>
      </c>
      <c r="L44" s="220">
        <f t="shared" si="35"/>
        <v>1882</v>
      </c>
      <c r="M44" s="220">
        <f t="shared" si="35"/>
        <v>0</v>
      </c>
      <c r="N44" s="220">
        <f t="shared" si="35"/>
        <v>5412</v>
      </c>
      <c r="O44" s="220">
        <f t="shared" si="35"/>
        <v>5637</v>
      </c>
      <c r="P44" s="220">
        <f t="shared" si="35"/>
        <v>125440</v>
      </c>
      <c r="Q44" s="323"/>
      <c r="R44" s="323"/>
      <c r="S44" s="220"/>
      <c r="T44" s="220"/>
      <c r="U44" s="219"/>
      <c r="V44" s="219"/>
      <c r="W44" s="323"/>
      <c r="X44" s="323"/>
      <c r="Y44" s="323"/>
    </row>
    <row r="45" spans="1:25" s="328" customFormat="1" ht="48">
      <c r="A45" s="225">
        <v>21</v>
      </c>
      <c r="B45" s="225" t="s">
        <v>108</v>
      </c>
      <c r="C45" s="282">
        <v>1</v>
      </c>
      <c r="D45" s="225" t="s">
        <v>87</v>
      </c>
      <c r="E45" s="331" t="s">
        <v>451</v>
      </c>
      <c r="F45" s="282" t="s">
        <v>62</v>
      </c>
      <c r="G45" s="282" t="s">
        <v>36</v>
      </c>
      <c r="H45" s="282">
        <v>627200</v>
      </c>
      <c r="I45" s="282" t="s">
        <v>102</v>
      </c>
      <c r="J45" s="282">
        <f>SUM(K45:N45)</f>
        <v>7294</v>
      </c>
      <c r="K45" s="282">
        <v>0</v>
      </c>
      <c r="L45" s="282">
        <v>1882</v>
      </c>
      <c r="M45" s="282">
        <v>0</v>
      </c>
      <c r="N45" s="282">
        <v>5412</v>
      </c>
      <c r="O45" s="282">
        <v>5637</v>
      </c>
      <c r="P45" s="282">
        <v>125440</v>
      </c>
      <c r="Q45" s="323"/>
      <c r="R45" s="323"/>
      <c r="S45" s="282" t="s">
        <v>110</v>
      </c>
      <c r="T45" s="282" t="s">
        <v>47</v>
      </c>
      <c r="U45" s="225" t="s">
        <v>40</v>
      </c>
      <c r="V45" s="225"/>
      <c r="W45" s="323"/>
      <c r="X45" s="323"/>
      <c r="Y45" s="323"/>
    </row>
    <row r="46" spans="1:25" s="328" customFormat="1">
      <c r="A46" s="219"/>
      <c r="B46" s="219" t="s">
        <v>452</v>
      </c>
      <c r="C46" s="220">
        <f t="shared" si="32"/>
        <v>1</v>
      </c>
      <c r="D46" s="219"/>
      <c r="E46" s="224"/>
      <c r="F46" s="220" t="s">
        <v>62</v>
      </c>
      <c r="G46" s="220"/>
      <c r="H46" s="220">
        <f t="shared" ref="H46:P46" si="36">SUM(H47:H47)</f>
        <v>473290</v>
      </c>
      <c r="I46" s="220" t="s">
        <v>102</v>
      </c>
      <c r="J46" s="220">
        <f t="shared" si="34"/>
        <v>7693</v>
      </c>
      <c r="K46" s="220">
        <f t="shared" si="36"/>
        <v>0</v>
      </c>
      <c r="L46" s="220">
        <f t="shared" si="36"/>
        <v>4733</v>
      </c>
      <c r="M46" s="220">
        <f t="shared" si="36"/>
        <v>0</v>
      </c>
      <c r="N46" s="220">
        <f t="shared" si="36"/>
        <v>2960</v>
      </c>
      <c r="O46" s="220">
        <f t="shared" si="36"/>
        <v>42760</v>
      </c>
      <c r="P46" s="220">
        <f t="shared" si="36"/>
        <v>94658</v>
      </c>
      <c r="Q46" s="323"/>
      <c r="R46" s="323"/>
      <c r="S46" s="220"/>
      <c r="T46" s="220"/>
      <c r="U46" s="219"/>
      <c r="V46" s="219"/>
      <c r="W46" s="323"/>
      <c r="X46" s="323"/>
      <c r="Y46" s="323"/>
    </row>
    <row r="47" spans="1:25" s="328" customFormat="1" ht="24">
      <c r="A47" s="225">
        <v>34</v>
      </c>
      <c r="B47" s="225" t="s">
        <v>112</v>
      </c>
      <c r="C47" s="282">
        <v>1</v>
      </c>
      <c r="D47" s="225" t="s">
        <v>87</v>
      </c>
      <c r="E47" s="331" t="s">
        <v>113</v>
      </c>
      <c r="F47" s="282" t="s">
        <v>35</v>
      </c>
      <c r="G47" s="282" t="s">
        <v>36</v>
      </c>
      <c r="H47" s="282">
        <v>473290</v>
      </c>
      <c r="I47" s="282" t="s">
        <v>102</v>
      </c>
      <c r="J47" s="220">
        <f t="shared" si="34"/>
        <v>7693</v>
      </c>
      <c r="K47" s="105">
        <v>0</v>
      </c>
      <c r="L47" s="282">
        <v>4733</v>
      </c>
      <c r="M47" s="282">
        <v>0</v>
      </c>
      <c r="N47" s="282">
        <v>2960</v>
      </c>
      <c r="O47" s="282">
        <v>42760</v>
      </c>
      <c r="P47" s="282">
        <v>94658</v>
      </c>
      <c r="Q47" s="323"/>
      <c r="R47" s="323"/>
      <c r="S47" s="282" t="s">
        <v>110</v>
      </c>
      <c r="T47" s="282" t="s">
        <v>47</v>
      </c>
      <c r="U47" s="225" t="s">
        <v>40</v>
      </c>
      <c r="V47" s="225"/>
      <c r="W47" s="323"/>
      <c r="X47" s="323"/>
      <c r="Y47" s="323"/>
    </row>
    <row r="48" spans="1:25" s="328" customFormat="1">
      <c r="A48" s="219"/>
      <c r="B48" s="219" t="s">
        <v>453</v>
      </c>
      <c r="C48" s="220">
        <f>SUM(C49:C50)</f>
        <v>2</v>
      </c>
      <c r="D48" s="219"/>
      <c r="E48" s="224"/>
      <c r="F48" s="220"/>
      <c r="G48" s="220"/>
      <c r="H48" s="220">
        <f t="shared" ref="H48:P48" si="37">H49+H50</f>
        <v>33513</v>
      </c>
      <c r="I48" s="220" t="s">
        <v>102</v>
      </c>
      <c r="J48" s="220">
        <f t="shared" si="37"/>
        <v>8639</v>
      </c>
      <c r="K48" s="220">
        <f t="shared" si="37"/>
        <v>0</v>
      </c>
      <c r="L48" s="220">
        <f t="shared" si="37"/>
        <v>8639</v>
      </c>
      <c r="M48" s="220">
        <f t="shared" si="37"/>
        <v>0</v>
      </c>
      <c r="N48" s="220">
        <f t="shared" si="37"/>
        <v>0</v>
      </c>
      <c r="O48" s="220">
        <f t="shared" si="37"/>
        <v>3093</v>
      </c>
      <c r="P48" s="220">
        <f t="shared" si="37"/>
        <v>7703</v>
      </c>
      <c r="Q48" s="323"/>
      <c r="R48" s="323"/>
      <c r="S48" s="220"/>
      <c r="T48" s="220"/>
      <c r="U48" s="219"/>
      <c r="V48" s="219"/>
      <c r="W48" s="323"/>
      <c r="X48" s="323"/>
      <c r="Y48" s="323"/>
    </row>
    <row r="49" spans="1:25" s="328" customFormat="1" ht="24">
      <c r="A49" s="225">
        <v>51</v>
      </c>
      <c r="B49" s="225" t="s">
        <v>115</v>
      </c>
      <c r="C49" s="282">
        <v>1</v>
      </c>
      <c r="D49" s="225" t="s">
        <v>87</v>
      </c>
      <c r="E49" s="331" t="s">
        <v>116</v>
      </c>
      <c r="F49" s="282" t="s">
        <v>35</v>
      </c>
      <c r="G49" s="282" t="s">
        <v>36</v>
      </c>
      <c r="H49" s="282">
        <v>27058</v>
      </c>
      <c r="I49" s="282" t="s">
        <v>102</v>
      </c>
      <c r="J49" s="282">
        <v>5412</v>
      </c>
      <c r="K49" s="282">
        <v>0</v>
      </c>
      <c r="L49" s="282">
        <v>5412</v>
      </c>
      <c r="M49" s="282">
        <v>0</v>
      </c>
      <c r="N49" s="282">
        <v>0</v>
      </c>
      <c r="O49" s="282">
        <v>1802</v>
      </c>
      <c r="P49" s="282">
        <v>5412</v>
      </c>
      <c r="Q49" s="323"/>
      <c r="R49" s="323"/>
      <c r="S49" s="282" t="s">
        <v>110</v>
      </c>
      <c r="T49" s="282" t="s">
        <v>47</v>
      </c>
      <c r="U49" s="225" t="s">
        <v>40</v>
      </c>
      <c r="V49" s="225"/>
      <c r="W49" s="323"/>
      <c r="X49" s="323"/>
      <c r="Y49" s="323"/>
    </row>
    <row r="50" spans="1:25" s="328" customFormat="1" ht="84">
      <c r="A50" s="225">
        <v>52</v>
      </c>
      <c r="B50" s="225" t="s">
        <v>117</v>
      </c>
      <c r="C50" s="282">
        <v>1</v>
      </c>
      <c r="D50" s="225" t="s">
        <v>87</v>
      </c>
      <c r="E50" s="331" t="s">
        <v>118</v>
      </c>
      <c r="F50" s="282" t="s">
        <v>62</v>
      </c>
      <c r="G50" s="282" t="s">
        <v>36</v>
      </c>
      <c r="H50" s="282">
        <v>6455</v>
      </c>
      <c r="I50" s="282" t="s">
        <v>102</v>
      </c>
      <c r="J50" s="282">
        <v>3227</v>
      </c>
      <c r="K50" s="282">
        <v>0</v>
      </c>
      <c r="L50" s="282">
        <v>3227</v>
      </c>
      <c r="M50" s="282">
        <v>0</v>
      </c>
      <c r="N50" s="282">
        <v>0</v>
      </c>
      <c r="O50" s="282">
        <v>1291</v>
      </c>
      <c r="P50" s="282">
        <v>2291</v>
      </c>
      <c r="Q50" s="323"/>
      <c r="R50" s="323"/>
      <c r="S50" s="282" t="s">
        <v>110</v>
      </c>
      <c r="T50" s="282" t="s">
        <v>47</v>
      </c>
      <c r="U50" s="225" t="s">
        <v>40</v>
      </c>
      <c r="V50" s="225"/>
      <c r="W50" s="323"/>
      <c r="X50" s="323"/>
      <c r="Y50" s="323"/>
    </row>
    <row r="51" spans="1:25" s="328" customFormat="1">
      <c r="A51" s="219"/>
      <c r="B51" s="219" t="s">
        <v>454</v>
      </c>
      <c r="C51" s="220">
        <f>C52</f>
        <v>1</v>
      </c>
      <c r="D51" s="219"/>
      <c r="E51" s="215"/>
      <c r="F51" s="282" t="s">
        <v>62</v>
      </c>
      <c r="G51" s="220"/>
      <c r="H51" s="220">
        <f t="shared" ref="H51:P51" si="38">H52</f>
        <v>3000</v>
      </c>
      <c r="I51" s="220" t="s">
        <v>102</v>
      </c>
      <c r="J51" s="220">
        <f t="shared" si="38"/>
        <v>600</v>
      </c>
      <c r="K51" s="220">
        <f t="shared" si="38"/>
        <v>0</v>
      </c>
      <c r="L51" s="220">
        <f t="shared" si="38"/>
        <v>600</v>
      </c>
      <c r="M51" s="220">
        <f t="shared" si="38"/>
        <v>0</v>
      </c>
      <c r="N51" s="220">
        <f t="shared" si="38"/>
        <v>0</v>
      </c>
      <c r="O51" s="220">
        <f t="shared" si="38"/>
        <v>600</v>
      </c>
      <c r="P51" s="220">
        <f t="shared" si="38"/>
        <v>600</v>
      </c>
      <c r="Q51" s="323"/>
      <c r="R51" s="323"/>
      <c r="S51" s="220"/>
      <c r="T51" s="282" t="s">
        <v>47</v>
      </c>
      <c r="U51" s="219"/>
      <c r="V51" s="219"/>
      <c r="W51" s="323"/>
      <c r="X51" s="323"/>
      <c r="Y51" s="323"/>
    </row>
    <row r="52" spans="1:25" s="328" customFormat="1" ht="36">
      <c r="A52" s="219"/>
      <c r="B52" s="225" t="s">
        <v>120</v>
      </c>
      <c r="C52" s="220">
        <v>1</v>
      </c>
      <c r="D52" s="225" t="s">
        <v>87</v>
      </c>
      <c r="E52" s="217" t="s">
        <v>121</v>
      </c>
      <c r="F52" s="282" t="s">
        <v>62</v>
      </c>
      <c r="G52" s="220"/>
      <c r="H52" s="220">
        <v>3000</v>
      </c>
      <c r="I52" s="220" t="s">
        <v>102</v>
      </c>
      <c r="J52" s="220">
        <v>600</v>
      </c>
      <c r="K52" s="220"/>
      <c r="L52" s="220">
        <v>600</v>
      </c>
      <c r="M52" s="220"/>
      <c r="N52" s="220"/>
      <c r="O52" s="220">
        <v>600</v>
      </c>
      <c r="P52" s="220">
        <v>600</v>
      </c>
      <c r="Q52" s="323"/>
      <c r="R52" s="323"/>
      <c r="S52" s="220" t="s">
        <v>106</v>
      </c>
      <c r="T52" s="282" t="s">
        <v>47</v>
      </c>
      <c r="U52" s="219" t="s">
        <v>40</v>
      </c>
      <c r="V52" s="219"/>
      <c r="W52" s="323"/>
      <c r="X52" s="323"/>
      <c r="Y52" s="323"/>
    </row>
    <row r="53" spans="1:25" s="328" customFormat="1">
      <c r="A53" s="219"/>
      <c r="B53" s="219" t="s">
        <v>455</v>
      </c>
      <c r="C53" s="220">
        <f>SUM(C54:C55)</f>
        <v>2</v>
      </c>
      <c r="D53" s="219"/>
      <c r="E53" s="215"/>
      <c r="F53" s="282" t="s">
        <v>62</v>
      </c>
      <c r="G53" s="220"/>
      <c r="H53" s="220">
        <f t="shared" ref="H53:P53" si="39">H54+H55</f>
        <v>14463</v>
      </c>
      <c r="I53" s="220" t="s">
        <v>102</v>
      </c>
      <c r="J53" s="220">
        <f t="shared" si="39"/>
        <v>6192</v>
      </c>
      <c r="K53" s="220">
        <f t="shared" si="39"/>
        <v>0</v>
      </c>
      <c r="L53" s="220">
        <f t="shared" si="39"/>
        <v>6192</v>
      </c>
      <c r="M53" s="220">
        <f t="shared" si="39"/>
        <v>0</v>
      </c>
      <c r="N53" s="220">
        <f t="shared" si="39"/>
        <v>0</v>
      </c>
      <c r="O53" s="220">
        <f t="shared" si="39"/>
        <v>2252</v>
      </c>
      <c r="P53" s="220">
        <f t="shared" si="39"/>
        <v>5663</v>
      </c>
      <c r="Q53" s="323"/>
      <c r="R53" s="323"/>
      <c r="S53" s="220"/>
      <c r="T53" s="282" t="s">
        <v>47</v>
      </c>
      <c r="U53" s="219"/>
      <c r="V53" s="219"/>
      <c r="W53" s="323"/>
      <c r="X53" s="323"/>
      <c r="Y53" s="323"/>
    </row>
    <row r="54" spans="1:25" s="328" customFormat="1" ht="51.95" customHeight="1">
      <c r="A54" s="225"/>
      <c r="B54" s="239" t="s">
        <v>123</v>
      </c>
      <c r="C54" s="68">
        <v>1</v>
      </c>
      <c r="D54" s="239" t="s">
        <v>87</v>
      </c>
      <c r="E54" s="239" t="s">
        <v>124</v>
      </c>
      <c r="F54" s="210" t="s">
        <v>35</v>
      </c>
      <c r="G54" s="210" t="s">
        <v>36</v>
      </c>
      <c r="H54" s="240">
        <v>11000</v>
      </c>
      <c r="I54" s="332" t="s">
        <v>102</v>
      </c>
      <c r="J54" s="240">
        <f t="shared" ref="J54:J58" si="40">SUM(K54:N54)</f>
        <v>5500</v>
      </c>
      <c r="K54" s="240">
        <v>0</v>
      </c>
      <c r="L54" s="240">
        <v>5500</v>
      </c>
      <c r="M54" s="240">
        <v>0</v>
      </c>
      <c r="N54" s="240">
        <v>0</v>
      </c>
      <c r="O54" s="240">
        <v>1560</v>
      </c>
      <c r="P54" s="240">
        <v>2200</v>
      </c>
      <c r="Q54" s="323"/>
      <c r="R54" s="323"/>
      <c r="S54" s="212" t="s">
        <v>106</v>
      </c>
      <c r="T54" s="282" t="s">
        <v>47</v>
      </c>
      <c r="U54" s="225" t="s">
        <v>40</v>
      </c>
      <c r="V54" s="225"/>
      <c r="W54" s="323"/>
      <c r="X54" s="323"/>
      <c r="Y54" s="323"/>
    </row>
    <row r="55" spans="1:25" s="328" customFormat="1" ht="26.1" customHeight="1">
      <c r="A55" s="225">
        <v>73</v>
      </c>
      <c r="B55" s="225" t="s">
        <v>125</v>
      </c>
      <c r="C55" s="282">
        <v>1</v>
      </c>
      <c r="D55" s="225" t="s">
        <v>87</v>
      </c>
      <c r="E55" s="217" t="s">
        <v>126</v>
      </c>
      <c r="F55" s="282" t="s">
        <v>62</v>
      </c>
      <c r="G55" s="282" t="s">
        <v>36</v>
      </c>
      <c r="H55" s="282">
        <v>3463</v>
      </c>
      <c r="I55" s="282" t="s">
        <v>102</v>
      </c>
      <c r="J55" s="282">
        <f t="shared" si="40"/>
        <v>692</v>
      </c>
      <c r="K55" s="282">
        <v>0</v>
      </c>
      <c r="L55" s="282">
        <v>692</v>
      </c>
      <c r="M55" s="282">
        <v>0</v>
      </c>
      <c r="N55" s="282">
        <v>0</v>
      </c>
      <c r="O55" s="282">
        <v>692</v>
      </c>
      <c r="P55" s="282">
        <v>3463</v>
      </c>
      <c r="Q55" s="323"/>
      <c r="R55" s="323"/>
      <c r="S55" s="282" t="s">
        <v>106</v>
      </c>
      <c r="T55" s="282" t="s">
        <v>47</v>
      </c>
      <c r="U55" s="225" t="s">
        <v>40</v>
      </c>
      <c r="V55" s="225"/>
      <c r="W55" s="323"/>
      <c r="X55" s="323"/>
      <c r="Y55" s="323"/>
    </row>
    <row r="56" spans="1:25" s="328" customFormat="1" ht="29.1" customHeight="1">
      <c r="A56" s="215"/>
      <c r="B56" s="324" t="s">
        <v>127</v>
      </c>
      <c r="C56" s="216">
        <f>C57+C59+C66+C68+C70+C74+C64</f>
        <v>13</v>
      </c>
      <c r="D56" s="215"/>
      <c r="E56" s="215"/>
      <c r="F56" s="215"/>
      <c r="G56" s="215"/>
      <c r="H56" s="215">
        <f t="shared" ref="H56:P56" si="41">H57+H59+H66+H68+H70+H74+H64</f>
        <v>95067</v>
      </c>
      <c r="I56" s="216" t="s">
        <v>102</v>
      </c>
      <c r="J56" s="216">
        <f t="shared" si="41"/>
        <v>17614</v>
      </c>
      <c r="K56" s="215">
        <f t="shared" si="41"/>
        <v>3678</v>
      </c>
      <c r="L56" s="215">
        <f t="shared" si="41"/>
        <v>13936</v>
      </c>
      <c r="M56" s="215">
        <f t="shared" si="41"/>
        <v>0</v>
      </c>
      <c r="N56" s="215">
        <f t="shared" si="41"/>
        <v>0</v>
      </c>
      <c r="O56" s="215">
        <f t="shared" si="41"/>
        <v>24723</v>
      </c>
      <c r="P56" s="215">
        <f t="shared" si="41"/>
        <v>26763</v>
      </c>
      <c r="Q56" s="215"/>
      <c r="R56" s="215"/>
      <c r="S56" s="215"/>
      <c r="T56" s="215"/>
      <c r="U56" s="323"/>
      <c r="V56" s="323"/>
      <c r="W56" s="323"/>
      <c r="X56" s="323"/>
      <c r="Y56" s="323"/>
    </row>
    <row r="57" spans="1:25" s="328" customFormat="1">
      <c r="A57" s="215"/>
      <c r="B57" s="215" t="s">
        <v>456</v>
      </c>
      <c r="C57" s="216">
        <f>SUM(C58:C58)</f>
        <v>1</v>
      </c>
      <c r="D57" s="215"/>
      <c r="E57" s="215"/>
      <c r="F57" s="215"/>
      <c r="G57" s="215"/>
      <c r="H57" s="215">
        <f t="shared" ref="H57:P57" si="42">SUM(H58:H58)</f>
        <v>18417</v>
      </c>
      <c r="I57" s="216" t="s">
        <v>102</v>
      </c>
      <c r="J57" s="216">
        <f t="shared" si="42"/>
        <v>1872</v>
      </c>
      <c r="K57" s="215">
        <f t="shared" si="42"/>
        <v>0</v>
      </c>
      <c r="L57" s="215">
        <f t="shared" si="42"/>
        <v>1872</v>
      </c>
      <c r="M57" s="215">
        <f t="shared" si="42"/>
        <v>0</v>
      </c>
      <c r="N57" s="215">
        <f t="shared" si="42"/>
        <v>0</v>
      </c>
      <c r="O57" s="215">
        <f t="shared" si="42"/>
        <v>3683</v>
      </c>
      <c r="P57" s="215">
        <f t="shared" si="42"/>
        <v>3683</v>
      </c>
      <c r="Q57" s="215"/>
      <c r="R57" s="215"/>
      <c r="S57" s="215"/>
      <c r="T57" s="215"/>
      <c r="U57" s="323"/>
      <c r="V57" s="323"/>
      <c r="W57" s="323"/>
      <c r="X57" s="323"/>
      <c r="Y57" s="323"/>
    </row>
    <row r="58" spans="1:25" s="328" customFormat="1" ht="24">
      <c r="A58" s="217">
        <v>2</v>
      </c>
      <c r="B58" s="217" t="s">
        <v>129</v>
      </c>
      <c r="C58" s="218">
        <v>1</v>
      </c>
      <c r="D58" s="217" t="s">
        <v>87</v>
      </c>
      <c r="E58" s="217" t="s">
        <v>130</v>
      </c>
      <c r="F58" s="217" t="s">
        <v>35</v>
      </c>
      <c r="G58" s="217" t="s">
        <v>36</v>
      </c>
      <c r="H58" s="217">
        <v>18417</v>
      </c>
      <c r="I58" s="218" t="s">
        <v>102</v>
      </c>
      <c r="J58" s="218">
        <f t="shared" si="40"/>
        <v>1872</v>
      </c>
      <c r="K58" s="217">
        <v>0</v>
      </c>
      <c r="L58" s="217">
        <v>1872</v>
      </c>
      <c r="M58" s="217">
        <v>0</v>
      </c>
      <c r="N58" s="217">
        <v>0</v>
      </c>
      <c r="O58" s="217">
        <v>3683</v>
      </c>
      <c r="P58" s="217">
        <v>3683</v>
      </c>
      <c r="Q58" s="323"/>
      <c r="R58" s="323"/>
      <c r="S58" s="217" t="s">
        <v>131</v>
      </c>
      <c r="T58" s="217" t="s">
        <v>47</v>
      </c>
      <c r="U58" s="217" t="s">
        <v>40</v>
      </c>
      <c r="V58" s="323"/>
      <c r="W58" s="323"/>
      <c r="X58" s="323"/>
      <c r="Y58" s="323"/>
    </row>
    <row r="59" spans="1:25" s="328" customFormat="1">
      <c r="A59" s="215"/>
      <c r="B59" s="215" t="s">
        <v>457</v>
      </c>
      <c r="C59" s="216">
        <f>SUM(C60:C63)</f>
        <v>3</v>
      </c>
      <c r="D59" s="215"/>
      <c r="E59" s="215"/>
      <c r="F59" s="215"/>
      <c r="G59" s="215"/>
      <c r="H59" s="215">
        <f t="shared" ref="H59:P59" si="43">SUM(H60:H63)</f>
        <v>25700</v>
      </c>
      <c r="I59" s="216" t="s">
        <v>102</v>
      </c>
      <c r="J59" s="216">
        <f t="shared" si="43"/>
        <v>8021</v>
      </c>
      <c r="K59" s="215">
        <f t="shared" si="43"/>
        <v>0</v>
      </c>
      <c r="L59" s="215">
        <f t="shared" si="43"/>
        <v>8021</v>
      </c>
      <c r="M59" s="215">
        <f t="shared" si="43"/>
        <v>0</v>
      </c>
      <c r="N59" s="215">
        <f t="shared" si="43"/>
        <v>0</v>
      </c>
      <c r="O59" s="215">
        <f t="shared" si="43"/>
        <v>5250</v>
      </c>
      <c r="P59" s="215">
        <f t="shared" si="43"/>
        <v>5250</v>
      </c>
      <c r="Q59" s="323"/>
      <c r="R59" s="323"/>
      <c r="S59" s="215"/>
      <c r="T59" s="215"/>
      <c r="U59" s="215"/>
      <c r="V59" s="323"/>
      <c r="W59" s="323"/>
      <c r="X59" s="323"/>
      <c r="Y59" s="323"/>
    </row>
    <row r="60" spans="1:25" s="328" customFormat="1" ht="24">
      <c r="A60" s="217">
        <v>12</v>
      </c>
      <c r="B60" s="217" t="s">
        <v>458</v>
      </c>
      <c r="C60" s="218">
        <v>1</v>
      </c>
      <c r="D60" s="217" t="s">
        <v>87</v>
      </c>
      <c r="E60" s="217" t="s">
        <v>134</v>
      </c>
      <c r="F60" s="217" t="s">
        <v>35</v>
      </c>
      <c r="G60" s="217" t="s">
        <v>36</v>
      </c>
      <c r="H60" s="217">
        <v>11500</v>
      </c>
      <c r="I60" s="218" t="s">
        <v>102</v>
      </c>
      <c r="J60" s="218">
        <f t="shared" ref="J60:J65" si="44">SUM(K60:N60)</f>
        <v>1150</v>
      </c>
      <c r="K60" s="217">
        <v>0</v>
      </c>
      <c r="L60" s="217">
        <v>1150</v>
      </c>
      <c r="M60" s="217">
        <v>0</v>
      </c>
      <c r="N60" s="217">
        <v>0</v>
      </c>
      <c r="O60" s="217">
        <v>2300</v>
      </c>
      <c r="P60" s="217">
        <v>2300</v>
      </c>
      <c r="Q60" s="323"/>
      <c r="R60" s="323"/>
      <c r="S60" s="217" t="s">
        <v>131</v>
      </c>
      <c r="T60" s="217" t="s">
        <v>47</v>
      </c>
      <c r="U60" s="217" t="s">
        <v>40</v>
      </c>
      <c r="V60" s="323"/>
      <c r="W60" s="323"/>
      <c r="X60" s="323"/>
      <c r="Y60" s="323"/>
    </row>
    <row r="61" spans="1:25" s="328" customFormat="1" ht="24">
      <c r="A61" s="217">
        <v>13</v>
      </c>
      <c r="B61" s="217" t="s">
        <v>459</v>
      </c>
      <c r="C61" s="218">
        <v>1</v>
      </c>
      <c r="D61" s="217" t="s">
        <v>87</v>
      </c>
      <c r="E61" s="217" t="s">
        <v>460</v>
      </c>
      <c r="F61" s="217" t="s">
        <v>35</v>
      </c>
      <c r="G61" s="217" t="s">
        <v>36</v>
      </c>
      <c r="H61" s="217">
        <v>5200</v>
      </c>
      <c r="I61" s="218" t="s">
        <v>102</v>
      </c>
      <c r="J61" s="218">
        <v>5746</v>
      </c>
      <c r="K61" s="217">
        <v>0</v>
      </c>
      <c r="L61" s="217">
        <v>5746</v>
      </c>
      <c r="M61" s="217">
        <v>0</v>
      </c>
      <c r="N61" s="217">
        <v>0</v>
      </c>
      <c r="O61" s="333">
        <v>1150</v>
      </c>
      <c r="P61" s="217">
        <v>1150</v>
      </c>
      <c r="Q61" s="323"/>
      <c r="R61" s="323"/>
      <c r="S61" s="217" t="s">
        <v>131</v>
      </c>
      <c r="T61" s="217" t="s">
        <v>47</v>
      </c>
      <c r="U61" s="217" t="s">
        <v>40</v>
      </c>
      <c r="V61" s="323"/>
      <c r="W61" s="323"/>
      <c r="X61" s="323"/>
      <c r="Y61" s="323"/>
    </row>
    <row r="62" spans="1:25" s="328" customFormat="1" ht="24">
      <c r="A62" s="217">
        <v>14</v>
      </c>
      <c r="B62" s="217" t="s">
        <v>461</v>
      </c>
      <c r="C62" s="218">
        <v>1</v>
      </c>
      <c r="D62" s="217" t="s">
        <v>87</v>
      </c>
      <c r="E62" s="217" t="s">
        <v>462</v>
      </c>
      <c r="F62" s="217" t="s">
        <v>35</v>
      </c>
      <c r="G62" s="217" t="s">
        <v>36</v>
      </c>
      <c r="H62" s="217">
        <v>9000</v>
      </c>
      <c r="I62" s="218" t="s">
        <v>102</v>
      </c>
      <c r="J62" s="218">
        <f t="shared" si="44"/>
        <v>1125</v>
      </c>
      <c r="K62" s="217">
        <v>0</v>
      </c>
      <c r="L62" s="217">
        <v>1125</v>
      </c>
      <c r="M62" s="217">
        <v>0</v>
      </c>
      <c r="N62" s="217">
        <v>0</v>
      </c>
      <c r="O62" s="217">
        <v>1800</v>
      </c>
      <c r="P62" s="217">
        <v>1800</v>
      </c>
      <c r="Q62" s="323"/>
      <c r="R62" s="323"/>
      <c r="S62" s="217" t="s">
        <v>131</v>
      </c>
      <c r="T62" s="217" t="s">
        <v>47</v>
      </c>
      <c r="U62" s="217" t="s">
        <v>40</v>
      </c>
      <c r="V62" s="323"/>
      <c r="W62" s="323"/>
      <c r="X62" s="323"/>
      <c r="Y62" s="323"/>
    </row>
    <row r="63" spans="1:25" s="328" customFormat="1">
      <c r="A63" s="217"/>
      <c r="B63" s="217"/>
      <c r="C63" s="218"/>
      <c r="D63" s="217"/>
      <c r="E63" s="217"/>
      <c r="F63" s="217"/>
      <c r="G63" s="217"/>
      <c r="H63" s="323"/>
      <c r="I63" s="218"/>
      <c r="J63" s="218"/>
      <c r="K63" s="217"/>
      <c r="L63" s="217"/>
      <c r="M63" s="217"/>
      <c r="N63" s="217"/>
      <c r="O63" s="217"/>
      <c r="P63" s="323"/>
      <c r="Q63" s="323"/>
      <c r="R63" s="323"/>
      <c r="S63" s="217"/>
      <c r="T63" s="217"/>
      <c r="U63" s="217"/>
      <c r="V63" s="323"/>
      <c r="W63" s="323"/>
      <c r="X63" s="323"/>
      <c r="Y63" s="323"/>
    </row>
    <row r="64" spans="1:25" s="328" customFormat="1">
      <c r="A64" s="215"/>
      <c r="B64" s="215" t="s">
        <v>463</v>
      </c>
      <c r="C64" s="216">
        <f t="shared" ref="C64:C68" si="45">SUM(C65:C65)</f>
        <v>1</v>
      </c>
      <c r="D64" s="215"/>
      <c r="E64" s="215"/>
      <c r="F64" s="215"/>
      <c r="G64" s="215"/>
      <c r="H64" s="215">
        <f t="shared" ref="H64:P64" si="46">SUM(H65:H65)</f>
        <v>4020</v>
      </c>
      <c r="I64" s="216" t="s">
        <v>102</v>
      </c>
      <c r="J64" s="216">
        <f t="shared" si="46"/>
        <v>2412</v>
      </c>
      <c r="K64" s="215">
        <f t="shared" si="46"/>
        <v>0</v>
      </c>
      <c r="L64" s="215">
        <f t="shared" si="46"/>
        <v>2412</v>
      </c>
      <c r="M64" s="215">
        <f t="shared" si="46"/>
        <v>0</v>
      </c>
      <c r="N64" s="215">
        <f t="shared" si="46"/>
        <v>0</v>
      </c>
      <c r="O64" s="215">
        <f t="shared" si="46"/>
        <v>2412</v>
      </c>
      <c r="P64" s="215">
        <f t="shared" si="46"/>
        <v>2412</v>
      </c>
      <c r="Q64" s="323"/>
      <c r="R64" s="323"/>
      <c r="S64" s="215"/>
      <c r="T64" s="215"/>
      <c r="U64" s="215"/>
      <c r="V64" s="323"/>
      <c r="W64" s="323"/>
      <c r="X64" s="323"/>
      <c r="Y64" s="323"/>
    </row>
    <row r="65" spans="1:25" s="328" customFormat="1" ht="24">
      <c r="A65" s="217">
        <v>26</v>
      </c>
      <c r="B65" s="217" t="s">
        <v>136</v>
      </c>
      <c r="C65" s="218">
        <v>1</v>
      </c>
      <c r="D65" s="217" t="s">
        <v>87</v>
      </c>
      <c r="E65" s="217" t="s">
        <v>137</v>
      </c>
      <c r="F65" s="217" t="s">
        <v>62</v>
      </c>
      <c r="G65" s="217" t="s">
        <v>138</v>
      </c>
      <c r="H65" s="217">
        <v>4020</v>
      </c>
      <c r="I65" s="218" t="s">
        <v>102</v>
      </c>
      <c r="J65" s="218">
        <f t="shared" si="44"/>
        <v>2412</v>
      </c>
      <c r="K65" s="217">
        <v>0</v>
      </c>
      <c r="L65" s="217">
        <v>2412</v>
      </c>
      <c r="M65" s="217">
        <v>0</v>
      </c>
      <c r="N65" s="217">
        <v>0</v>
      </c>
      <c r="O65" s="217">
        <v>2412</v>
      </c>
      <c r="P65" s="217">
        <v>2412</v>
      </c>
      <c r="Q65" s="323"/>
      <c r="R65" s="323"/>
      <c r="S65" s="217" t="s">
        <v>131</v>
      </c>
      <c r="T65" s="217" t="s">
        <v>47</v>
      </c>
      <c r="U65" s="217" t="s">
        <v>40</v>
      </c>
      <c r="V65" s="323"/>
      <c r="W65" s="323"/>
      <c r="X65" s="323"/>
      <c r="Y65" s="323"/>
    </row>
    <row r="66" spans="1:25" s="328" customFormat="1">
      <c r="A66" s="215"/>
      <c r="B66" s="215" t="s">
        <v>464</v>
      </c>
      <c r="C66" s="216">
        <f t="shared" si="45"/>
        <v>1</v>
      </c>
      <c r="D66" s="215"/>
      <c r="E66" s="215"/>
      <c r="F66" s="215"/>
      <c r="G66" s="215"/>
      <c r="H66" s="215">
        <f t="shared" ref="H66:P66" si="47">SUM(H67:H67)</f>
        <v>4675</v>
      </c>
      <c r="I66" s="216" t="s">
        <v>102</v>
      </c>
      <c r="J66" s="216">
        <f t="shared" si="47"/>
        <v>935</v>
      </c>
      <c r="K66" s="215">
        <f t="shared" si="47"/>
        <v>935</v>
      </c>
      <c r="L66" s="215">
        <f t="shared" si="47"/>
        <v>0</v>
      </c>
      <c r="M66" s="215">
        <f t="shared" si="47"/>
        <v>0</v>
      </c>
      <c r="N66" s="215">
        <f t="shared" si="47"/>
        <v>0</v>
      </c>
      <c r="O66" s="215">
        <f t="shared" si="47"/>
        <v>935</v>
      </c>
      <c r="P66" s="215">
        <f t="shared" si="47"/>
        <v>935</v>
      </c>
      <c r="Q66" s="323"/>
      <c r="R66" s="323"/>
      <c r="S66" s="215"/>
      <c r="T66" s="215"/>
      <c r="U66" s="215"/>
      <c r="V66" s="323"/>
      <c r="W66" s="323"/>
      <c r="X66" s="323"/>
      <c r="Y66" s="323"/>
    </row>
    <row r="67" spans="1:25" s="328" customFormat="1" ht="48">
      <c r="A67" s="217">
        <v>35</v>
      </c>
      <c r="B67" s="217" t="s">
        <v>465</v>
      </c>
      <c r="C67" s="218">
        <v>1</v>
      </c>
      <c r="D67" s="217" t="s">
        <v>87</v>
      </c>
      <c r="E67" s="217" t="s">
        <v>141</v>
      </c>
      <c r="F67" s="217" t="s">
        <v>35</v>
      </c>
      <c r="G67" s="217" t="s">
        <v>36</v>
      </c>
      <c r="H67" s="217">
        <v>4675</v>
      </c>
      <c r="I67" s="218" t="s">
        <v>102</v>
      </c>
      <c r="J67" s="218">
        <f t="shared" ref="J67:J72" si="48">SUM(K67:N67)</f>
        <v>935</v>
      </c>
      <c r="K67" s="217">
        <v>935</v>
      </c>
      <c r="L67" s="217">
        <v>0</v>
      </c>
      <c r="M67" s="217">
        <v>0</v>
      </c>
      <c r="N67" s="217">
        <v>0</v>
      </c>
      <c r="O67" s="217">
        <v>935</v>
      </c>
      <c r="P67" s="217">
        <v>935</v>
      </c>
      <c r="Q67" s="323"/>
      <c r="R67" s="323"/>
      <c r="S67" s="217" t="s">
        <v>47</v>
      </c>
      <c r="T67" s="217"/>
      <c r="U67" s="217" t="s">
        <v>40</v>
      </c>
      <c r="V67" s="323"/>
      <c r="W67" s="323"/>
      <c r="X67" s="323"/>
      <c r="Y67" s="323"/>
    </row>
    <row r="68" spans="1:25" s="328" customFormat="1">
      <c r="A68" s="215"/>
      <c r="B68" s="215" t="s">
        <v>466</v>
      </c>
      <c r="C68" s="216">
        <f t="shared" si="45"/>
        <v>1</v>
      </c>
      <c r="D68" s="215"/>
      <c r="E68" s="215"/>
      <c r="F68" s="215"/>
      <c r="G68" s="215"/>
      <c r="H68" s="215">
        <f t="shared" ref="H68:P68" si="49">SUM(H69:H69)</f>
        <v>11715</v>
      </c>
      <c r="I68" s="216" t="s">
        <v>102</v>
      </c>
      <c r="J68" s="216">
        <f t="shared" si="49"/>
        <v>2343</v>
      </c>
      <c r="K68" s="215">
        <f t="shared" si="49"/>
        <v>2343</v>
      </c>
      <c r="L68" s="215">
        <f t="shared" si="49"/>
        <v>0</v>
      </c>
      <c r="M68" s="215">
        <f t="shared" si="49"/>
        <v>0</v>
      </c>
      <c r="N68" s="215">
        <f t="shared" si="49"/>
        <v>0</v>
      </c>
      <c r="O68" s="215">
        <f t="shared" si="49"/>
        <v>2343</v>
      </c>
      <c r="P68" s="215">
        <f t="shared" si="49"/>
        <v>2343</v>
      </c>
      <c r="Q68" s="323"/>
      <c r="R68" s="323"/>
      <c r="S68" s="215"/>
      <c r="T68" s="215"/>
      <c r="U68" s="215"/>
      <c r="V68" s="323"/>
      <c r="W68" s="323"/>
      <c r="X68" s="323"/>
      <c r="Y68" s="323"/>
    </row>
    <row r="69" spans="1:25" s="328" customFormat="1" ht="24">
      <c r="A69" s="217">
        <v>52</v>
      </c>
      <c r="B69" s="217" t="s">
        <v>143</v>
      </c>
      <c r="C69" s="218">
        <v>1</v>
      </c>
      <c r="D69" s="217" t="s">
        <v>87</v>
      </c>
      <c r="E69" s="217" t="s">
        <v>144</v>
      </c>
      <c r="F69" s="217" t="s">
        <v>35</v>
      </c>
      <c r="G69" s="217" t="s">
        <v>36</v>
      </c>
      <c r="H69" s="217">
        <v>11715</v>
      </c>
      <c r="I69" s="218" t="s">
        <v>102</v>
      </c>
      <c r="J69" s="218">
        <f t="shared" si="48"/>
        <v>2343</v>
      </c>
      <c r="K69" s="217">
        <v>2343</v>
      </c>
      <c r="L69" s="217">
        <v>0</v>
      </c>
      <c r="M69" s="217">
        <v>0</v>
      </c>
      <c r="N69" s="217">
        <v>0</v>
      </c>
      <c r="O69" s="217">
        <v>2343</v>
      </c>
      <c r="P69" s="217">
        <v>2343</v>
      </c>
      <c r="Q69" s="323"/>
      <c r="R69" s="323"/>
      <c r="S69" s="217" t="s">
        <v>131</v>
      </c>
      <c r="T69" s="217" t="s">
        <v>47</v>
      </c>
      <c r="U69" s="217" t="s">
        <v>40</v>
      </c>
      <c r="V69" s="323"/>
      <c r="W69" s="323"/>
      <c r="X69" s="323"/>
      <c r="Y69" s="323"/>
    </row>
    <row r="70" spans="1:25" s="328" customFormat="1">
      <c r="A70" s="215"/>
      <c r="B70" s="215" t="s">
        <v>467</v>
      </c>
      <c r="C70" s="216">
        <f>SUM(C71:C75)</f>
        <v>5</v>
      </c>
      <c r="D70" s="215"/>
      <c r="E70" s="215"/>
      <c r="F70" s="215"/>
      <c r="G70" s="215"/>
      <c r="H70" s="215">
        <f>H71+H72+H73</f>
        <v>19540</v>
      </c>
      <c r="I70" s="216" t="s">
        <v>102</v>
      </c>
      <c r="J70" s="216">
        <f t="shared" si="48"/>
        <v>1631</v>
      </c>
      <c r="K70" s="215">
        <f>K71+K72</f>
        <v>0</v>
      </c>
      <c r="L70" s="215">
        <f t="shared" ref="L70:P70" si="50">SUM(L71:L75)</f>
        <v>1631</v>
      </c>
      <c r="M70" s="215">
        <f t="shared" si="50"/>
        <v>0</v>
      </c>
      <c r="N70" s="215">
        <f t="shared" si="50"/>
        <v>0</v>
      </c>
      <c r="O70" s="215">
        <f t="shared" si="50"/>
        <v>7900</v>
      </c>
      <c r="P70" s="215">
        <f t="shared" si="50"/>
        <v>9940</v>
      </c>
      <c r="Q70" s="323"/>
      <c r="R70" s="323"/>
      <c r="S70" s="215"/>
      <c r="T70" s="215"/>
      <c r="U70" s="215"/>
      <c r="V70" s="323"/>
      <c r="W70" s="323"/>
      <c r="X70" s="323"/>
      <c r="Y70" s="323"/>
    </row>
    <row r="71" spans="1:25" s="328" customFormat="1" ht="24">
      <c r="A71" s="217">
        <v>69</v>
      </c>
      <c r="B71" s="217" t="s">
        <v>146</v>
      </c>
      <c r="C71" s="218">
        <v>1</v>
      </c>
      <c r="D71" s="217" t="s">
        <v>87</v>
      </c>
      <c r="E71" s="217" t="s">
        <v>147</v>
      </c>
      <c r="F71" s="217" t="s">
        <v>62</v>
      </c>
      <c r="G71" s="217" t="s">
        <v>36</v>
      </c>
      <c r="H71" s="217">
        <v>4000</v>
      </c>
      <c r="I71" s="218" t="s">
        <v>102</v>
      </c>
      <c r="J71" s="218">
        <f t="shared" si="48"/>
        <v>800</v>
      </c>
      <c r="K71" s="217">
        <v>0</v>
      </c>
      <c r="L71" s="217">
        <v>800</v>
      </c>
      <c r="M71" s="217"/>
      <c r="N71" s="217"/>
      <c r="O71" s="217">
        <v>2000</v>
      </c>
      <c r="P71" s="217">
        <v>4000</v>
      </c>
      <c r="Q71" s="323"/>
      <c r="R71" s="323"/>
      <c r="S71" s="217" t="s">
        <v>110</v>
      </c>
      <c r="T71" s="217" t="s">
        <v>47</v>
      </c>
      <c r="U71" s="217" t="s">
        <v>40</v>
      </c>
      <c r="V71" s="323"/>
      <c r="W71" s="323"/>
      <c r="X71" s="323"/>
      <c r="Y71" s="323"/>
    </row>
    <row r="72" spans="1:25" s="328" customFormat="1" ht="24">
      <c r="A72" s="217">
        <v>70</v>
      </c>
      <c r="B72" s="217" t="s">
        <v>468</v>
      </c>
      <c r="C72" s="218">
        <v>1</v>
      </c>
      <c r="D72" s="217" t="s">
        <v>87</v>
      </c>
      <c r="E72" s="217" t="s">
        <v>469</v>
      </c>
      <c r="F72" s="217" t="s">
        <v>62</v>
      </c>
      <c r="G72" s="217" t="s">
        <v>36</v>
      </c>
      <c r="H72" s="217">
        <v>540</v>
      </c>
      <c r="I72" s="218" t="s">
        <v>102</v>
      </c>
      <c r="J72" s="218">
        <f t="shared" si="48"/>
        <v>81</v>
      </c>
      <c r="K72" s="217">
        <v>0</v>
      </c>
      <c r="L72" s="217">
        <v>81</v>
      </c>
      <c r="M72" s="217">
        <v>0</v>
      </c>
      <c r="N72" s="217">
        <v>0</v>
      </c>
      <c r="O72" s="217">
        <v>500</v>
      </c>
      <c r="P72" s="217">
        <v>540</v>
      </c>
      <c r="Q72" s="323"/>
      <c r="R72" s="323"/>
      <c r="S72" s="217" t="s">
        <v>110</v>
      </c>
      <c r="T72" s="217" t="s">
        <v>47</v>
      </c>
      <c r="U72" s="217" t="s">
        <v>40</v>
      </c>
      <c r="V72" s="323"/>
      <c r="W72" s="323"/>
      <c r="X72" s="323"/>
      <c r="Y72" s="323"/>
    </row>
    <row r="73" spans="1:25" s="328" customFormat="1" ht="24">
      <c r="A73" s="217"/>
      <c r="B73" s="217" t="s">
        <v>470</v>
      </c>
      <c r="C73" s="218">
        <v>1</v>
      </c>
      <c r="D73" s="217" t="s">
        <v>87</v>
      </c>
      <c r="E73" s="217" t="s">
        <v>471</v>
      </c>
      <c r="F73" s="217" t="s">
        <v>62</v>
      </c>
      <c r="G73" s="217" t="s">
        <v>36</v>
      </c>
      <c r="H73" s="217">
        <v>15000</v>
      </c>
      <c r="I73" s="218" t="s">
        <v>102</v>
      </c>
      <c r="J73" s="218">
        <f>K73+L73+M73</f>
        <v>750</v>
      </c>
      <c r="K73" s="217">
        <v>0</v>
      </c>
      <c r="L73" s="217">
        <v>750</v>
      </c>
      <c r="M73" s="217">
        <v>0</v>
      </c>
      <c r="N73" s="217">
        <v>0</v>
      </c>
      <c r="O73" s="217">
        <v>3000</v>
      </c>
      <c r="P73" s="217">
        <v>3000</v>
      </c>
      <c r="Q73" s="323"/>
      <c r="R73" s="323"/>
      <c r="S73" s="217" t="s">
        <v>110</v>
      </c>
      <c r="T73" s="217"/>
      <c r="U73" s="217"/>
      <c r="V73" s="323"/>
      <c r="W73" s="323"/>
      <c r="X73" s="323"/>
      <c r="Y73" s="323"/>
    </row>
    <row r="74" spans="1:25" s="328" customFormat="1">
      <c r="A74" s="215"/>
      <c r="B74" s="215" t="s">
        <v>472</v>
      </c>
      <c r="C74" s="216">
        <f>SUM(C76:C76)</f>
        <v>1</v>
      </c>
      <c r="D74" s="215"/>
      <c r="E74" s="215"/>
      <c r="F74" s="215"/>
      <c r="G74" s="215"/>
      <c r="H74" s="215">
        <f t="shared" ref="H74:P74" si="51">H75+H76</f>
        <v>11000</v>
      </c>
      <c r="I74" s="218" t="s">
        <v>102</v>
      </c>
      <c r="J74" s="216">
        <f t="shared" si="51"/>
        <v>400</v>
      </c>
      <c r="K74" s="215">
        <f t="shared" si="51"/>
        <v>400</v>
      </c>
      <c r="L74" s="215">
        <f t="shared" si="51"/>
        <v>0</v>
      </c>
      <c r="M74" s="215">
        <f t="shared" si="51"/>
        <v>0</v>
      </c>
      <c r="N74" s="215">
        <f t="shared" si="51"/>
        <v>0</v>
      </c>
      <c r="O74" s="215">
        <f t="shared" si="51"/>
        <v>2200</v>
      </c>
      <c r="P74" s="215">
        <f t="shared" si="51"/>
        <v>2200</v>
      </c>
      <c r="Q74" s="323"/>
      <c r="R74" s="323"/>
      <c r="S74" s="215"/>
      <c r="T74" s="215"/>
      <c r="U74" s="215"/>
      <c r="V74" s="323"/>
      <c r="W74" s="323"/>
      <c r="X74" s="323"/>
      <c r="Y74" s="323"/>
    </row>
    <row r="75" spans="1:25" s="328" customFormat="1" ht="24">
      <c r="A75" s="215"/>
      <c r="B75" s="217" t="s">
        <v>149</v>
      </c>
      <c r="C75" s="218">
        <v>1</v>
      </c>
      <c r="D75" s="217" t="s">
        <v>87</v>
      </c>
      <c r="E75" s="217" t="s">
        <v>150</v>
      </c>
      <c r="F75" s="217" t="s">
        <v>62</v>
      </c>
      <c r="G75" s="217" t="s">
        <v>36</v>
      </c>
      <c r="H75" s="217">
        <v>1000</v>
      </c>
      <c r="I75" s="218" t="s">
        <v>102</v>
      </c>
      <c r="J75" s="218">
        <f>SUM(K75:N75)</f>
        <v>200</v>
      </c>
      <c r="K75" s="217">
        <v>200</v>
      </c>
      <c r="L75" s="217">
        <v>0</v>
      </c>
      <c r="M75" s="217">
        <v>0</v>
      </c>
      <c r="N75" s="217">
        <v>0</v>
      </c>
      <c r="O75" s="217">
        <v>200</v>
      </c>
      <c r="P75" s="217">
        <v>200</v>
      </c>
      <c r="Q75" s="323"/>
      <c r="R75" s="323"/>
      <c r="S75" s="217" t="s">
        <v>47</v>
      </c>
      <c r="T75" s="217"/>
      <c r="U75" s="217" t="s">
        <v>40</v>
      </c>
      <c r="V75" s="323"/>
      <c r="W75" s="323"/>
      <c r="X75" s="323"/>
      <c r="Y75" s="323"/>
    </row>
    <row r="76" spans="1:25" s="328" customFormat="1" ht="24">
      <c r="A76" s="217">
        <v>92</v>
      </c>
      <c r="B76" s="217" t="s">
        <v>151</v>
      </c>
      <c r="C76" s="218">
        <v>1</v>
      </c>
      <c r="D76" s="217" t="s">
        <v>87</v>
      </c>
      <c r="E76" s="217" t="s">
        <v>152</v>
      </c>
      <c r="F76" s="217" t="s">
        <v>62</v>
      </c>
      <c r="G76" s="217" t="s">
        <v>36</v>
      </c>
      <c r="H76" s="217">
        <v>10000</v>
      </c>
      <c r="I76" s="218" t="s">
        <v>102</v>
      </c>
      <c r="J76" s="218">
        <f>SUM(K76:N76)</f>
        <v>200</v>
      </c>
      <c r="K76" s="217">
        <v>200</v>
      </c>
      <c r="L76" s="217">
        <v>0</v>
      </c>
      <c r="M76" s="217">
        <v>0</v>
      </c>
      <c r="N76" s="217">
        <v>0</v>
      </c>
      <c r="O76" s="217">
        <v>2000</v>
      </c>
      <c r="P76" s="217">
        <v>2000</v>
      </c>
      <c r="Q76" s="323"/>
      <c r="R76" s="323"/>
      <c r="S76" s="217" t="s">
        <v>47</v>
      </c>
      <c r="T76" s="217"/>
      <c r="U76" s="217" t="s">
        <v>40</v>
      </c>
      <c r="V76" s="323"/>
      <c r="W76" s="323"/>
      <c r="X76" s="323"/>
      <c r="Y76" s="323"/>
    </row>
    <row r="77" spans="1:25" s="328" customFormat="1" ht="18" customHeight="1">
      <c r="A77" s="170"/>
      <c r="B77" s="325" t="s">
        <v>153</v>
      </c>
      <c r="C77" s="171">
        <f>C78+C80+C82+C84+C86+C88</f>
        <v>5</v>
      </c>
      <c r="D77" s="170"/>
      <c r="E77" s="170"/>
      <c r="F77" s="170"/>
      <c r="G77" s="170"/>
      <c r="H77" s="171" t="s">
        <v>28</v>
      </c>
      <c r="I77" s="171" t="s">
        <v>155</v>
      </c>
      <c r="J77" s="171">
        <f t="shared" ref="J77:P77" si="52">J78+J80+J82+J84+J86+J88</f>
        <v>63148</v>
      </c>
      <c r="K77" s="170">
        <f t="shared" si="52"/>
        <v>4000</v>
      </c>
      <c r="L77" s="170">
        <f t="shared" si="52"/>
        <v>55290</v>
      </c>
      <c r="M77" s="170">
        <f t="shared" si="52"/>
        <v>0</v>
      </c>
      <c r="N77" s="170">
        <f t="shared" si="52"/>
        <v>3858</v>
      </c>
      <c r="O77" s="170">
        <f t="shared" si="52"/>
        <v>11223</v>
      </c>
      <c r="P77" s="170">
        <f t="shared" si="52"/>
        <v>50629</v>
      </c>
      <c r="Q77" s="170"/>
      <c r="R77" s="170"/>
      <c r="S77" s="170"/>
      <c r="T77" s="170"/>
      <c r="U77" s="170"/>
      <c r="V77" s="323"/>
      <c r="W77" s="323"/>
      <c r="X77" s="323"/>
      <c r="Y77" s="323"/>
    </row>
    <row r="78" spans="1:25" s="328" customFormat="1">
      <c r="A78" s="170"/>
      <c r="B78" s="170" t="s">
        <v>473</v>
      </c>
      <c r="C78" s="171">
        <f t="shared" ref="C78:C82" si="53">SUM(C79:C79)</f>
        <v>1</v>
      </c>
      <c r="D78" s="170"/>
      <c r="E78" s="170"/>
      <c r="F78" s="170"/>
      <c r="G78" s="170"/>
      <c r="H78" s="171">
        <f t="shared" ref="H78:P78" si="54">SUM(H79:H79)</f>
        <v>1000</v>
      </c>
      <c r="I78" s="171" t="s">
        <v>155</v>
      </c>
      <c r="J78" s="171">
        <f t="shared" si="54"/>
        <v>5443</v>
      </c>
      <c r="K78" s="170">
        <f t="shared" si="54"/>
        <v>4000</v>
      </c>
      <c r="L78" s="170">
        <f t="shared" si="54"/>
        <v>1000</v>
      </c>
      <c r="M78" s="170">
        <f t="shared" si="54"/>
        <v>0</v>
      </c>
      <c r="N78" s="170">
        <f t="shared" si="54"/>
        <v>443</v>
      </c>
      <c r="O78" s="170">
        <f t="shared" si="54"/>
        <v>1000</v>
      </c>
      <c r="P78" s="170">
        <f t="shared" si="54"/>
        <v>4200</v>
      </c>
      <c r="Q78" s="170"/>
      <c r="R78" s="170"/>
      <c r="S78" s="170"/>
      <c r="T78" s="170"/>
      <c r="U78" s="170">
        <f>P78</f>
        <v>4200</v>
      </c>
      <c r="V78" s="323"/>
      <c r="W78" s="323"/>
      <c r="X78" s="323"/>
      <c r="Y78" s="323"/>
    </row>
    <row r="79" spans="1:25" s="328" customFormat="1" ht="24">
      <c r="A79" s="175">
        <v>6</v>
      </c>
      <c r="B79" s="175" t="s">
        <v>156</v>
      </c>
      <c r="C79" s="176">
        <v>1</v>
      </c>
      <c r="D79" s="175" t="s">
        <v>87</v>
      </c>
      <c r="E79" s="175" t="s">
        <v>474</v>
      </c>
      <c r="F79" s="175" t="s">
        <v>62</v>
      </c>
      <c r="G79" s="175" t="s">
        <v>36</v>
      </c>
      <c r="H79" s="176">
        <v>1000</v>
      </c>
      <c r="I79" s="176" t="s">
        <v>155</v>
      </c>
      <c r="J79" s="176">
        <f>K79+L79+M79+N79</f>
        <v>5443</v>
      </c>
      <c r="K79" s="175">
        <v>4000</v>
      </c>
      <c r="L79" s="175">
        <v>1000</v>
      </c>
      <c r="M79" s="175">
        <v>0</v>
      </c>
      <c r="N79" s="175">
        <v>443</v>
      </c>
      <c r="O79" s="175">
        <v>1000</v>
      </c>
      <c r="P79" s="175">
        <v>4200</v>
      </c>
      <c r="Q79" s="323"/>
      <c r="R79" s="323"/>
      <c r="S79" s="175" t="s">
        <v>158</v>
      </c>
      <c r="T79" s="175" t="s">
        <v>47</v>
      </c>
      <c r="U79" s="175">
        <f>P79</f>
        <v>4200</v>
      </c>
      <c r="V79" s="323"/>
      <c r="W79" s="323"/>
      <c r="X79" s="323"/>
      <c r="Y79" s="323"/>
    </row>
    <row r="80" spans="1:25" s="328" customFormat="1">
      <c r="A80" s="170"/>
      <c r="B80" s="170" t="s">
        <v>475</v>
      </c>
      <c r="C80" s="171">
        <f t="shared" si="53"/>
        <v>1</v>
      </c>
      <c r="D80" s="170"/>
      <c r="E80" s="170"/>
      <c r="F80" s="170"/>
      <c r="G80" s="170"/>
      <c r="H80" s="171">
        <f t="shared" ref="H80:P80" si="55">SUM(H81:H81)</f>
        <v>2557</v>
      </c>
      <c r="I80" s="171" t="s">
        <v>155</v>
      </c>
      <c r="J80" s="171">
        <f t="shared" si="55"/>
        <v>53909</v>
      </c>
      <c r="K80" s="170">
        <f t="shared" si="55"/>
        <v>0</v>
      </c>
      <c r="L80" s="170">
        <f t="shared" si="55"/>
        <v>51342</v>
      </c>
      <c r="M80" s="170">
        <f t="shared" si="55"/>
        <v>0</v>
      </c>
      <c r="N80" s="170">
        <f t="shared" si="55"/>
        <v>2567</v>
      </c>
      <c r="O80" s="170">
        <f t="shared" si="55"/>
        <v>2557</v>
      </c>
      <c r="P80" s="170">
        <f t="shared" si="55"/>
        <v>8557</v>
      </c>
      <c r="Q80" s="323"/>
      <c r="R80" s="323"/>
      <c r="S80" s="170"/>
      <c r="T80" s="170"/>
      <c r="U80" s="170"/>
      <c r="V80" s="323"/>
      <c r="W80" s="323"/>
      <c r="X80" s="323"/>
      <c r="Y80" s="323"/>
    </row>
    <row r="81" spans="1:25" s="328" customFormat="1" ht="24">
      <c r="A81" s="175">
        <v>18</v>
      </c>
      <c r="B81" s="175" t="s">
        <v>160</v>
      </c>
      <c r="C81" s="176">
        <v>1</v>
      </c>
      <c r="D81" s="175" t="s">
        <v>161</v>
      </c>
      <c r="E81" s="175" t="s">
        <v>162</v>
      </c>
      <c r="F81" s="175" t="s">
        <v>62</v>
      </c>
      <c r="G81" s="175" t="s">
        <v>36</v>
      </c>
      <c r="H81" s="176">
        <v>2557</v>
      </c>
      <c r="I81" s="176" t="s">
        <v>155</v>
      </c>
      <c r="J81" s="176">
        <f t="shared" ref="J81:J85" si="56">SUM(K81:N81)</f>
        <v>53909</v>
      </c>
      <c r="K81" s="175">
        <v>0</v>
      </c>
      <c r="L81" s="175">
        <v>51342</v>
      </c>
      <c r="M81" s="175">
        <v>0</v>
      </c>
      <c r="N81" s="175">
        <v>2567</v>
      </c>
      <c r="O81" s="175">
        <v>2557</v>
      </c>
      <c r="P81" s="175">
        <v>8557</v>
      </c>
      <c r="Q81" s="323"/>
      <c r="R81" s="323"/>
      <c r="S81" s="175" t="s">
        <v>163</v>
      </c>
      <c r="T81" s="323" t="s">
        <v>164</v>
      </c>
      <c r="U81" s="175"/>
      <c r="V81" s="323"/>
      <c r="W81" s="323"/>
      <c r="X81" s="323"/>
      <c r="Y81" s="323"/>
    </row>
    <row r="82" spans="1:25" s="328" customFormat="1">
      <c r="A82" s="170"/>
      <c r="B82" s="170" t="s">
        <v>476</v>
      </c>
      <c r="C82" s="171">
        <f t="shared" si="53"/>
        <v>1</v>
      </c>
      <c r="D82" s="170"/>
      <c r="E82" s="170"/>
      <c r="F82" s="170"/>
      <c r="G82" s="170"/>
      <c r="H82" s="171">
        <f t="shared" ref="H82:P82" si="57">SUM(H83:H83)</f>
        <v>36560</v>
      </c>
      <c r="I82" s="171" t="s">
        <v>155</v>
      </c>
      <c r="J82" s="171">
        <f t="shared" si="57"/>
        <v>2194</v>
      </c>
      <c r="K82" s="170">
        <f t="shared" si="57"/>
        <v>0</v>
      </c>
      <c r="L82" s="170">
        <f t="shared" si="57"/>
        <v>2194</v>
      </c>
      <c r="M82" s="170">
        <f t="shared" si="57"/>
        <v>0</v>
      </c>
      <c r="N82" s="170">
        <f t="shared" si="57"/>
        <v>0</v>
      </c>
      <c r="O82" s="170">
        <f t="shared" si="57"/>
        <v>7312</v>
      </c>
      <c r="P82" s="170">
        <f t="shared" si="57"/>
        <v>36560</v>
      </c>
      <c r="Q82" s="323"/>
      <c r="R82" s="323"/>
      <c r="S82" s="170"/>
      <c r="T82" s="170"/>
      <c r="U82" s="170"/>
      <c r="V82" s="323"/>
      <c r="W82" s="323"/>
      <c r="X82" s="323"/>
      <c r="Y82" s="323"/>
    </row>
    <row r="83" spans="1:25" s="328" customFormat="1" ht="24">
      <c r="A83" s="175">
        <v>31</v>
      </c>
      <c r="B83" s="175" t="s">
        <v>166</v>
      </c>
      <c r="C83" s="176">
        <v>1</v>
      </c>
      <c r="D83" s="175" t="s">
        <v>173</v>
      </c>
      <c r="E83" s="175" t="s">
        <v>168</v>
      </c>
      <c r="F83" s="175" t="s">
        <v>62</v>
      </c>
      <c r="G83" s="175" t="s">
        <v>36</v>
      </c>
      <c r="H83" s="176">
        <v>36560</v>
      </c>
      <c r="I83" s="176" t="s">
        <v>155</v>
      </c>
      <c r="J83" s="176">
        <f t="shared" si="56"/>
        <v>2194</v>
      </c>
      <c r="K83" s="175"/>
      <c r="L83" s="175">
        <v>2194</v>
      </c>
      <c r="M83" s="175">
        <v>0</v>
      </c>
      <c r="N83" s="175">
        <v>0</v>
      </c>
      <c r="O83" s="175">
        <v>7312</v>
      </c>
      <c r="P83" s="323">
        <v>36560</v>
      </c>
      <c r="Q83" s="323"/>
      <c r="R83" s="323"/>
      <c r="S83" s="175" t="s">
        <v>169</v>
      </c>
      <c r="T83" s="175" t="s">
        <v>170</v>
      </c>
      <c r="U83" s="175"/>
      <c r="V83" s="323"/>
      <c r="W83" s="323"/>
      <c r="X83" s="323"/>
      <c r="Y83" s="323"/>
    </row>
    <row r="84" spans="1:25" s="328" customFormat="1">
      <c r="A84" s="170"/>
      <c r="B84" s="170" t="s">
        <v>477</v>
      </c>
      <c r="C84" s="171">
        <f>SUM(C85:C85)</f>
        <v>1</v>
      </c>
      <c r="D84" s="170"/>
      <c r="E84" s="170"/>
      <c r="F84" s="170"/>
      <c r="G84" s="170"/>
      <c r="H84" s="171">
        <f t="shared" ref="H84:P84" si="58">SUM(H85:H85)</f>
        <v>500</v>
      </c>
      <c r="I84" s="171" t="s">
        <v>155</v>
      </c>
      <c r="J84" s="171">
        <f t="shared" si="58"/>
        <v>1200</v>
      </c>
      <c r="K84" s="170">
        <f t="shared" si="58"/>
        <v>0</v>
      </c>
      <c r="L84" s="170">
        <f t="shared" si="58"/>
        <v>500</v>
      </c>
      <c r="M84" s="170">
        <f t="shared" si="58"/>
        <v>0</v>
      </c>
      <c r="N84" s="170">
        <f t="shared" si="58"/>
        <v>700</v>
      </c>
      <c r="O84" s="170">
        <f t="shared" si="58"/>
        <v>100</v>
      </c>
      <c r="P84" s="170">
        <f t="shared" si="58"/>
        <v>500</v>
      </c>
      <c r="Q84" s="323"/>
      <c r="R84" s="323"/>
      <c r="S84" s="170"/>
      <c r="T84" s="170"/>
      <c r="U84" s="170"/>
      <c r="V84" s="323"/>
      <c r="W84" s="323"/>
      <c r="X84" s="323"/>
      <c r="Y84" s="323"/>
    </row>
    <row r="85" spans="1:25" s="328" customFormat="1" ht="24">
      <c r="A85" s="175">
        <v>37</v>
      </c>
      <c r="B85" s="175" t="s">
        <v>172</v>
      </c>
      <c r="C85" s="176">
        <v>1</v>
      </c>
      <c r="D85" s="175" t="s">
        <v>173</v>
      </c>
      <c r="E85" s="175" t="s">
        <v>174</v>
      </c>
      <c r="F85" s="175" t="s">
        <v>62</v>
      </c>
      <c r="G85" s="175" t="s">
        <v>36</v>
      </c>
      <c r="H85" s="176">
        <v>500</v>
      </c>
      <c r="I85" s="176" t="s">
        <v>155</v>
      </c>
      <c r="J85" s="176">
        <f t="shared" si="56"/>
        <v>1200</v>
      </c>
      <c r="K85" s="175">
        <v>0</v>
      </c>
      <c r="L85" s="175">
        <v>500</v>
      </c>
      <c r="M85" s="175">
        <v>0</v>
      </c>
      <c r="N85" s="175">
        <v>700</v>
      </c>
      <c r="O85" s="175">
        <v>100</v>
      </c>
      <c r="P85" s="175">
        <v>500</v>
      </c>
      <c r="Q85" s="323"/>
      <c r="R85" s="323"/>
      <c r="S85" s="175" t="s">
        <v>175</v>
      </c>
      <c r="T85" s="175"/>
      <c r="U85" s="175"/>
      <c r="V85" s="323"/>
      <c r="W85" s="323"/>
      <c r="X85" s="323"/>
      <c r="Y85" s="323"/>
    </row>
    <row r="86" spans="1:25" s="328" customFormat="1">
      <c r="A86" s="170"/>
      <c r="B86" s="170" t="s">
        <v>478</v>
      </c>
      <c r="C86" s="171">
        <f>SUM(C87:C87)</f>
        <v>1</v>
      </c>
      <c r="D86" s="170"/>
      <c r="E86" s="170"/>
      <c r="F86" s="170"/>
      <c r="G86" s="170"/>
      <c r="H86" s="171">
        <f t="shared" ref="H86:P86" si="59">SUM(H87:H87)</f>
        <v>254</v>
      </c>
      <c r="I86" s="171" t="s">
        <v>155</v>
      </c>
      <c r="J86" s="171">
        <f t="shared" si="59"/>
        <v>402</v>
      </c>
      <c r="K86" s="170">
        <f t="shared" si="59"/>
        <v>0</v>
      </c>
      <c r="L86" s="170">
        <f t="shared" si="59"/>
        <v>254</v>
      </c>
      <c r="M86" s="170">
        <f t="shared" si="59"/>
        <v>0</v>
      </c>
      <c r="N86" s="170">
        <f t="shared" si="59"/>
        <v>148</v>
      </c>
      <c r="O86" s="170">
        <f t="shared" si="59"/>
        <v>254</v>
      </c>
      <c r="P86" s="170">
        <f t="shared" si="59"/>
        <v>812</v>
      </c>
      <c r="Q86" s="323"/>
      <c r="R86" s="323"/>
      <c r="S86" s="170"/>
      <c r="T86" s="170"/>
      <c r="U86" s="170"/>
      <c r="V86" s="323"/>
      <c r="W86" s="323"/>
      <c r="X86" s="323"/>
      <c r="Y86" s="323"/>
    </row>
    <row r="87" spans="1:25" s="328" customFormat="1" ht="24">
      <c r="A87" s="175">
        <v>47</v>
      </c>
      <c r="B87" s="175" t="s">
        <v>177</v>
      </c>
      <c r="C87" s="176">
        <v>1</v>
      </c>
      <c r="D87" s="175" t="s">
        <v>178</v>
      </c>
      <c r="E87" s="175" t="s">
        <v>179</v>
      </c>
      <c r="F87" s="175" t="s">
        <v>62</v>
      </c>
      <c r="G87" s="175" t="s">
        <v>36</v>
      </c>
      <c r="H87" s="176">
        <v>254</v>
      </c>
      <c r="I87" s="176" t="s">
        <v>155</v>
      </c>
      <c r="J87" s="176">
        <f>SUM(K87:N87)</f>
        <v>402</v>
      </c>
      <c r="K87" s="175">
        <v>0</v>
      </c>
      <c r="L87" s="175">
        <v>254</v>
      </c>
      <c r="M87" s="175">
        <v>0</v>
      </c>
      <c r="N87" s="175">
        <v>148</v>
      </c>
      <c r="O87" s="175">
        <v>254</v>
      </c>
      <c r="P87" s="175">
        <v>812</v>
      </c>
      <c r="Q87" s="323"/>
      <c r="R87" s="323"/>
      <c r="S87" s="175" t="s">
        <v>163</v>
      </c>
      <c r="T87" s="175" t="s">
        <v>158</v>
      </c>
      <c r="U87" s="175"/>
      <c r="V87" s="323"/>
      <c r="W87" s="323"/>
      <c r="X87" s="323"/>
      <c r="Y87" s="323"/>
    </row>
    <row r="88" spans="1:25" s="328" customFormat="1" ht="15.95" customHeight="1">
      <c r="A88" s="170"/>
      <c r="B88" s="170" t="s">
        <v>479</v>
      </c>
      <c r="C88" s="171"/>
      <c r="D88" s="170"/>
      <c r="E88" s="170"/>
      <c r="F88" s="170"/>
      <c r="G88" s="170"/>
      <c r="H88" s="171"/>
      <c r="I88" s="171"/>
      <c r="J88" s="171"/>
      <c r="K88" s="170"/>
      <c r="L88" s="170"/>
      <c r="M88" s="170"/>
      <c r="N88" s="170"/>
      <c r="O88" s="170"/>
      <c r="P88" s="170"/>
      <c r="Q88" s="170"/>
      <c r="R88" s="170"/>
      <c r="S88" s="170"/>
      <c r="T88" s="170"/>
      <c r="U88" s="170"/>
      <c r="V88" s="323"/>
      <c r="W88" s="323"/>
      <c r="X88" s="323"/>
      <c r="Y88" s="323"/>
    </row>
    <row r="89" spans="1:25" s="328" customFormat="1" ht="48">
      <c r="A89" s="13"/>
      <c r="B89" s="335" t="s">
        <v>185</v>
      </c>
      <c r="C89" s="14">
        <v>1309</v>
      </c>
      <c r="D89" s="13" t="s">
        <v>28</v>
      </c>
      <c r="E89" s="13" t="s">
        <v>28</v>
      </c>
      <c r="F89" s="13" t="s">
        <v>28</v>
      </c>
      <c r="G89" s="16" t="s">
        <v>28</v>
      </c>
      <c r="H89" s="15" t="s">
        <v>28</v>
      </c>
      <c r="I89" s="13" t="s">
        <v>28</v>
      </c>
      <c r="J89" s="15">
        <v>275842.18</v>
      </c>
      <c r="K89" s="15">
        <v>46020</v>
      </c>
      <c r="L89" s="15">
        <v>226521.95</v>
      </c>
      <c r="M89" s="15">
        <v>3200.23</v>
      </c>
      <c r="N89" s="15">
        <v>100</v>
      </c>
      <c r="O89" s="93">
        <v>163556</v>
      </c>
      <c r="P89" s="93">
        <v>521285</v>
      </c>
      <c r="Q89" s="93"/>
      <c r="R89" s="93"/>
      <c r="S89" s="13" t="s">
        <v>28</v>
      </c>
      <c r="T89" s="13" t="s">
        <v>28</v>
      </c>
      <c r="U89" s="13" t="s">
        <v>28</v>
      </c>
      <c r="V89" s="13" t="s">
        <v>480</v>
      </c>
      <c r="W89" s="323"/>
      <c r="X89" s="323"/>
      <c r="Y89" s="323"/>
    </row>
    <row r="90" spans="1:25" s="328" customFormat="1" ht="23.1" customHeight="1">
      <c r="A90" s="13"/>
      <c r="B90" s="335" t="s">
        <v>186</v>
      </c>
      <c r="C90" s="14">
        <v>965</v>
      </c>
      <c r="D90" s="13" t="s">
        <v>28</v>
      </c>
      <c r="E90" s="13" t="s">
        <v>28</v>
      </c>
      <c r="F90" s="13" t="s">
        <v>28</v>
      </c>
      <c r="G90" s="16" t="s">
        <v>28</v>
      </c>
      <c r="H90" s="15" t="s">
        <v>28</v>
      </c>
      <c r="I90" s="13" t="s">
        <v>187</v>
      </c>
      <c r="J90" s="15">
        <v>148459.46</v>
      </c>
      <c r="K90" s="15">
        <v>25000</v>
      </c>
      <c r="L90" s="15">
        <v>123459.46</v>
      </c>
      <c r="M90" s="15">
        <v>0</v>
      </c>
      <c r="N90" s="15">
        <v>0</v>
      </c>
      <c r="O90" s="93">
        <v>23192</v>
      </c>
      <c r="P90" s="93">
        <v>79153</v>
      </c>
      <c r="Q90" s="93"/>
      <c r="R90" s="93"/>
      <c r="S90" s="13" t="s">
        <v>28</v>
      </c>
      <c r="T90" s="13" t="s">
        <v>28</v>
      </c>
      <c r="U90" s="13" t="s">
        <v>28</v>
      </c>
      <c r="V90" s="13"/>
      <c r="W90" s="323"/>
      <c r="X90" s="323"/>
      <c r="Y90" s="323"/>
    </row>
    <row r="91" spans="1:25" ht="27" customHeight="1">
      <c r="A91" s="20"/>
      <c r="B91" s="20" t="s">
        <v>188</v>
      </c>
      <c r="C91" s="21">
        <f>C92+C94</f>
        <v>965</v>
      </c>
      <c r="D91" s="20" t="s">
        <v>28</v>
      </c>
      <c r="E91" s="20" t="s">
        <v>28</v>
      </c>
      <c r="F91" s="20" t="s">
        <v>28</v>
      </c>
      <c r="G91" s="22" t="s">
        <v>28</v>
      </c>
      <c r="H91" s="23">
        <v>1830.848</v>
      </c>
      <c r="I91" s="20" t="s">
        <v>187</v>
      </c>
      <c r="J91" s="23">
        <f>K91+L91</f>
        <v>148459.46</v>
      </c>
      <c r="K91" s="23">
        <v>25000</v>
      </c>
      <c r="L91" s="23">
        <f t="shared" ref="L91:P91" si="60">L92+L94</f>
        <v>123459.46</v>
      </c>
      <c r="M91" s="23">
        <f t="shared" si="60"/>
        <v>0</v>
      </c>
      <c r="N91" s="23">
        <f t="shared" si="60"/>
        <v>0</v>
      </c>
      <c r="O91" s="94">
        <f t="shared" si="60"/>
        <v>23192</v>
      </c>
      <c r="P91" s="94">
        <f t="shared" si="60"/>
        <v>79153</v>
      </c>
      <c r="Q91" s="94"/>
      <c r="R91" s="94"/>
      <c r="S91" s="20" t="s">
        <v>28</v>
      </c>
      <c r="T91" s="20" t="s">
        <v>28</v>
      </c>
      <c r="U91" s="20" t="s">
        <v>28</v>
      </c>
      <c r="V91" s="20"/>
      <c r="W91" s="128"/>
      <c r="X91" s="128"/>
      <c r="Y91" s="128"/>
    </row>
    <row r="92" spans="1:25" ht="24">
      <c r="A92" s="13"/>
      <c r="B92" s="13" t="s">
        <v>481</v>
      </c>
      <c r="C92" s="14">
        <f>C93</f>
        <v>755</v>
      </c>
      <c r="D92" s="13" t="s">
        <v>482</v>
      </c>
      <c r="E92" s="24" t="s">
        <v>483</v>
      </c>
      <c r="F92" s="25" t="s">
        <v>62</v>
      </c>
      <c r="G92" s="16" t="s">
        <v>36</v>
      </c>
      <c r="H92" s="15">
        <v>1063.902</v>
      </c>
      <c r="I92" s="13" t="s">
        <v>187</v>
      </c>
      <c r="J92" s="15">
        <f t="shared" ref="J92:P92" si="61">J93</f>
        <v>85112.16</v>
      </c>
      <c r="K92" s="14" t="e">
        <f t="shared" si="61"/>
        <v>#REF!</v>
      </c>
      <c r="L92" s="15">
        <v>85112.16</v>
      </c>
      <c r="M92" s="14">
        <f t="shared" si="61"/>
        <v>0</v>
      </c>
      <c r="N92" s="14">
        <f t="shared" si="61"/>
        <v>0</v>
      </c>
      <c r="O92" s="93">
        <f t="shared" si="61"/>
        <v>13111</v>
      </c>
      <c r="P92" s="93">
        <f t="shared" si="61"/>
        <v>44481</v>
      </c>
      <c r="Q92" s="93"/>
      <c r="R92" s="93"/>
      <c r="S92" s="13" t="s">
        <v>28</v>
      </c>
      <c r="T92" s="13" t="s">
        <v>28</v>
      </c>
      <c r="U92" s="13" t="s">
        <v>28</v>
      </c>
      <c r="V92" s="13"/>
      <c r="W92" s="128"/>
      <c r="X92" s="128"/>
      <c r="Y92" s="128"/>
    </row>
    <row r="93" spans="1:25" ht="36">
      <c r="A93" s="26"/>
      <c r="B93" s="26" t="s">
        <v>484</v>
      </c>
      <c r="C93" s="27">
        <v>755</v>
      </c>
      <c r="D93" s="26" t="s">
        <v>485</v>
      </c>
      <c r="E93" s="28" t="s">
        <v>486</v>
      </c>
      <c r="F93" s="26" t="s">
        <v>62</v>
      </c>
      <c r="G93" s="29" t="s">
        <v>36</v>
      </c>
      <c r="H93" s="30">
        <v>1063.902</v>
      </c>
      <c r="I93" s="29" t="s">
        <v>187</v>
      </c>
      <c r="J93" s="30">
        <v>85112.16</v>
      </c>
      <c r="K93" s="27" t="e">
        <f>#REF!+#REF!+#REF!+#REF!+#REF!+#REF!+#REF!+#REF!+#REF!+#REF!+#REF!+#REF!+#REF!+#REF!+#REF!</f>
        <v>#REF!</v>
      </c>
      <c r="L93" s="30">
        <v>85112.16</v>
      </c>
      <c r="M93" s="27">
        <v>0</v>
      </c>
      <c r="N93" s="27">
        <v>0</v>
      </c>
      <c r="O93" s="95">
        <v>13111</v>
      </c>
      <c r="P93" s="95">
        <v>44481</v>
      </c>
      <c r="Q93" s="95"/>
      <c r="R93" s="95"/>
      <c r="S93" s="26" t="s">
        <v>487</v>
      </c>
      <c r="T93" s="26" t="s">
        <v>488</v>
      </c>
      <c r="U93" s="26" t="s">
        <v>489</v>
      </c>
      <c r="V93" s="67"/>
      <c r="W93" s="128"/>
      <c r="X93" s="128"/>
      <c r="Y93" s="128"/>
    </row>
    <row r="94" spans="1:25" ht="36">
      <c r="A94" s="26"/>
      <c r="B94" s="26" t="s">
        <v>490</v>
      </c>
      <c r="C94" s="27">
        <v>210</v>
      </c>
      <c r="D94" s="26" t="s">
        <v>491</v>
      </c>
      <c r="E94" s="28" t="s">
        <v>492</v>
      </c>
      <c r="F94" s="26" t="s">
        <v>35</v>
      </c>
      <c r="G94" s="29" t="s">
        <v>493</v>
      </c>
      <c r="H94" s="30">
        <v>766.94600000000003</v>
      </c>
      <c r="I94" s="29" t="s">
        <v>187</v>
      </c>
      <c r="J94" s="30">
        <v>38347.300000000003</v>
      </c>
      <c r="K94" s="30" t="e">
        <f>#REF!+#REF!+#REF!+#REF!+#REF!+#REF!+#REF!+#REF!+#REF!+#REF!+#REF!+#REF!+#REF!+#REF!+#REF!</f>
        <v>#REF!</v>
      </c>
      <c r="L94" s="30">
        <v>38347.300000000003</v>
      </c>
      <c r="M94" s="30">
        <v>0</v>
      </c>
      <c r="N94" s="30">
        <v>0</v>
      </c>
      <c r="O94" s="95">
        <v>10081</v>
      </c>
      <c r="P94" s="95">
        <v>34672</v>
      </c>
      <c r="Q94" s="95"/>
      <c r="R94" s="95"/>
      <c r="S94" s="121" t="s">
        <v>487</v>
      </c>
      <c r="T94" s="26" t="s">
        <v>488</v>
      </c>
      <c r="U94" s="26" t="s">
        <v>489</v>
      </c>
      <c r="V94" s="26"/>
      <c r="W94" s="128"/>
      <c r="X94" s="128"/>
      <c r="Y94" s="128"/>
    </row>
    <row r="95" spans="1:25" ht="24" customHeight="1">
      <c r="A95" s="17"/>
      <c r="B95" s="36" t="s">
        <v>218</v>
      </c>
      <c r="C95" s="18">
        <v>127</v>
      </c>
      <c r="D95" s="17" t="s">
        <v>28</v>
      </c>
      <c r="E95" s="38" t="s">
        <v>28</v>
      </c>
      <c r="F95" s="17" t="s">
        <v>28</v>
      </c>
      <c r="G95" s="17" t="s">
        <v>28</v>
      </c>
      <c r="H95" s="19">
        <f>H96</f>
        <v>181420</v>
      </c>
      <c r="I95" s="17" t="s">
        <v>28</v>
      </c>
      <c r="J95" s="19">
        <v>23142</v>
      </c>
      <c r="K95" s="19">
        <v>5000</v>
      </c>
      <c r="L95" s="19">
        <v>18142</v>
      </c>
      <c r="M95" s="19">
        <v>0</v>
      </c>
      <c r="N95" s="19">
        <v>0</v>
      </c>
      <c r="O95" s="99">
        <v>14402</v>
      </c>
      <c r="P95" s="99">
        <v>43402</v>
      </c>
      <c r="Q95" s="99"/>
      <c r="R95" s="99"/>
      <c r="S95" s="17" t="s">
        <v>28</v>
      </c>
      <c r="T95" s="17" t="s">
        <v>28</v>
      </c>
      <c r="U95" s="17" t="s">
        <v>28</v>
      </c>
      <c r="V95" s="17"/>
      <c r="W95" s="128"/>
      <c r="X95" s="128"/>
      <c r="Y95" s="128"/>
    </row>
    <row r="96" spans="1:25" ht="24">
      <c r="A96" s="26"/>
      <c r="B96" s="26" t="s">
        <v>494</v>
      </c>
      <c r="C96" s="27">
        <v>127</v>
      </c>
      <c r="D96" s="26" t="s">
        <v>495</v>
      </c>
      <c r="E96" s="28" t="s">
        <v>496</v>
      </c>
      <c r="F96" s="26" t="s">
        <v>62</v>
      </c>
      <c r="G96" s="26" t="s">
        <v>36</v>
      </c>
      <c r="H96" s="30">
        <v>181420</v>
      </c>
      <c r="I96" s="29" t="s">
        <v>223</v>
      </c>
      <c r="J96" s="30">
        <v>18142</v>
      </c>
      <c r="K96" s="27">
        <v>0</v>
      </c>
      <c r="L96" s="30">
        <v>18142</v>
      </c>
      <c r="M96" s="27">
        <v>0</v>
      </c>
      <c r="N96" s="27">
        <v>0</v>
      </c>
      <c r="O96" s="95">
        <v>14402</v>
      </c>
      <c r="P96" s="95">
        <v>43402</v>
      </c>
      <c r="Q96" s="95"/>
      <c r="R96" s="95"/>
      <c r="S96" s="26" t="s">
        <v>28</v>
      </c>
      <c r="T96" s="26" t="s">
        <v>28</v>
      </c>
      <c r="U96" s="26" t="s">
        <v>28</v>
      </c>
      <c r="V96" s="26"/>
      <c r="W96" s="128"/>
      <c r="X96" s="128"/>
      <c r="Y96" s="128"/>
    </row>
    <row r="97" spans="1:25" ht="20.100000000000001" customHeight="1">
      <c r="A97" s="17"/>
      <c r="B97" s="36" t="s">
        <v>229</v>
      </c>
      <c r="C97" s="18">
        <v>115</v>
      </c>
      <c r="D97" s="17" t="s">
        <v>28</v>
      </c>
      <c r="E97" s="38" t="s">
        <v>28</v>
      </c>
      <c r="F97" s="17" t="s">
        <v>28</v>
      </c>
      <c r="G97" s="17" t="s">
        <v>28</v>
      </c>
      <c r="H97" s="19">
        <v>931.83</v>
      </c>
      <c r="I97" s="19" t="s">
        <v>28</v>
      </c>
      <c r="J97" s="19">
        <v>12843.34</v>
      </c>
      <c r="K97" s="19">
        <v>0</v>
      </c>
      <c r="L97" s="30">
        <v>12843.34</v>
      </c>
      <c r="M97" s="19">
        <v>0</v>
      </c>
      <c r="N97" s="19">
        <v>0</v>
      </c>
      <c r="O97" s="95">
        <v>15856</v>
      </c>
      <c r="P97" s="99">
        <v>59692</v>
      </c>
      <c r="Q97" s="99"/>
      <c r="R97" s="99"/>
      <c r="S97" s="17" t="s">
        <v>28</v>
      </c>
      <c r="T97" s="17" t="s">
        <v>28</v>
      </c>
      <c r="U97" s="17" t="s">
        <v>28</v>
      </c>
      <c r="V97" s="17"/>
      <c r="W97" s="128"/>
      <c r="X97" s="128"/>
      <c r="Y97" s="128"/>
    </row>
    <row r="98" spans="1:25" ht="24">
      <c r="A98" s="26"/>
      <c r="B98" s="26" t="s">
        <v>497</v>
      </c>
      <c r="C98" s="27">
        <v>115</v>
      </c>
      <c r="D98" s="26" t="s">
        <v>28</v>
      </c>
      <c r="E98" s="28" t="s">
        <v>28</v>
      </c>
      <c r="F98" s="26" t="s">
        <v>28</v>
      </c>
      <c r="G98" s="29" t="s">
        <v>28</v>
      </c>
      <c r="H98" s="30">
        <v>931.83</v>
      </c>
      <c r="I98" s="30" t="s">
        <v>187</v>
      </c>
      <c r="J98" s="30">
        <v>12843.34</v>
      </c>
      <c r="K98" s="30">
        <f t="shared" ref="K98:N98" si="62">K99+K100</f>
        <v>0</v>
      </c>
      <c r="L98" s="30">
        <v>12843.34</v>
      </c>
      <c r="M98" s="30">
        <f t="shared" si="62"/>
        <v>0</v>
      </c>
      <c r="N98" s="30">
        <f t="shared" si="62"/>
        <v>0</v>
      </c>
      <c r="O98" s="95">
        <v>15856</v>
      </c>
      <c r="P98" s="95">
        <v>59692</v>
      </c>
      <c r="Q98" s="95"/>
      <c r="R98" s="95"/>
      <c r="S98" s="26" t="s">
        <v>498</v>
      </c>
      <c r="T98" s="26" t="s">
        <v>499</v>
      </c>
      <c r="U98" s="26" t="s">
        <v>40</v>
      </c>
      <c r="V98" s="26"/>
      <c r="W98" s="128"/>
      <c r="X98" s="128"/>
      <c r="Y98" s="128"/>
    </row>
    <row r="99" spans="1:25" ht="30" customHeight="1">
      <c r="A99" s="39">
        <v>1</v>
      </c>
      <c r="B99" s="39" t="s">
        <v>500</v>
      </c>
      <c r="C99" s="40">
        <v>114</v>
      </c>
      <c r="D99" s="39" t="s">
        <v>501</v>
      </c>
      <c r="E99" s="41"/>
      <c r="F99" s="42" t="s">
        <v>62</v>
      </c>
      <c r="G99" s="39" t="s">
        <v>36</v>
      </c>
      <c r="H99" s="43">
        <v>931.33</v>
      </c>
      <c r="I99" s="16" t="s">
        <v>187</v>
      </c>
      <c r="J99" s="43">
        <v>12836.34</v>
      </c>
      <c r="K99" s="39">
        <v>0</v>
      </c>
      <c r="L99" s="43">
        <f>J99</f>
        <v>12836.34</v>
      </c>
      <c r="M99" s="39">
        <v>0</v>
      </c>
      <c r="N99" s="39">
        <v>0</v>
      </c>
      <c r="O99" s="100">
        <v>7928</v>
      </c>
      <c r="P99" s="100">
        <v>29846</v>
      </c>
      <c r="Q99" s="100"/>
      <c r="R99" s="100"/>
      <c r="S99" s="39" t="s">
        <v>498</v>
      </c>
      <c r="T99" s="39" t="s">
        <v>499</v>
      </c>
      <c r="U99" s="39" t="s">
        <v>40</v>
      </c>
      <c r="V99" s="39" t="s">
        <v>502</v>
      </c>
      <c r="W99" s="128"/>
      <c r="X99" s="128"/>
      <c r="Y99" s="128"/>
    </row>
    <row r="100" spans="1:25" ht="27.95" customHeight="1">
      <c r="A100" s="39">
        <v>2</v>
      </c>
      <c r="B100" s="39" t="s">
        <v>500</v>
      </c>
      <c r="C100" s="40">
        <v>1</v>
      </c>
      <c r="D100" s="39" t="s">
        <v>501</v>
      </c>
      <c r="E100" s="41"/>
      <c r="F100" s="42" t="s">
        <v>35</v>
      </c>
      <c r="G100" s="39" t="s">
        <v>36</v>
      </c>
      <c r="H100" s="43">
        <v>0.5</v>
      </c>
      <c r="I100" s="16" t="s">
        <v>187</v>
      </c>
      <c r="J100" s="43">
        <v>7</v>
      </c>
      <c r="K100" s="39">
        <v>0</v>
      </c>
      <c r="L100" s="43">
        <f>J100</f>
        <v>7</v>
      </c>
      <c r="M100" s="39">
        <v>0</v>
      </c>
      <c r="N100" s="39">
        <v>0</v>
      </c>
      <c r="O100" s="100">
        <v>7928</v>
      </c>
      <c r="P100" s="100">
        <v>29846</v>
      </c>
      <c r="Q100" s="100"/>
      <c r="R100" s="100"/>
      <c r="S100" s="39" t="s">
        <v>498</v>
      </c>
      <c r="T100" s="39" t="s">
        <v>499</v>
      </c>
      <c r="U100" s="39" t="s">
        <v>40</v>
      </c>
      <c r="V100" s="39" t="s">
        <v>502</v>
      </c>
      <c r="W100" s="128"/>
      <c r="X100" s="128"/>
      <c r="Y100" s="128"/>
    </row>
    <row r="101" spans="1:25" ht="20.100000000000001" customHeight="1">
      <c r="A101" s="17"/>
      <c r="B101" s="36" t="s">
        <v>250</v>
      </c>
      <c r="C101" s="18">
        <v>22</v>
      </c>
      <c r="D101" s="17" t="s">
        <v>28</v>
      </c>
      <c r="E101" s="38" t="s">
        <v>28</v>
      </c>
      <c r="F101" s="17" t="s">
        <v>28</v>
      </c>
      <c r="G101" s="17" t="s">
        <v>28</v>
      </c>
      <c r="H101" s="19">
        <v>91395</v>
      </c>
      <c r="I101" s="17" t="s">
        <v>28</v>
      </c>
      <c r="J101" s="19">
        <v>16683</v>
      </c>
      <c r="K101" s="19">
        <v>1020</v>
      </c>
      <c r="L101" s="19">
        <v>12593</v>
      </c>
      <c r="M101" s="19">
        <v>3070</v>
      </c>
      <c r="N101" s="19">
        <v>0</v>
      </c>
      <c r="O101" s="99">
        <v>9062</v>
      </c>
      <c r="P101" s="99">
        <v>13614</v>
      </c>
      <c r="Q101" s="99"/>
      <c r="R101" s="99"/>
      <c r="S101" s="17" t="s">
        <v>28</v>
      </c>
      <c r="T101" s="17" t="s">
        <v>28</v>
      </c>
      <c r="U101" s="17" t="s">
        <v>28</v>
      </c>
      <c r="V101" s="17"/>
      <c r="W101" s="128"/>
      <c r="X101" s="128"/>
      <c r="Y101" s="128"/>
    </row>
    <row r="102" spans="1:25" ht="23.1" customHeight="1">
      <c r="A102" s="45" t="s">
        <v>503</v>
      </c>
      <c r="B102" s="46" t="s">
        <v>251</v>
      </c>
      <c r="C102" s="47">
        <v>22</v>
      </c>
      <c r="D102" s="46"/>
      <c r="E102" s="87"/>
      <c r="F102" s="46"/>
      <c r="G102" s="46"/>
      <c r="H102" s="88">
        <v>91395</v>
      </c>
      <c r="I102" s="91" t="s">
        <v>28</v>
      </c>
      <c r="J102" s="88">
        <v>16683</v>
      </c>
      <c r="K102" s="91">
        <v>1020</v>
      </c>
      <c r="L102" s="106">
        <v>12593</v>
      </c>
      <c r="M102" s="166">
        <v>3070</v>
      </c>
      <c r="N102" s="166">
        <v>0</v>
      </c>
      <c r="O102" s="107">
        <v>9062</v>
      </c>
      <c r="P102" s="107">
        <v>13614</v>
      </c>
      <c r="Q102" s="107"/>
      <c r="R102" s="107"/>
      <c r="S102" s="46"/>
      <c r="T102" s="47"/>
      <c r="U102" s="46"/>
      <c r="V102" s="126"/>
      <c r="W102" s="128"/>
      <c r="X102" s="128"/>
      <c r="Y102" s="128"/>
    </row>
    <row r="103" spans="1:25" ht="27">
      <c r="A103" s="48" t="s">
        <v>504</v>
      </c>
      <c r="B103" s="49" t="s">
        <v>505</v>
      </c>
      <c r="C103" s="50">
        <v>1</v>
      </c>
      <c r="D103" s="51" t="s">
        <v>253</v>
      </c>
      <c r="E103" s="52" t="s">
        <v>254</v>
      </c>
      <c r="F103" s="53" t="s">
        <v>62</v>
      </c>
      <c r="G103" s="51" t="s">
        <v>36</v>
      </c>
      <c r="H103" s="54">
        <v>51160</v>
      </c>
      <c r="I103" s="79" t="s">
        <v>37</v>
      </c>
      <c r="J103" s="54">
        <v>15348</v>
      </c>
      <c r="K103" s="79">
        <v>0</v>
      </c>
      <c r="L103" s="102">
        <v>12278</v>
      </c>
      <c r="M103" s="51">
        <v>3070</v>
      </c>
      <c r="N103" s="51">
        <v>0</v>
      </c>
      <c r="O103" s="103">
        <v>8806</v>
      </c>
      <c r="P103" s="103">
        <v>22795</v>
      </c>
      <c r="Q103" s="103"/>
      <c r="R103" s="103"/>
      <c r="S103" s="51"/>
      <c r="T103" s="53" t="s">
        <v>40</v>
      </c>
      <c r="U103" s="51" t="s">
        <v>506</v>
      </c>
      <c r="V103" s="131"/>
      <c r="W103" s="128"/>
      <c r="X103" s="128"/>
      <c r="Y103" s="128"/>
    </row>
    <row r="104" spans="1:25" ht="42.75">
      <c r="A104" s="48"/>
      <c r="B104" s="56" t="s">
        <v>507</v>
      </c>
      <c r="C104" s="57">
        <v>21</v>
      </c>
      <c r="D104" s="58" t="s">
        <v>508</v>
      </c>
      <c r="E104" s="59" t="s">
        <v>509</v>
      </c>
      <c r="F104" s="53" t="s">
        <v>62</v>
      </c>
      <c r="G104" s="53" t="s">
        <v>510</v>
      </c>
      <c r="H104" s="60">
        <v>40235</v>
      </c>
      <c r="I104" s="79" t="s">
        <v>187</v>
      </c>
      <c r="J104" s="104">
        <v>1335</v>
      </c>
      <c r="K104" s="105">
        <v>1020</v>
      </c>
      <c r="L104" s="60">
        <v>315</v>
      </c>
      <c r="M104" s="106"/>
      <c r="N104" s="106"/>
      <c r="O104" s="107">
        <v>256</v>
      </c>
      <c r="P104" s="107">
        <v>819</v>
      </c>
      <c r="Q104" s="128"/>
      <c r="R104" s="128"/>
      <c r="S104" s="46" t="s">
        <v>224</v>
      </c>
      <c r="T104" s="47" t="s">
        <v>83</v>
      </c>
      <c r="U104" s="51"/>
      <c r="V104" s="131"/>
      <c r="W104" s="128"/>
      <c r="X104" s="128"/>
      <c r="Y104" s="128"/>
    </row>
    <row r="105" spans="1:25" ht="36">
      <c r="A105" s="66"/>
      <c r="B105" s="36" t="s">
        <v>511</v>
      </c>
      <c r="C105" s="18">
        <v>93</v>
      </c>
      <c r="D105" s="17" t="s">
        <v>28</v>
      </c>
      <c r="E105" s="38" t="s">
        <v>28</v>
      </c>
      <c r="F105" s="17" t="s">
        <v>28</v>
      </c>
      <c r="G105" s="17" t="s">
        <v>28</v>
      </c>
      <c r="H105" s="19">
        <v>71480</v>
      </c>
      <c r="I105" s="167" t="s">
        <v>397</v>
      </c>
      <c r="J105" s="19">
        <v>12776.3</v>
      </c>
      <c r="K105" s="19">
        <v>0</v>
      </c>
      <c r="L105" s="30">
        <v>12776.3</v>
      </c>
      <c r="M105" s="19">
        <v>0</v>
      </c>
      <c r="N105" s="19">
        <v>0</v>
      </c>
      <c r="O105" s="95">
        <v>16333</v>
      </c>
      <c r="P105" s="95">
        <v>54471</v>
      </c>
      <c r="Q105" s="99"/>
      <c r="R105" s="99"/>
      <c r="S105" s="17" t="s">
        <v>512</v>
      </c>
      <c r="T105" s="17" t="s">
        <v>513</v>
      </c>
      <c r="U105" s="66" t="s">
        <v>28</v>
      </c>
      <c r="V105" s="66"/>
      <c r="W105" s="128"/>
      <c r="X105" s="128"/>
      <c r="Y105" s="128"/>
    </row>
    <row r="106" spans="1:25" ht="36">
      <c r="A106" s="67"/>
      <c r="B106" s="26" t="s">
        <v>514</v>
      </c>
      <c r="C106" s="27">
        <v>93</v>
      </c>
      <c r="D106" s="26" t="s">
        <v>28</v>
      </c>
      <c r="E106" s="28" t="s">
        <v>28</v>
      </c>
      <c r="F106" s="26" t="s">
        <v>28</v>
      </c>
      <c r="G106" s="26" t="s">
        <v>28</v>
      </c>
      <c r="H106" s="30">
        <v>71480</v>
      </c>
      <c r="I106" s="109" t="s">
        <v>397</v>
      </c>
      <c r="J106" s="30">
        <v>12776.3</v>
      </c>
      <c r="K106" s="30">
        <v>0</v>
      </c>
      <c r="L106" s="30">
        <v>12776.3</v>
      </c>
      <c r="M106" s="30">
        <v>0</v>
      </c>
      <c r="N106" s="30">
        <v>0</v>
      </c>
      <c r="O106" s="95">
        <v>16333</v>
      </c>
      <c r="P106" s="95">
        <v>54471</v>
      </c>
      <c r="Q106" s="95"/>
      <c r="R106" s="95"/>
      <c r="S106" s="26" t="s">
        <v>512</v>
      </c>
      <c r="T106" s="26" t="s">
        <v>513</v>
      </c>
      <c r="U106" s="67"/>
      <c r="V106" s="67"/>
      <c r="W106" s="128"/>
      <c r="X106" s="128"/>
      <c r="Y106" s="128"/>
    </row>
    <row r="107" spans="1:25" ht="20.100000000000001" customHeight="1">
      <c r="A107" s="17"/>
      <c r="B107" s="36" t="s">
        <v>515</v>
      </c>
      <c r="C107" s="18">
        <f>C108+C111</f>
        <v>3</v>
      </c>
      <c r="D107" s="17" t="s">
        <v>28</v>
      </c>
      <c r="E107" s="38" t="s">
        <v>28</v>
      </c>
      <c r="F107" s="17" t="s">
        <v>28</v>
      </c>
      <c r="G107" s="77" t="s">
        <v>28</v>
      </c>
      <c r="H107" s="19" t="s">
        <v>28</v>
      </c>
      <c r="I107" s="77" t="s">
        <v>28</v>
      </c>
      <c r="J107" s="19">
        <f t="shared" ref="J107:P107" si="63">J108+J111</f>
        <v>1385.2</v>
      </c>
      <c r="K107" s="19">
        <f t="shared" si="63"/>
        <v>0</v>
      </c>
      <c r="L107" s="19">
        <f t="shared" si="63"/>
        <v>1354.97</v>
      </c>
      <c r="M107" s="19">
        <f t="shared" si="63"/>
        <v>30.23</v>
      </c>
      <c r="N107" s="19">
        <f t="shared" si="63"/>
        <v>0</v>
      </c>
      <c r="O107" s="99">
        <f t="shared" si="63"/>
        <v>33740</v>
      </c>
      <c r="P107" s="99">
        <f t="shared" si="63"/>
        <v>111220</v>
      </c>
      <c r="Q107" s="99"/>
      <c r="R107" s="99"/>
      <c r="S107" s="17" t="s">
        <v>28</v>
      </c>
      <c r="T107" s="17" t="s">
        <v>28</v>
      </c>
      <c r="U107" s="17" t="s">
        <v>28</v>
      </c>
      <c r="V107" s="17"/>
      <c r="W107" s="128"/>
      <c r="X107" s="128"/>
      <c r="Y107" s="128"/>
    </row>
    <row r="108" spans="1:25" ht="20.100000000000001" customHeight="1">
      <c r="A108" s="26"/>
      <c r="B108" s="26" t="s">
        <v>375</v>
      </c>
      <c r="C108" s="27">
        <f>C109</f>
        <v>2</v>
      </c>
      <c r="D108" s="26" t="s">
        <v>28</v>
      </c>
      <c r="E108" s="28" t="s">
        <v>28</v>
      </c>
      <c r="F108" s="26" t="s">
        <v>28</v>
      </c>
      <c r="G108" s="26" t="s">
        <v>28</v>
      </c>
      <c r="H108" s="78">
        <f t="shared" ref="H108:P108" si="64">H109+H110</f>
        <v>24620</v>
      </c>
      <c r="I108" s="112" t="s">
        <v>155</v>
      </c>
      <c r="J108" s="88">
        <f t="shared" si="64"/>
        <v>1324.74</v>
      </c>
      <c r="K108" s="113">
        <f t="shared" si="64"/>
        <v>0</v>
      </c>
      <c r="L108" s="114">
        <f t="shared" si="64"/>
        <v>1324.74</v>
      </c>
      <c r="M108" s="115">
        <f t="shared" si="64"/>
        <v>0</v>
      </c>
      <c r="N108" s="115">
        <f t="shared" si="64"/>
        <v>0</v>
      </c>
      <c r="O108" s="113">
        <f t="shared" si="64"/>
        <v>24620</v>
      </c>
      <c r="P108" s="113">
        <f t="shared" si="64"/>
        <v>83860</v>
      </c>
      <c r="Q108" s="113"/>
      <c r="R108" s="113"/>
      <c r="S108" s="67"/>
      <c r="T108" s="67" t="s">
        <v>83</v>
      </c>
      <c r="U108" s="26" t="s">
        <v>40</v>
      </c>
      <c r="V108" s="26"/>
      <c r="W108" s="128"/>
      <c r="X108" s="128"/>
      <c r="Y108" s="128"/>
    </row>
    <row r="109" spans="1:25" ht="66" customHeight="1">
      <c r="A109" s="514" t="s">
        <v>516</v>
      </c>
      <c r="B109" s="515" t="s">
        <v>517</v>
      </c>
      <c r="C109" s="516">
        <v>2</v>
      </c>
      <c r="D109" s="51" t="s">
        <v>518</v>
      </c>
      <c r="E109" s="52" t="s">
        <v>519</v>
      </c>
      <c r="F109" s="51" t="s">
        <v>379</v>
      </c>
      <c r="G109" s="51" t="s">
        <v>520</v>
      </c>
      <c r="H109" s="80">
        <v>20000</v>
      </c>
      <c r="I109" s="82" t="s">
        <v>155</v>
      </c>
      <c r="J109" s="54">
        <v>1200</v>
      </c>
      <c r="K109" s="82">
        <v>0</v>
      </c>
      <c r="L109" s="80">
        <v>1200</v>
      </c>
      <c r="M109" s="82">
        <v>0</v>
      </c>
      <c r="N109" s="82">
        <v>0</v>
      </c>
      <c r="O109" s="116">
        <v>20000</v>
      </c>
      <c r="P109" s="116">
        <v>70000</v>
      </c>
      <c r="Q109" s="116"/>
      <c r="R109" s="116"/>
      <c r="S109" s="79" t="s">
        <v>521</v>
      </c>
      <c r="T109" s="82" t="s">
        <v>40</v>
      </c>
      <c r="U109" s="79"/>
      <c r="V109" s="129"/>
      <c r="W109" s="128"/>
      <c r="X109" s="128"/>
      <c r="Y109" s="128"/>
    </row>
    <row r="110" spans="1:25" ht="67.5">
      <c r="A110" s="514"/>
      <c r="B110" s="515"/>
      <c r="C110" s="516"/>
      <c r="D110" s="51" t="s">
        <v>383</v>
      </c>
      <c r="E110" s="52" t="s">
        <v>384</v>
      </c>
      <c r="F110" s="51" t="s">
        <v>35</v>
      </c>
      <c r="G110" s="51" t="s">
        <v>205</v>
      </c>
      <c r="H110" s="80">
        <v>4620</v>
      </c>
      <c r="I110" s="82" t="s">
        <v>155</v>
      </c>
      <c r="J110" s="54">
        <v>124.74</v>
      </c>
      <c r="K110" s="82">
        <v>0</v>
      </c>
      <c r="L110" s="80">
        <v>124.74</v>
      </c>
      <c r="M110" s="82">
        <v>0</v>
      </c>
      <c r="N110" s="82">
        <v>0</v>
      </c>
      <c r="O110" s="116">
        <v>4620</v>
      </c>
      <c r="P110" s="116">
        <v>13860</v>
      </c>
      <c r="Q110" s="116"/>
      <c r="R110" s="116"/>
      <c r="S110" s="79" t="s">
        <v>521</v>
      </c>
      <c r="T110" s="82" t="s">
        <v>40</v>
      </c>
      <c r="U110" s="79"/>
      <c r="V110" s="131"/>
      <c r="W110" s="128"/>
      <c r="X110" s="128"/>
      <c r="Y110" s="128"/>
    </row>
    <row r="111" spans="1:25" ht="21" customHeight="1">
      <c r="A111" s="67"/>
      <c r="B111" s="26" t="s">
        <v>386</v>
      </c>
      <c r="C111" s="27">
        <v>1</v>
      </c>
      <c r="D111" s="26" t="s">
        <v>28</v>
      </c>
      <c r="E111" s="28" t="s">
        <v>28</v>
      </c>
      <c r="F111" s="26" t="s">
        <v>28</v>
      </c>
      <c r="G111" s="26" t="s">
        <v>28</v>
      </c>
      <c r="H111" s="30">
        <f t="shared" ref="H111:P111" si="65">H112</f>
        <v>108</v>
      </c>
      <c r="I111" s="29" t="s">
        <v>249</v>
      </c>
      <c r="J111" s="30">
        <f t="shared" si="65"/>
        <v>60.46</v>
      </c>
      <c r="K111" s="26">
        <f t="shared" si="65"/>
        <v>0</v>
      </c>
      <c r="L111" s="30">
        <f t="shared" si="65"/>
        <v>30.23</v>
      </c>
      <c r="M111" s="26">
        <f t="shared" si="65"/>
        <v>30.23</v>
      </c>
      <c r="N111" s="26">
        <f t="shared" si="65"/>
        <v>0</v>
      </c>
      <c r="O111" s="95">
        <f t="shared" si="65"/>
        <v>9120</v>
      </c>
      <c r="P111" s="95">
        <f t="shared" si="65"/>
        <v>27360</v>
      </c>
      <c r="Q111" s="95"/>
      <c r="R111" s="95"/>
      <c r="S111" s="26" t="s">
        <v>522</v>
      </c>
      <c r="T111" s="26" t="s">
        <v>83</v>
      </c>
      <c r="U111" s="26" t="s">
        <v>40</v>
      </c>
      <c r="V111" s="67"/>
      <c r="W111" s="128"/>
      <c r="X111" s="128"/>
      <c r="Y111" s="128"/>
    </row>
    <row r="112" spans="1:25" ht="54">
      <c r="A112" s="81" t="s">
        <v>523</v>
      </c>
      <c r="B112" s="79" t="s">
        <v>387</v>
      </c>
      <c r="C112" s="57">
        <v>1</v>
      </c>
      <c r="D112" s="79" t="s">
        <v>524</v>
      </c>
      <c r="E112" s="52" t="s">
        <v>525</v>
      </c>
      <c r="F112" s="82" t="s">
        <v>35</v>
      </c>
      <c r="G112" s="79" t="s">
        <v>526</v>
      </c>
      <c r="H112" s="83">
        <v>108</v>
      </c>
      <c r="I112" s="117" t="s">
        <v>312</v>
      </c>
      <c r="J112" s="54">
        <v>60.46</v>
      </c>
      <c r="K112" s="82">
        <v>0</v>
      </c>
      <c r="L112" s="102">
        <v>30.23</v>
      </c>
      <c r="M112" s="82">
        <v>30.23</v>
      </c>
      <c r="N112" s="118"/>
      <c r="O112" s="116">
        <v>9120</v>
      </c>
      <c r="P112" s="116">
        <v>27360</v>
      </c>
      <c r="Q112" s="116"/>
      <c r="R112" s="116"/>
      <c r="S112" s="79" t="s">
        <v>390</v>
      </c>
      <c r="T112" s="82" t="s">
        <v>40</v>
      </c>
      <c r="U112" s="132"/>
      <c r="V112" s="131"/>
      <c r="W112" s="128"/>
      <c r="X112" s="128"/>
      <c r="Y112" s="128"/>
    </row>
    <row r="113" spans="1:25" ht="18.95" customHeight="1">
      <c r="A113" s="17"/>
      <c r="B113" s="17" t="s">
        <v>527</v>
      </c>
      <c r="C113" s="18">
        <v>1</v>
      </c>
      <c r="D113" s="17" t="s">
        <v>28</v>
      </c>
      <c r="E113" s="17" t="s">
        <v>28</v>
      </c>
      <c r="F113" s="17" t="s">
        <v>28</v>
      </c>
      <c r="G113" s="77" t="s">
        <v>28</v>
      </c>
      <c r="H113" s="19" t="s">
        <v>28</v>
      </c>
      <c r="I113" s="77" t="s">
        <v>28</v>
      </c>
      <c r="J113" s="30">
        <v>2562.88</v>
      </c>
      <c r="K113" s="19" t="e">
        <f>K114+#REF!</f>
        <v>#REF!</v>
      </c>
      <c r="L113" s="30">
        <v>2562.88</v>
      </c>
      <c r="M113" s="19" t="e">
        <f>M114+#REF!</f>
        <v>#REF!</v>
      </c>
      <c r="N113" s="19" t="e">
        <f>N114+#REF!</f>
        <v>#REF!</v>
      </c>
      <c r="O113" s="100">
        <v>15213</v>
      </c>
      <c r="P113" s="100">
        <v>48268</v>
      </c>
      <c r="Q113" s="99"/>
      <c r="R113" s="99"/>
      <c r="S113" s="17" t="s">
        <v>28</v>
      </c>
      <c r="T113" s="17" t="s">
        <v>28</v>
      </c>
      <c r="U113" s="17" t="s">
        <v>28</v>
      </c>
      <c r="V113" s="17"/>
      <c r="W113" s="128"/>
      <c r="X113" s="128"/>
      <c r="Y113" s="128"/>
    </row>
    <row r="114" spans="1:25" ht="24" customHeight="1">
      <c r="A114" s="26"/>
      <c r="B114" s="26" t="s">
        <v>283</v>
      </c>
      <c r="C114" s="27">
        <v>1</v>
      </c>
      <c r="D114" s="26" t="s">
        <v>28</v>
      </c>
      <c r="E114" s="26" t="s">
        <v>28</v>
      </c>
      <c r="F114" s="26" t="s">
        <v>28</v>
      </c>
      <c r="G114" s="29" t="s">
        <v>28</v>
      </c>
      <c r="H114" s="30">
        <v>1340.2</v>
      </c>
      <c r="I114" s="29" t="s">
        <v>187</v>
      </c>
      <c r="J114" s="30">
        <v>2562.88</v>
      </c>
      <c r="K114" s="30">
        <f t="shared" ref="K114:N114" si="66">K115</f>
        <v>0</v>
      </c>
      <c r="L114" s="30">
        <v>2562.88</v>
      </c>
      <c r="M114" s="30">
        <f t="shared" si="66"/>
        <v>0</v>
      </c>
      <c r="N114" s="30">
        <f t="shared" si="66"/>
        <v>0</v>
      </c>
      <c r="O114" s="100">
        <v>15213</v>
      </c>
      <c r="P114" s="100">
        <v>48268</v>
      </c>
      <c r="Q114" s="95"/>
      <c r="R114" s="95"/>
      <c r="S114" s="26" t="s">
        <v>28</v>
      </c>
      <c r="T114" s="26" t="s">
        <v>28</v>
      </c>
      <c r="U114" s="26" t="s">
        <v>28</v>
      </c>
      <c r="V114" s="26"/>
      <c r="W114" s="128"/>
      <c r="X114" s="128"/>
      <c r="Y114" s="128"/>
    </row>
    <row r="115" spans="1:25" ht="36">
      <c r="A115" s="39">
        <v>1</v>
      </c>
      <c r="B115" s="84" t="s">
        <v>528</v>
      </c>
      <c r="C115" s="85">
        <v>1</v>
      </c>
      <c r="D115" s="39" t="s">
        <v>529</v>
      </c>
      <c r="E115" s="41" t="s">
        <v>530</v>
      </c>
      <c r="F115" s="42" t="s">
        <v>35</v>
      </c>
      <c r="G115" s="84" t="s">
        <v>36</v>
      </c>
      <c r="H115" s="86">
        <v>1340.2</v>
      </c>
      <c r="I115" s="119" t="s">
        <v>187</v>
      </c>
      <c r="J115" s="86">
        <v>2562.88</v>
      </c>
      <c r="K115" s="39">
        <v>0</v>
      </c>
      <c r="L115" s="86">
        <v>2562.88</v>
      </c>
      <c r="M115" s="39">
        <v>0</v>
      </c>
      <c r="N115" s="39">
        <v>0</v>
      </c>
      <c r="O115" s="100">
        <v>15213</v>
      </c>
      <c r="P115" s="100">
        <v>48268</v>
      </c>
      <c r="Q115" s="100"/>
      <c r="R115" s="100"/>
      <c r="S115" s="39" t="s">
        <v>63</v>
      </c>
      <c r="T115" s="39" t="s">
        <v>531</v>
      </c>
      <c r="U115" s="39" t="s">
        <v>40</v>
      </c>
      <c r="V115" s="39"/>
      <c r="W115" s="128"/>
      <c r="X115" s="128"/>
      <c r="Y115" s="128"/>
    </row>
    <row r="116" spans="1:25">
      <c r="A116" s="17"/>
      <c r="B116" s="38" t="s">
        <v>532</v>
      </c>
      <c r="C116" s="18">
        <v>1</v>
      </c>
      <c r="D116" s="17" t="s">
        <v>28</v>
      </c>
      <c r="E116" s="17" t="s">
        <v>28</v>
      </c>
      <c r="F116" s="17" t="s">
        <v>28</v>
      </c>
      <c r="G116" s="77" t="s">
        <v>28</v>
      </c>
      <c r="H116" s="54">
        <v>145</v>
      </c>
      <c r="I116" s="77" t="s">
        <v>65</v>
      </c>
      <c r="J116" s="54">
        <v>900</v>
      </c>
      <c r="K116" s="18" t="e">
        <f>K117</f>
        <v>#REF!</v>
      </c>
      <c r="L116" s="54">
        <v>700</v>
      </c>
      <c r="M116" s="79">
        <v>100</v>
      </c>
      <c r="N116" s="79">
        <v>100</v>
      </c>
      <c r="O116" s="103">
        <v>42</v>
      </c>
      <c r="P116" s="103">
        <v>228</v>
      </c>
      <c r="Q116" s="99"/>
      <c r="R116" s="99"/>
      <c r="S116" s="17" t="s">
        <v>28</v>
      </c>
      <c r="T116" s="17" t="s">
        <v>28</v>
      </c>
      <c r="U116" s="17" t="s">
        <v>28</v>
      </c>
      <c r="V116" s="17"/>
      <c r="W116" s="128"/>
      <c r="X116" s="128"/>
      <c r="Y116" s="128"/>
    </row>
    <row r="117" spans="1:25">
      <c r="A117" s="45" t="s">
        <v>503</v>
      </c>
      <c r="B117" s="46" t="s">
        <v>296</v>
      </c>
      <c r="C117" s="47">
        <v>1</v>
      </c>
      <c r="D117" s="46"/>
      <c r="E117" s="87"/>
      <c r="F117" s="46"/>
      <c r="G117" s="46"/>
      <c r="H117" s="54">
        <v>145</v>
      </c>
      <c r="I117" s="47" t="s">
        <v>312</v>
      </c>
      <c r="J117" s="54">
        <v>900</v>
      </c>
      <c r="K117" s="47" t="e">
        <f>K118+#REF!</f>
        <v>#REF!</v>
      </c>
      <c r="L117" s="54">
        <v>700</v>
      </c>
      <c r="M117" s="79">
        <v>100</v>
      </c>
      <c r="N117" s="79">
        <v>100</v>
      </c>
      <c r="O117" s="103">
        <v>42</v>
      </c>
      <c r="P117" s="103">
        <v>228</v>
      </c>
      <c r="Q117" s="107"/>
      <c r="R117" s="107"/>
      <c r="S117" s="46"/>
      <c r="T117" s="47"/>
      <c r="U117" s="46"/>
      <c r="V117" s="126"/>
      <c r="W117" s="128"/>
      <c r="X117" s="128"/>
      <c r="Y117" s="128"/>
    </row>
    <row r="118" spans="1:25" ht="40.5">
      <c r="A118" s="81" t="s">
        <v>533</v>
      </c>
      <c r="B118" s="79" t="s">
        <v>297</v>
      </c>
      <c r="C118" s="50">
        <v>1</v>
      </c>
      <c r="D118" s="79" t="s">
        <v>87</v>
      </c>
      <c r="E118" s="52" t="s">
        <v>298</v>
      </c>
      <c r="F118" s="79" t="s">
        <v>62</v>
      </c>
      <c r="G118" s="79" t="s">
        <v>36</v>
      </c>
      <c r="H118" s="54">
        <v>145</v>
      </c>
      <c r="I118" s="79" t="s">
        <v>65</v>
      </c>
      <c r="J118" s="54">
        <v>900</v>
      </c>
      <c r="K118" s="79">
        <v>0</v>
      </c>
      <c r="L118" s="54">
        <v>700</v>
      </c>
      <c r="M118" s="79">
        <v>100</v>
      </c>
      <c r="N118" s="79">
        <v>100</v>
      </c>
      <c r="O118" s="103">
        <v>42</v>
      </c>
      <c r="P118" s="103">
        <v>228</v>
      </c>
      <c r="Q118" s="103"/>
      <c r="R118" s="103"/>
      <c r="S118" s="79" t="s">
        <v>299</v>
      </c>
      <c r="T118" s="79" t="s">
        <v>40</v>
      </c>
      <c r="U118" s="79" t="s">
        <v>534</v>
      </c>
      <c r="V118" s="131"/>
      <c r="W118" s="128"/>
      <c r="X118" s="128"/>
      <c r="Y118" s="128"/>
    </row>
    <row r="119" spans="1:25">
      <c r="A119" s="17"/>
      <c r="B119" s="36" t="s">
        <v>535</v>
      </c>
      <c r="C119" s="18">
        <v>1</v>
      </c>
      <c r="D119" s="17" t="s">
        <v>28</v>
      </c>
      <c r="E119" s="17" t="s">
        <v>28</v>
      </c>
      <c r="F119" s="17" t="s">
        <v>28</v>
      </c>
      <c r="G119" s="17" t="s">
        <v>28</v>
      </c>
      <c r="H119" s="83">
        <v>150</v>
      </c>
      <c r="I119" s="17" t="s">
        <v>65</v>
      </c>
      <c r="J119" s="83">
        <v>750</v>
      </c>
      <c r="K119" s="18">
        <f t="shared" ref="K119:N119" si="67">K120</f>
        <v>0</v>
      </c>
      <c r="L119" s="83">
        <v>750</v>
      </c>
      <c r="M119" s="18">
        <f t="shared" si="67"/>
        <v>0</v>
      </c>
      <c r="N119" s="18">
        <f t="shared" si="67"/>
        <v>0</v>
      </c>
      <c r="O119" s="158">
        <v>21421</v>
      </c>
      <c r="P119" s="158">
        <v>54708</v>
      </c>
      <c r="Q119" s="99"/>
      <c r="R119" s="99"/>
      <c r="S119" s="17" t="s">
        <v>28</v>
      </c>
      <c r="T119" s="17" t="s">
        <v>28</v>
      </c>
      <c r="U119" s="17" t="s">
        <v>28</v>
      </c>
      <c r="V119" s="17"/>
      <c r="W119" s="128"/>
      <c r="X119" s="128"/>
      <c r="Y119" s="128"/>
    </row>
    <row r="120" spans="1:25">
      <c r="A120" s="67"/>
      <c r="B120" s="26" t="s">
        <v>536</v>
      </c>
      <c r="C120" s="137">
        <v>1</v>
      </c>
      <c r="D120" s="138" t="s">
        <v>28</v>
      </c>
      <c r="E120" s="138" t="s">
        <v>28</v>
      </c>
      <c r="F120" s="138" t="s">
        <v>28</v>
      </c>
      <c r="G120" s="138" t="s">
        <v>28</v>
      </c>
      <c r="H120" s="83">
        <v>150</v>
      </c>
      <c r="I120" s="26" t="s">
        <v>65</v>
      </c>
      <c r="J120" s="83">
        <v>750</v>
      </c>
      <c r="K120" s="137">
        <f t="shared" ref="K120:N120" si="68">K121</f>
        <v>0</v>
      </c>
      <c r="L120" s="83">
        <v>750</v>
      </c>
      <c r="M120" s="137">
        <f t="shared" si="68"/>
        <v>0</v>
      </c>
      <c r="N120" s="137">
        <f t="shared" si="68"/>
        <v>0</v>
      </c>
      <c r="O120" s="158">
        <v>21421</v>
      </c>
      <c r="P120" s="158">
        <v>54708</v>
      </c>
      <c r="Q120" s="138"/>
      <c r="R120" s="138"/>
      <c r="S120" s="26" t="s">
        <v>28</v>
      </c>
      <c r="T120" s="26" t="s">
        <v>28</v>
      </c>
      <c r="U120" s="26" t="s">
        <v>28</v>
      </c>
      <c r="V120" s="67"/>
      <c r="W120" s="128"/>
      <c r="X120" s="128"/>
      <c r="Y120" s="128"/>
    </row>
    <row r="121" spans="1:25" ht="40.5">
      <c r="A121" s="81" t="s">
        <v>537</v>
      </c>
      <c r="B121" s="132" t="s">
        <v>314</v>
      </c>
      <c r="C121" s="117">
        <v>1</v>
      </c>
      <c r="D121" s="132" t="s">
        <v>315</v>
      </c>
      <c r="E121" s="140" t="s">
        <v>316</v>
      </c>
      <c r="F121" s="132" t="s">
        <v>62</v>
      </c>
      <c r="G121" s="132" t="s">
        <v>510</v>
      </c>
      <c r="H121" s="83">
        <v>150</v>
      </c>
      <c r="I121" s="117" t="s">
        <v>65</v>
      </c>
      <c r="J121" s="83">
        <v>750</v>
      </c>
      <c r="K121" s="117">
        <v>0</v>
      </c>
      <c r="L121" s="83">
        <v>750</v>
      </c>
      <c r="M121" s="117">
        <v>0</v>
      </c>
      <c r="N121" s="117">
        <v>0</v>
      </c>
      <c r="O121" s="158">
        <v>21421</v>
      </c>
      <c r="P121" s="158">
        <v>54708</v>
      </c>
      <c r="Q121" s="158"/>
      <c r="R121" s="158"/>
      <c r="S121" s="132" t="s">
        <v>538</v>
      </c>
      <c r="T121" s="117" t="s">
        <v>40</v>
      </c>
      <c r="U121" s="132" t="s">
        <v>539</v>
      </c>
      <c r="V121" s="129"/>
      <c r="W121" s="128"/>
      <c r="X121" s="128"/>
      <c r="Y121" s="128"/>
    </row>
    <row r="122" spans="1:25" ht="36">
      <c r="A122" s="17"/>
      <c r="B122" s="38" t="s">
        <v>391</v>
      </c>
      <c r="C122" s="18">
        <f t="shared" ref="C122:C125" si="69">C123</f>
        <v>1</v>
      </c>
      <c r="D122" s="17" t="s">
        <v>28</v>
      </c>
      <c r="E122" s="17" t="s">
        <v>28</v>
      </c>
      <c r="F122" s="17" t="s">
        <v>28</v>
      </c>
      <c r="G122" s="77" t="s">
        <v>28</v>
      </c>
      <c r="H122" s="19">
        <f>H123</f>
        <v>142500</v>
      </c>
      <c r="I122" s="77" t="s">
        <v>65</v>
      </c>
      <c r="J122" s="19">
        <f t="shared" ref="J122:L122" si="70">SUM(J123)</f>
        <v>54790</v>
      </c>
      <c r="K122" s="19">
        <f t="shared" si="70"/>
        <v>15000</v>
      </c>
      <c r="L122" s="19">
        <f t="shared" si="70"/>
        <v>39790</v>
      </c>
      <c r="M122" s="19">
        <v>0</v>
      </c>
      <c r="N122" s="19">
        <f>SUM(N123)</f>
        <v>0</v>
      </c>
      <c r="O122" s="99">
        <f>O123</f>
        <v>13394</v>
      </c>
      <c r="P122" s="99">
        <f>P123</f>
        <v>42959</v>
      </c>
      <c r="Q122" s="99"/>
      <c r="R122" s="99"/>
      <c r="S122" s="17" t="s">
        <v>158</v>
      </c>
      <c r="T122" s="17" t="s">
        <v>540</v>
      </c>
      <c r="U122" s="17" t="s">
        <v>40</v>
      </c>
      <c r="V122" s="17"/>
      <c r="W122" s="128"/>
      <c r="X122" s="128"/>
      <c r="Y122" s="128"/>
    </row>
    <row r="123" spans="1:25" ht="173.1" customHeight="1">
      <c r="A123" s="81" t="s">
        <v>541</v>
      </c>
      <c r="B123" s="145" t="s">
        <v>392</v>
      </c>
      <c r="C123" s="11">
        <v>1</v>
      </c>
      <c r="D123" s="145" t="s">
        <v>393</v>
      </c>
      <c r="E123" s="41" t="s">
        <v>542</v>
      </c>
      <c r="F123" s="145" t="s">
        <v>395</v>
      </c>
      <c r="G123" s="145" t="s">
        <v>543</v>
      </c>
      <c r="H123" s="146">
        <v>142500</v>
      </c>
      <c r="I123" s="92" t="s">
        <v>397</v>
      </c>
      <c r="J123" s="12">
        <f>K123+L123</f>
        <v>54790</v>
      </c>
      <c r="K123" s="92">
        <v>15000</v>
      </c>
      <c r="L123" s="146">
        <v>39790</v>
      </c>
      <c r="M123" s="145">
        <v>0</v>
      </c>
      <c r="N123" s="145">
        <v>0</v>
      </c>
      <c r="O123" s="162">
        <v>13394</v>
      </c>
      <c r="P123" s="162">
        <v>42959</v>
      </c>
      <c r="Q123" s="162"/>
      <c r="R123" s="162"/>
      <c r="S123" s="17" t="s">
        <v>544</v>
      </c>
      <c r="T123" s="17" t="s">
        <v>540</v>
      </c>
      <c r="U123" s="336" t="s">
        <v>545</v>
      </c>
      <c r="V123" s="129"/>
      <c r="W123" s="128"/>
      <c r="X123" s="128"/>
      <c r="Y123" s="128"/>
    </row>
    <row r="124" spans="1:25" ht="27">
      <c r="A124" s="17"/>
      <c r="B124" s="38" t="s">
        <v>399</v>
      </c>
      <c r="C124" s="18">
        <f t="shared" si="69"/>
        <v>1</v>
      </c>
      <c r="D124" s="17"/>
      <c r="E124" s="38"/>
      <c r="F124" s="17" t="s">
        <v>379</v>
      </c>
      <c r="G124" s="79" t="s">
        <v>36</v>
      </c>
      <c r="H124" s="54">
        <v>7350</v>
      </c>
      <c r="I124" s="18" t="str">
        <f t="shared" ref="I124:N124" si="71">I125</f>
        <v>平方米</v>
      </c>
      <c r="J124" s="54">
        <v>1550</v>
      </c>
      <c r="K124" s="19">
        <f t="shared" si="71"/>
        <v>0</v>
      </c>
      <c r="L124" s="54">
        <v>1550</v>
      </c>
      <c r="M124" s="19">
        <f t="shared" si="71"/>
        <v>0</v>
      </c>
      <c r="N124" s="19">
        <f t="shared" si="71"/>
        <v>0</v>
      </c>
      <c r="O124" s="103">
        <v>901</v>
      </c>
      <c r="P124" s="103">
        <v>3570</v>
      </c>
      <c r="Q124" s="99"/>
      <c r="R124" s="99"/>
      <c r="S124" s="17" t="s">
        <v>28</v>
      </c>
      <c r="T124" s="17" t="s">
        <v>28</v>
      </c>
      <c r="U124" s="77" t="s">
        <v>28</v>
      </c>
      <c r="V124" s="17"/>
      <c r="W124" s="128"/>
      <c r="X124" s="128"/>
      <c r="Y124" s="128"/>
    </row>
    <row r="125" spans="1:25" ht="24">
      <c r="A125" s="67"/>
      <c r="B125" s="147" t="s">
        <v>546</v>
      </c>
      <c r="C125" s="27">
        <f t="shared" si="69"/>
        <v>1</v>
      </c>
      <c r="D125" s="26" t="s">
        <v>28</v>
      </c>
      <c r="E125" s="26" t="s">
        <v>28</v>
      </c>
      <c r="F125" s="26" t="s">
        <v>28</v>
      </c>
      <c r="G125" s="29" t="s">
        <v>28</v>
      </c>
      <c r="H125" s="54">
        <v>7350</v>
      </c>
      <c r="I125" s="29" t="s">
        <v>397</v>
      </c>
      <c r="J125" s="54">
        <v>1550</v>
      </c>
      <c r="K125" s="26">
        <f t="shared" ref="K125:N125" si="72">K126</f>
        <v>0</v>
      </c>
      <c r="L125" s="54">
        <v>1550</v>
      </c>
      <c r="M125" s="26">
        <f t="shared" si="72"/>
        <v>0</v>
      </c>
      <c r="N125" s="26">
        <f t="shared" si="72"/>
        <v>0</v>
      </c>
      <c r="O125" s="103">
        <v>901</v>
      </c>
      <c r="P125" s="103">
        <v>3570</v>
      </c>
      <c r="Q125" s="95"/>
      <c r="R125" s="95"/>
      <c r="S125" s="26" t="s">
        <v>106</v>
      </c>
      <c r="T125" s="26" t="s">
        <v>547</v>
      </c>
      <c r="U125" s="29" t="s">
        <v>489</v>
      </c>
      <c r="V125" s="67"/>
      <c r="W125" s="128"/>
      <c r="X125" s="128"/>
      <c r="Y125" s="128"/>
    </row>
    <row r="126" spans="1:25" ht="27">
      <c r="A126" s="48" t="s">
        <v>548</v>
      </c>
      <c r="B126" s="49" t="s">
        <v>400</v>
      </c>
      <c r="C126" s="50">
        <v>1</v>
      </c>
      <c r="D126" s="79" t="s">
        <v>401</v>
      </c>
      <c r="E126" s="52" t="s">
        <v>402</v>
      </c>
      <c r="F126" s="79" t="s">
        <v>281</v>
      </c>
      <c r="G126" s="79" t="s">
        <v>36</v>
      </c>
      <c r="H126" s="54">
        <v>7350</v>
      </c>
      <c r="I126" s="79" t="s">
        <v>397</v>
      </c>
      <c r="J126" s="54">
        <v>1550</v>
      </c>
      <c r="K126" s="79">
        <v>0</v>
      </c>
      <c r="L126" s="54">
        <v>1550</v>
      </c>
      <c r="M126" s="79">
        <v>0</v>
      </c>
      <c r="N126" s="79">
        <v>0</v>
      </c>
      <c r="O126" s="103">
        <v>901</v>
      </c>
      <c r="P126" s="103">
        <v>3570</v>
      </c>
      <c r="Q126" s="103"/>
      <c r="R126" s="103"/>
      <c r="S126" s="79"/>
      <c r="T126" s="79" t="s">
        <v>40</v>
      </c>
      <c r="U126" s="79" t="s">
        <v>549</v>
      </c>
      <c r="V126" s="131"/>
      <c r="W126" s="128"/>
      <c r="X126" s="128"/>
      <c r="Y126" s="128"/>
    </row>
    <row r="127" spans="1:25" ht="24" customHeight="1">
      <c r="A127" s="128"/>
      <c r="B127" s="325" t="s">
        <v>406</v>
      </c>
      <c r="C127" s="171">
        <f>C129+C152+C155+C157+C159</f>
        <v>5</v>
      </c>
      <c r="D127" s="171"/>
      <c r="E127" s="171"/>
      <c r="F127" s="171"/>
      <c r="G127" s="171"/>
      <c r="H127" s="170">
        <v>88000</v>
      </c>
      <c r="I127" s="171"/>
      <c r="J127" s="171">
        <v>9542</v>
      </c>
      <c r="K127" s="170">
        <f t="shared" ref="K127:M127" si="73">K128+K151+K153</f>
        <v>0</v>
      </c>
      <c r="L127" s="170">
        <f t="shared" si="73"/>
        <v>9542</v>
      </c>
      <c r="M127" s="170">
        <f t="shared" si="73"/>
        <v>0</v>
      </c>
      <c r="N127" s="128">
        <v>0</v>
      </c>
      <c r="O127" s="170">
        <f>O128+O151+O153</f>
        <v>39921</v>
      </c>
      <c r="P127" s="170">
        <f>P128+P151+P153</f>
        <v>125955</v>
      </c>
      <c r="Q127" s="128"/>
      <c r="R127" s="170"/>
      <c r="S127" s="170"/>
      <c r="T127" s="170"/>
      <c r="U127" s="170"/>
      <c r="V127" s="170"/>
      <c r="W127" s="170"/>
      <c r="X127" s="128"/>
      <c r="Y127" s="128"/>
    </row>
    <row r="128" spans="1:25" ht="30" customHeight="1">
      <c r="A128" s="128"/>
      <c r="B128" s="170" t="s">
        <v>407</v>
      </c>
      <c r="C128" s="171">
        <v>1</v>
      </c>
      <c r="D128" s="171"/>
      <c r="E128" s="171"/>
      <c r="F128" s="171"/>
      <c r="G128" s="171"/>
      <c r="H128" s="170">
        <f>SUM(H129:H129)</f>
        <v>88000</v>
      </c>
      <c r="I128" s="171" t="s">
        <v>37</v>
      </c>
      <c r="J128" s="171">
        <f t="shared" ref="J128:L128" si="74">J129</f>
        <v>1100</v>
      </c>
      <c r="K128" s="171">
        <f t="shared" si="74"/>
        <v>0</v>
      </c>
      <c r="L128" s="171">
        <f t="shared" si="74"/>
        <v>1100</v>
      </c>
      <c r="M128" s="171">
        <f>N129</f>
        <v>0</v>
      </c>
      <c r="N128" s="128"/>
      <c r="O128" s="171">
        <f>O129</f>
        <v>18169</v>
      </c>
      <c r="P128" s="171">
        <f>P129</f>
        <v>56594</v>
      </c>
      <c r="Q128" s="128"/>
      <c r="R128" s="171"/>
      <c r="S128" s="171"/>
      <c r="T128" s="170"/>
      <c r="U128" s="170"/>
      <c r="V128" s="170"/>
      <c r="W128" s="170"/>
      <c r="X128" s="128"/>
      <c r="Y128" s="128"/>
    </row>
    <row r="129" spans="1:25" ht="198" customHeight="1">
      <c r="A129" s="128"/>
      <c r="B129" s="172" t="s">
        <v>412</v>
      </c>
      <c r="C129" s="173">
        <v>1</v>
      </c>
      <c r="D129" s="174" t="s">
        <v>409</v>
      </c>
      <c r="E129" s="326" t="s">
        <v>410</v>
      </c>
      <c r="F129" s="173" t="s">
        <v>35</v>
      </c>
      <c r="G129" s="173" t="s">
        <v>359</v>
      </c>
      <c r="H129" s="172">
        <v>88000</v>
      </c>
      <c r="I129" s="173" t="s">
        <v>37</v>
      </c>
      <c r="J129" s="173">
        <v>1100</v>
      </c>
      <c r="K129" s="173">
        <v>0</v>
      </c>
      <c r="L129" s="173">
        <v>1100</v>
      </c>
      <c r="M129" s="128">
        <v>0</v>
      </c>
      <c r="N129" s="173">
        <v>0</v>
      </c>
      <c r="O129" s="173">
        <v>18169</v>
      </c>
      <c r="P129" s="173">
        <v>56594</v>
      </c>
      <c r="Q129" s="128"/>
      <c r="R129" s="173"/>
      <c r="S129" s="173" t="s">
        <v>320</v>
      </c>
      <c r="T129" s="128"/>
      <c r="U129" s="172"/>
      <c r="V129" s="172"/>
      <c r="W129" s="172"/>
      <c r="X129" s="128"/>
      <c r="Y129" s="128"/>
    </row>
    <row r="130" spans="1:25" hidden="1">
      <c r="A130" s="128"/>
      <c r="B130" s="175" t="s">
        <v>550</v>
      </c>
      <c r="C130" s="176"/>
      <c r="D130" s="176"/>
      <c r="E130" s="176"/>
      <c r="F130" s="176"/>
      <c r="G130" s="176"/>
      <c r="H130" s="175"/>
      <c r="I130" s="182" t="s">
        <v>551</v>
      </c>
      <c r="J130" s="176"/>
      <c r="K130" s="176">
        <f t="shared" ref="K130:K150" si="75">J130/10000*H130</f>
        <v>0</v>
      </c>
      <c r="L130" s="176"/>
      <c r="M130" s="175"/>
      <c r="N130" s="175"/>
      <c r="O130" s="175"/>
      <c r="P130" s="175"/>
      <c r="Q130" s="175"/>
      <c r="R130" s="175"/>
      <c r="S130" s="175"/>
      <c r="T130" s="175"/>
      <c r="U130" s="175"/>
      <c r="V130" s="175"/>
      <c r="W130" s="175"/>
      <c r="X130" s="128"/>
      <c r="Y130" s="128"/>
    </row>
    <row r="131" spans="1:25" hidden="1">
      <c r="A131" s="128"/>
      <c r="B131" s="175" t="s">
        <v>552</v>
      </c>
      <c r="C131" s="176"/>
      <c r="D131" s="176"/>
      <c r="E131" s="176"/>
      <c r="F131" s="176"/>
      <c r="G131" s="176"/>
      <c r="H131" s="175"/>
      <c r="I131" s="182" t="s">
        <v>551</v>
      </c>
      <c r="J131" s="176"/>
      <c r="K131" s="176">
        <f t="shared" si="75"/>
        <v>0</v>
      </c>
      <c r="L131" s="176"/>
      <c r="M131" s="175"/>
      <c r="N131" s="175"/>
      <c r="O131" s="175"/>
      <c r="P131" s="175"/>
      <c r="Q131" s="175"/>
      <c r="R131" s="175"/>
      <c r="S131" s="175"/>
      <c r="T131" s="175"/>
      <c r="U131" s="175"/>
      <c r="V131" s="175"/>
      <c r="W131" s="175"/>
      <c r="X131" s="128"/>
      <c r="Y131" s="128"/>
    </row>
    <row r="132" spans="1:25" hidden="1">
      <c r="A132" s="128"/>
      <c r="B132" s="175" t="s">
        <v>553</v>
      </c>
      <c r="C132" s="176"/>
      <c r="D132" s="176"/>
      <c r="E132" s="176"/>
      <c r="F132" s="176"/>
      <c r="G132" s="176"/>
      <c r="H132" s="175"/>
      <c r="I132" s="182" t="s">
        <v>551</v>
      </c>
      <c r="J132" s="176"/>
      <c r="K132" s="176">
        <f t="shared" si="75"/>
        <v>0</v>
      </c>
      <c r="L132" s="176"/>
      <c r="M132" s="175"/>
      <c r="N132" s="175"/>
      <c r="O132" s="175"/>
      <c r="P132" s="175"/>
      <c r="Q132" s="175"/>
      <c r="R132" s="175"/>
      <c r="S132" s="175"/>
      <c r="T132" s="175"/>
      <c r="U132" s="175"/>
      <c r="V132" s="175"/>
      <c r="W132" s="175"/>
      <c r="X132" s="128"/>
      <c r="Y132" s="128"/>
    </row>
    <row r="133" spans="1:25" hidden="1">
      <c r="A133" s="128"/>
      <c r="B133" s="175" t="s">
        <v>554</v>
      </c>
      <c r="C133" s="176"/>
      <c r="D133" s="176" t="s">
        <v>28</v>
      </c>
      <c r="E133" s="176" t="s">
        <v>28</v>
      </c>
      <c r="F133" s="176" t="s">
        <v>28</v>
      </c>
      <c r="G133" s="176" t="s">
        <v>28</v>
      </c>
      <c r="H133" s="175"/>
      <c r="I133" s="182" t="s">
        <v>551</v>
      </c>
      <c r="J133" s="176"/>
      <c r="K133" s="176">
        <f t="shared" si="75"/>
        <v>0</v>
      </c>
      <c r="L133" s="176"/>
      <c r="M133" s="175"/>
      <c r="N133" s="175"/>
      <c r="O133" s="175"/>
      <c r="P133" s="175"/>
      <c r="Q133" s="175"/>
      <c r="R133" s="175"/>
      <c r="S133" s="175"/>
      <c r="T133" s="175"/>
      <c r="U133" s="175"/>
      <c r="V133" s="175"/>
      <c r="W133" s="175"/>
      <c r="X133" s="128"/>
      <c r="Y133" s="128"/>
    </row>
    <row r="134" spans="1:25" hidden="1">
      <c r="A134" s="128"/>
      <c r="B134" s="175" t="s">
        <v>555</v>
      </c>
      <c r="C134" s="176"/>
      <c r="D134" s="176"/>
      <c r="E134" s="176"/>
      <c r="F134" s="176"/>
      <c r="G134" s="176"/>
      <c r="H134" s="175"/>
      <c r="I134" s="182" t="s">
        <v>551</v>
      </c>
      <c r="J134" s="176"/>
      <c r="K134" s="176">
        <f t="shared" si="75"/>
        <v>0</v>
      </c>
      <c r="L134" s="176"/>
      <c r="M134" s="175"/>
      <c r="N134" s="175"/>
      <c r="O134" s="175"/>
      <c r="P134" s="175"/>
      <c r="Q134" s="175"/>
      <c r="R134" s="175"/>
      <c r="S134" s="175"/>
      <c r="T134" s="175"/>
      <c r="U134" s="175"/>
      <c r="V134" s="175"/>
      <c r="W134" s="175"/>
      <c r="X134" s="128"/>
      <c r="Y134" s="128"/>
    </row>
    <row r="135" spans="1:25" hidden="1">
      <c r="A135" s="128"/>
      <c r="B135" s="175" t="s">
        <v>556</v>
      </c>
      <c r="C135" s="176"/>
      <c r="D135" s="176"/>
      <c r="E135" s="176"/>
      <c r="F135" s="176"/>
      <c r="G135" s="176"/>
      <c r="H135" s="175"/>
      <c r="I135" s="182" t="s">
        <v>551</v>
      </c>
      <c r="J135" s="176"/>
      <c r="K135" s="176">
        <f t="shared" si="75"/>
        <v>0</v>
      </c>
      <c r="L135" s="176"/>
      <c r="M135" s="175"/>
      <c r="N135" s="175"/>
      <c r="O135" s="175"/>
      <c r="P135" s="175"/>
      <c r="Q135" s="175"/>
      <c r="R135" s="175"/>
      <c r="S135" s="175"/>
      <c r="T135" s="175"/>
      <c r="U135" s="175"/>
      <c r="V135" s="175"/>
      <c r="W135" s="175"/>
      <c r="X135" s="128"/>
      <c r="Y135" s="128"/>
    </row>
    <row r="136" spans="1:25" hidden="1">
      <c r="A136" s="128"/>
      <c r="B136" s="175" t="s">
        <v>557</v>
      </c>
      <c r="C136" s="176"/>
      <c r="D136" s="176" t="s">
        <v>28</v>
      </c>
      <c r="E136" s="176" t="s">
        <v>28</v>
      </c>
      <c r="F136" s="176" t="s">
        <v>28</v>
      </c>
      <c r="G136" s="176" t="s">
        <v>28</v>
      </c>
      <c r="H136" s="175"/>
      <c r="I136" s="182" t="s">
        <v>551</v>
      </c>
      <c r="J136" s="176"/>
      <c r="K136" s="176">
        <f t="shared" si="75"/>
        <v>0</v>
      </c>
      <c r="L136" s="176"/>
      <c r="M136" s="175"/>
      <c r="N136" s="175"/>
      <c r="O136" s="175"/>
      <c r="P136" s="175"/>
      <c r="Q136" s="175"/>
      <c r="R136" s="175"/>
      <c r="S136" s="175"/>
      <c r="T136" s="175"/>
      <c r="U136" s="175"/>
      <c r="V136" s="175"/>
      <c r="W136" s="175"/>
      <c r="X136" s="128"/>
      <c r="Y136" s="128"/>
    </row>
    <row r="137" spans="1:25" hidden="1">
      <c r="A137" s="128"/>
      <c r="B137" s="175" t="s">
        <v>555</v>
      </c>
      <c r="C137" s="176"/>
      <c r="D137" s="176"/>
      <c r="E137" s="176"/>
      <c r="F137" s="176"/>
      <c r="G137" s="176"/>
      <c r="H137" s="175"/>
      <c r="I137" s="182" t="s">
        <v>551</v>
      </c>
      <c r="J137" s="176"/>
      <c r="K137" s="176">
        <f t="shared" si="75"/>
        <v>0</v>
      </c>
      <c r="L137" s="176"/>
      <c r="M137" s="175"/>
      <c r="N137" s="175"/>
      <c r="O137" s="175"/>
      <c r="P137" s="175"/>
      <c r="Q137" s="175"/>
      <c r="R137" s="175"/>
      <c r="S137" s="175"/>
      <c r="T137" s="175"/>
      <c r="U137" s="175"/>
      <c r="V137" s="175"/>
      <c r="W137" s="175"/>
      <c r="X137" s="128"/>
      <c r="Y137" s="128"/>
    </row>
    <row r="138" spans="1:25" hidden="1">
      <c r="A138" s="128"/>
      <c r="B138" s="175" t="s">
        <v>556</v>
      </c>
      <c r="C138" s="176"/>
      <c r="D138" s="176"/>
      <c r="E138" s="176"/>
      <c r="F138" s="176"/>
      <c r="G138" s="176"/>
      <c r="H138" s="175"/>
      <c r="I138" s="182" t="s">
        <v>551</v>
      </c>
      <c r="J138" s="176"/>
      <c r="K138" s="176">
        <f t="shared" si="75"/>
        <v>0</v>
      </c>
      <c r="L138" s="176"/>
      <c r="M138" s="175"/>
      <c r="N138" s="175"/>
      <c r="O138" s="175"/>
      <c r="P138" s="175"/>
      <c r="Q138" s="175"/>
      <c r="R138" s="175"/>
      <c r="S138" s="175"/>
      <c r="T138" s="175"/>
      <c r="U138" s="175"/>
      <c r="V138" s="175"/>
      <c r="W138" s="175"/>
      <c r="X138" s="128"/>
      <c r="Y138" s="128"/>
    </row>
    <row r="139" spans="1:25" hidden="1">
      <c r="A139" s="128"/>
      <c r="B139" s="175" t="s">
        <v>558</v>
      </c>
      <c r="C139" s="176"/>
      <c r="D139" s="176" t="s">
        <v>28</v>
      </c>
      <c r="E139" s="176" t="s">
        <v>28</v>
      </c>
      <c r="F139" s="176" t="s">
        <v>28</v>
      </c>
      <c r="G139" s="176" t="s">
        <v>28</v>
      </c>
      <c r="H139" s="175"/>
      <c r="I139" s="182" t="s">
        <v>551</v>
      </c>
      <c r="J139" s="176"/>
      <c r="K139" s="176">
        <f t="shared" si="75"/>
        <v>0</v>
      </c>
      <c r="L139" s="176"/>
      <c r="M139" s="175"/>
      <c r="N139" s="175"/>
      <c r="O139" s="175"/>
      <c r="P139" s="175"/>
      <c r="Q139" s="175"/>
      <c r="R139" s="175"/>
      <c r="S139" s="175"/>
      <c r="T139" s="175"/>
      <c r="U139" s="175"/>
      <c r="V139" s="175"/>
      <c r="W139" s="175"/>
      <c r="X139" s="128"/>
      <c r="Y139" s="128"/>
    </row>
    <row r="140" spans="1:25" hidden="1">
      <c r="A140" s="128"/>
      <c r="B140" s="175" t="s">
        <v>555</v>
      </c>
      <c r="C140" s="176"/>
      <c r="D140" s="176"/>
      <c r="E140" s="176"/>
      <c r="F140" s="176"/>
      <c r="G140" s="176"/>
      <c r="H140" s="175"/>
      <c r="I140" s="182" t="s">
        <v>551</v>
      </c>
      <c r="J140" s="176"/>
      <c r="K140" s="176">
        <f t="shared" si="75"/>
        <v>0</v>
      </c>
      <c r="L140" s="176"/>
      <c r="M140" s="175"/>
      <c r="N140" s="175"/>
      <c r="O140" s="175"/>
      <c r="P140" s="175"/>
      <c r="Q140" s="175"/>
      <c r="R140" s="175"/>
      <c r="S140" s="175"/>
      <c r="T140" s="175"/>
      <c r="U140" s="175"/>
      <c r="V140" s="175"/>
      <c r="W140" s="175"/>
      <c r="X140" s="128"/>
      <c r="Y140" s="128"/>
    </row>
    <row r="141" spans="1:25" hidden="1">
      <c r="A141" s="128"/>
      <c r="B141" s="175" t="s">
        <v>556</v>
      </c>
      <c r="C141" s="176"/>
      <c r="D141" s="176"/>
      <c r="E141" s="176"/>
      <c r="F141" s="176"/>
      <c r="G141" s="176"/>
      <c r="H141" s="175"/>
      <c r="I141" s="182" t="s">
        <v>551</v>
      </c>
      <c r="J141" s="176"/>
      <c r="K141" s="176">
        <f t="shared" si="75"/>
        <v>0</v>
      </c>
      <c r="L141" s="176"/>
      <c r="M141" s="175"/>
      <c r="N141" s="175"/>
      <c r="O141" s="175"/>
      <c r="P141" s="175"/>
      <c r="Q141" s="175"/>
      <c r="R141" s="175"/>
      <c r="S141" s="175"/>
      <c r="T141" s="175"/>
      <c r="U141" s="175"/>
      <c r="V141" s="175"/>
      <c r="W141" s="175"/>
      <c r="X141" s="128"/>
      <c r="Y141" s="128"/>
    </row>
    <row r="142" spans="1:25" hidden="1">
      <c r="A142" s="128"/>
      <c r="B142" s="175" t="s">
        <v>559</v>
      </c>
      <c r="C142" s="176"/>
      <c r="D142" s="176" t="s">
        <v>28</v>
      </c>
      <c r="E142" s="176" t="s">
        <v>28</v>
      </c>
      <c r="F142" s="176" t="s">
        <v>28</v>
      </c>
      <c r="G142" s="176" t="s">
        <v>28</v>
      </c>
      <c r="H142" s="175"/>
      <c r="I142" s="182" t="s">
        <v>560</v>
      </c>
      <c r="J142" s="176"/>
      <c r="K142" s="176">
        <f t="shared" si="75"/>
        <v>0</v>
      </c>
      <c r="L142" s="176"/>
      <c r="M142" s="175"/>
      <c r="N142" s="175"/>
      <c r="O142" s="175"/>
      <c r="P142" s="175"/>
      <c r="Q142" s="175"/>
      <c r="R142" s="175"/>
      <c r="S142" s="175"/>
      <c r="T142" s="175"/>
      <c r="U142" s="175"/>
      <c r="V142" s="175"/>
      <c r="W142" s="175"/>
      <c r="X142" s="128"/>
      <c r="Y142" s="128"/>
    </row>
    <row r="143" spans="1:25" hidden="1">
      <c r="A143" s="128"/>
      <c r="B143" s="175" t="s">
        <v>555</v>
      </c>
      <c r="C143" s="176"/>
      <c r="D143" s="176"/>
      <c r="E143" s="176"/>
      <c r="F143" s="176"/>
      <c r="G143" s="176"/>
      <c r="H143" s="175"/>
      <c r="I143" s="182" t="s">
        <v>560</v>
      </c>
      <c r="J143" s="176"/>
      <c r="K143" s="176">
        <f t="shared" si="75"/>
        <v>0</v>
      </c>
      <c r="L143" s="176"/>
      <c r="M143" s="175"/>
      <c r="N143" s="175"/>
      <c r="O143" s="175"/>
      <c r="P143" s="175"/>
      <c r="Q143" s="175"/>
      <c r="R143" s="175"/>
      <c r="S143" s="175"/>
      <c r="T143" s="175"/>
      <c r="U143" s="175"/>
      <c r="V143" s="175"/>
      <c r="W143" s="175"/>
      <c r="X143" s="128"/>
      <c r="Y143" s="128"/>
    </row>
    <row r="144" spans="1:25" hidden="1">
      <c r="A144" s="128"/>
      <c r="B144" s="175" t="s">
        <v>556</v>
      </c>
      <c r="C144" s="176"/>
      <c r="D144" s="176"/>
      <c r="E144" s="176"/>
      <c r="F144" s="176"/>
      <c r="G144" s="176"/>
      <c r="H144" s="175"/>
      <c r="I144" s="182" t="s">
        <v>560</v>
      </c>
      <c r="J144" s="176"/>
      <c r="K144" s="176">
        <f t="shared" si="75"/>
        <v>0</v>
      </c>
      <c r="L144" s="176"/>
      <c r="M144" s="175"/>
      <c r="N144" s="175"/>
      <c r="O144" s="175"/>
      <c r="P144" s="175"/>
      <c r="Q144" s="175"/>
      <c r="R144" s="175"/>
      <c r="S144" s="175"/>
      <c r="T144" s="175"/>
      <c r="U144" s="175"/>
      <c r="V144" s="175"/>
      <c r="W144" s="175"/>
      <c r="X144" s="128"/>
      <c r="Y144" s="128"/>
    </row>
    <row r="145" spans="1:25" hidden="1">
      <c r="A145" s="128"/>
      <c r="B145" s="175" t="s">
        <v>561</v>
      </c>
      <c r="C145" s="176"/>
      <c r="D145" s="176" t="s">
        <v>28</v>
      </c>
      <c r="E145" s="176" t="s">
        <v>28</v>
      </c>
      <c r="F145" s="176" t="s">
        <v>28</v>
      </c>
      <c r="G145" s="176" t="s">
        <v>28</v>
      </c>
      <c r="H145" s="175"/>
      <c r="I145" s="182" t="s">
        <v>562</v>
      </c>
      <c r="J145" s="176"/>
      <c r="K145" s="176">
        <f t="shared" si="75"/>
        <v>0</v>
      </c>
      <c r="L145" s="176"/>
      <c r="M145" s="175"/>
      <c r="N145" s="175"/>
      <c r="O145" s="175"/>
      <c r="P145" s="175"/>
      <c r="Q145" s="175"/>
      <c r="R145" s="175"/>
      <c r="S145" s="175"/>
      <c r="T145" s="175"/>
      <c r="U145" s="175"/>
      <c r="V145" s="175"/>
      <c r="W145" s="175"/>
      <c r="X145" s="128"/>
      <c r="Y145" s="128"/>
    </row>
    <row r="146" spans="1:25" hidden="1">
      <c r="A146" s="128"/>
      <c r="B146" s="175" t="s">
        <v>555</v>
      </c>
      <c r="C146" s="176"/>
      <c r="D146" s="176"/>
      <c r="E146" s="176"/>
      <c r="F146" s="176"/>
      <c r="G146" s="176"/>
      <c r="H146" s="175"/>
      <c r="I146" s="182" t="s">
        <v>562</v>
      </c>
      <c r="J146" s="176"/>
      <c r="K146" s="176">
        <f t="shared" si="75"/>
        <v>0</v>
      </c>
      <c r="L146" s="176"/>
      <c r="M146" s="175"/>
      <c r="N146" s="175"/>
      <c r="O146" s="175"/>
      <c r="P146" s="175"/>
      <c r="Q146" s="175"/>
      <c r="R146" s="175"/>
      <c r="S146" s="175"/>
      <c r="T146" s="175"/>
      <c r="U146" s="175"/>
      <c r="V146" s="175"/>
      <c r="W146" s="175"/>
      <c r="X146" s="128"/>
      <c r="Y146" s="128"/>
    </row>
    <row r="147" spans="1:25" hidden="1">
      <c r="A147" s="128"/>
      <c r="B147" s="175" t="s">
        <v>556</v>
      </c>
      <c r="C147" s="176"/>
      <c r="D147" s="176"/>
      <c r="E147" s="176"/>
      <c r="F147" s="176"/>
      <c r="G147" s="176"/>
      <c r="H147" s="175"/>
      <c r="I147" s="182" t="s">
        <v>562</v>
      </c>
      <c r="J147" s="176"/>
      <c r="K147" s="176">
        <f t="shared" si="75"/>
        <v>0</v>
      </c>
      <c r="L147" s="176"/>
      <c r="M147" s="175"/>
      <c r="N147" s="175"/>
      <c r="O147" s="175"/>
      <c r="P147" s="175"/>
      <c r="Q147" s="175"/>
      <c r="R147" s="175"/>
      <c r="S147" s="175"/>
      <c r="T147" s="175"/>
      <c r="U147" s="175"/>
      <c r="V147" s="175"/>
      <c r="W147" s="175"/>
      <c r="X147" s="128"/>
      <c r="Y147" s="128"/>
    </row>
    <row r="148" spans="1:25" hidden="1">
      <c r="A148" s="128"/>
      <c r="B148" s="175" t="s">
        <v>563</v>
      </c>
      <c r="C148" s="176"/>
      <c r="D148" s="176" t="s">
        <v>28</v>
      </c>
      <c r="E148" s="176" t="s">
        <v>28</v>
      </c>
      <c r="F148" s="176" t="s">
        <v>28</v>
      </c>
      <c r="G148" s="176" t="s">
        <v>28</v>
      </c>
      <c r="H148" s="175"/>
      <c r="I148" s="182" t="s">
        <v>560</v>
      </c>
      <c r="J148" s="176"/>
      <c r="K148" s="176">
        <f t="shared" si="75"/>
        <v>0</v>
      </c>
      <c r="L148" s="176"/>
      <c r="M148" s="175"/>
      <c r="N148" s="175"/>
      <c r="O148" s="175"/>
      <c r="P148" s="175"/>
      <c r="Q148" s="175"/>
      <c r="R148" s="175"/>
      <c r="S148" s="175"/>
      <c r="T148" s="175"/>
      <c r="U148" s="175"/>
      <c r="V148" s="175"/>
      <c r="W148" s="175"/>
      <c r="X148" s="128"/>
      <c r="Y148" s="128"/>
    </row>
    <row r="149" spans="1:25" hidden="1">
      <c r="A149" s="128"/>
      <c r="B149" s="175" t="s">
        <v>555</v>
      </c>
      <c r="C149" s="176"/>
      <c r="D149" s="176"/>
      <c r="E149" s="176"/>
      <c r="F149" s="176"/>
      <c r="G149" s="176"/>
      <c r="H149" s="175"/>
      <c r="I149" s="182" t="s">
        <v>560</v>
      </c>
      <c r="J149" s="176"/>
      <c r="K149" s="176">
        <f t="shared" si="75"/>
        <v>0</v>
      </c>
      <c r="L149" s="176"/>
      <c r="M149" s="175"/>
      <c r="N149" s="175"/>
      <c r="O149" s="175"/>
      <c r="P149" s="175"/>
      <c r="Q149" s="175"/>
      <c r="R149" s="175"/>
      <c r="S149" s="175"/>
      <c r="T149" s="175"/>
      <c r="U149" s="175"/>
      <c r="V149" s="175"/>
      <c r="W149" s="175"/>
      <c r="X149" s="128"/>
      <c r="Y149" s="128"/>
    </row>
    <row r="150" spans="1:25" hidden="1">
      <c r="A150" s="128"/>
      <c r="B150" s="175" t="s">
        <v>556</v>
      </c>
      <c r="C150" s="176"/>
      <c r="D150" s="176"/>
      <c r="E150" s="176"/>
      <c r="F150" s="176"/>
      <c r="G150" s="176"/>
      <c r="H150" s="175"/>
      <c r="I150" s="182" t="s">
        <v>560</v>
      </c>
      <c r="J150" s="176"/>
      <c r="K150" s="176">
        <f t="shared" si="75"/>
        <v>0</v>
      </c>
      <c r="L150" s="176"/>
      <c r="M150" s="175"/>
      <c r="N150" s="175"/>
      <c r="O150" s="175"/>
      <c r="P150" s="175"/>
      <c r="Q150" s="175"/>
      <c r="R150" s="175"/>
      <c r="S150" s="175"/>
      <c r="T150" s="175"/>
      <c r="U150" s="175"/>
      <c r="V150" s="175"/>
      <c r="W150" s="175"/>
      <c r="X150" s="128"/>
      <c r="Y150" s="128"/>
    </row>
    <row r="151" spans="1:25" ht="24">
      <c r="A151" s="128"/>
      <c r="B151" s="170" t="s">
        <v>564</v>
      </c>
      <c r="C151" s="171"/>
      <c r="D151" s="171"/>
      <c r="E151" s="171"/>
      <c r="F151" s="171"/>
      <c r="G151" s="171"/>
      <c r="H151" s="170">
        <v>1001070</v>
      </c>
      <c r="I151" s="171" t="s">
        <v>37</v>
      </c>
      <c r="J151" s="171">
        <f t="shared" ref="J151:P151" si="76">SUM(J152:J152)</f>
        <v>1452</v>
      </c>
      <c r="K151" s="171">
        <f t="shared" si="76"/>
        <v>0</v>
      </c>
      <c r="L151" s="171">
        <f t="shared" si="76"/>
        <v>1452</v>
      </c>
      <c r="M151" s="171">
        <f t="shared" si="76"/>
        <v>0</v>
      </c>
      <c r="N151" s="171">
        <f t="shared" si="76"/>
        <v>0</v>
      </c>
      <c r="O151" s="171">
        <f t="shared" si="76"/>
        <v>21122</v>
      </c>
      <c r="P151" s="171">
        <f t="shared" si="76"/>
        <v>67101</v>
      </c>
      <c r="Q151" s="128"/>
      <c r="R151" s="171"/>
      <c r="S151" s="171"/>
      <c r="T151" s="58"/>
      <c r="U151" s="170"/>
      <c r="V151" s="170"/>
      <c r="W151" s="170"/>
      <c r="X151" s="128"/>
      <c r="Y151" s="128"/>
    </row>
    <row r="152" spans="1:25" ht="38.25">
      <c r="A152" s="128"/>
      <c r="B152" s="172" t="s">
        <v>412</v>
      </c>
      <c r="C152" s="173">
        <v>1</v>
      </c>
      <c r="D152" s="174" t="s">
        <v>87</v>
      </c>
      <c r="E152" s="326" t="s">
        <v>413</v>
      </c>
      <c r="F152" s="173" t="s">
        <v>35</v>
      </c>
      <c r="G152" s="173" t="s">
        <v>359</v>
      </c>
      <c r="H152" s="172">
        <v>1001070</v>
      </c>
      <c r="I152" s="173" t="s">
        <v>37</v>
      </c>
      <c r="J152" s="173">
        <f>K152+L152+M152+N152</f>
        <v>1452</v>
      </c>
      <c r="K152" s="173">
        <v>0</v>
      </c>
      <c r="L152" s="172">
        <v>1452</v>
      </c>
      <c r="M152" s="172">
        <v>0</v>
      </c>
      <c r="N152" s="172"/>
      <c r="O152" s="172">
        <v>21122</v>
      </c>
      <c r="P152" s="172">
        <v>67101</v>
      </c>
      <c r="Q152" s="128"/>
      <c r="R152" s="172"/>
      <c r="S152" s="172" t="s">
        <v>320</v>
      </c>
      <c r="T152" s="128"/>
      <c r="U152" s="172"/>
      <c r="V152" s="172"/>
      <c r="W152" s="172"/>
      <c r="X152" s="128"/>
      <c r="Y152" s="128"/>
    </row>
    <row r="153" spans="1:25">
      <c r="A153" s="128"/>
      <c r="B153" s="170" t="s">
        <v>565</v>
      </c>
      <c r="C153" s="171"/>
      <c r="D153" s="171"/>
      <c r="E153" s="177"/>
      <c r="F153" s="171"/>
      <c r="G153" s="171"/>
      <c r="H153" s="170"/>
      <c r="I153" s="171"/>
      <c r="J153" s="171">
        <f t="shared" ref="J153:P153" si="77">J154+J156+J158</f>
        <v>6990</v>
      </c>
      <c r="K153" s="171">
        <f t="shared" si="77"/>
        <v>0</v>
      </c>
      <c r="L153" s="171">
        <f t="shared" si="77"/>
        <v>6990</v>
      </c>
      <c r="M153" s="171">
        <f t="shared" si="77"/>
        <v>0</v>
      </c>
      <c r="N153" s="171">
        <f t="shared" si="77"/>
        <v>0</v>
      </c>
      <c r="O153" s="171">
        <f t="shared" si="77"/>
        <v>630</v>
      </c>
      <c r="P153" s="171">
        <f t="shared" si="77"/>
        <v>2260</v>
      </c>
      <c r="Q153" s="128"/>
      <c r="R153" s="171"/>
      <c r="S153" s="170"/>
      <c r="T153" s="128"/>
      <c r="U153" s="170"/>
      <c r="V153" s="170"/>
      <c r="W153" s="170"/>
      <c r="X153" s="128"/>
      <c r="Y153" s="128"/>
    </row>
    <row r="154" spans="1:25">
      <c r="A154" s="128"/>
      <c r="B154" s="170" t="s">
        <v>566</v>
      </c>
      <c r="C154" s="171"/>
      <c r="D154" s="171"/>
      <c r="E154" s="177"/>
      <c r="F154" s="171"/>
      <c r="G154" s="171"/>
      <c r="H154" s="170"/>
      <c r="I154" s="171"/>
      <c r="J154" s="171">
        <f t="shared" ref="J154:P154" si="78">J155</f>
        <v>1240</v>
      </c>
      <c r="K154" s="171">
        <f t="shared" si="78"/>
        <v>0</v>
      </c>
      <c r="L154" s="171">
        <f t="shared" si="78"/>
        <v>1240</v>
      </c>
      <c r="M154" s="171">
        <f t="shared" si="78"/>
        <v>0</v>
      </c>
      <c r="N154" s="171">
        <f t="shared" si="78"/>
        <v>0</v>
      </c>
      <c r="O154" s="171">
        <f t="shared" si="78"/>
        <v>410</v>
      </c>
      <c r="P154" s="171">
        <f t="shared" si="78"/>
        <v>2050</v>
      </c>
      <c r="Q154" s="128"/>
      <c r="R154" s="171"/>
      <c r="S154" s="170"/>
      <c r="T154" s="128"/>
      <c r="U154" s="170"/>
      <c r="V154" s="170"/>
      <c r="W154" s="170"/>
      <c r="X154" s="128"/>
      <c r="Y154" s="128"/>
    </row>
    <row r="155" spans="1:25" ht="40.5">
      <c r="A155" s="128"/>
      <c r="B155" s="172" t="s">
        <v>412</v>
      </c>
      <c r="C155" s="173">
        <v>1</v>
      </c>
      <c r="D155" s="178" t="s">
        <v>415</v>
      </c>
      <c r="E155" s="327" t="s">
        <v>416</v>
      </c>
      <c r="F155" s="173" t="s">
        <v>62</v>
      </c>
      <c r="G155" s="173" t="s">
        <v>359</v>
      </c>
      <c r="H155" s="172">
        <v>2050</v>
      </c>
      <c r="I155" s="173" t="s">
        <v>102</v>
      </c>
      <c r="J155" s="173">
        <f>K155+L155+M155+N155</f>
        <v>1240</v>
      </c>
      <c r="K155" s="173">
        <v>0</v>
      </c>
      <c r="L155" s="172">
        <v>1240</v>
      </c>
      <c r="M155" s="172"/>
      <c r="N155" s="172"/>
      <c r="O155" s="172">
        <v>410</v>
      </c>
      <c r="P155" s="172">
        <v>2050</v>
      </c>
      <c r="Q155" s="128"/>
      <c r="R155" s="172"/>
      <c r="S155" s="172" t="s">
        <v>320</v>
      </c>
      <c r="T155" s="128"/>
      <c r="U155" s="183"/>
      <c r="V155" s="172"/>
      <c r="W155" s="172"/>
      <c r="X155" s="128"/>
      <c r="Y155" s="128"/>
    </row>
    <row r="156" spans="1:25">
      <c r="A156" s="128"/>
      <c r="B156" s="170" t="s">
        <v>567</v>
      </c>
      <c r="C156" s="171"/>
      <c r="D156" s="171"/>
      <c r="E156" s="177"/>
      <c r="F156" s="171"/>
      <c r="G156" s="171"/>
      <c r="H156" s="170"/>
      <c r="I156" s="171"/>
      <c r="J156" s="171">
        <f t="shared" ref="J156:P156" si="79">J157</f>
        <v>250</v>
      </c>
      <c r="K156" s="171">
        <f t="shared" si="79"/>
        <v>0</v>
      </c>
      <c r="L156" s="171">
        <f t="shared" si="79"/>
        <v>250</v>
      </c>
      <c r="M156" s="171">
        <f t="shared" si="79"/>
        <v>0</v>
      </c>
      <c r="N156" s="171">
        <f t="shared" si="79"/>
        <v>0</v>
      </c>
      <c r="O156" s="171">
        <f t="shared" si="79"/>
        <v>120</v>
      </c>
      <c r="P156" s="171">
        <f t="shared" si="79"/>
        <v>100</v>
      </c>
      <c r="Q156" s="128"/>
      <c r="R156" s="171"/>
      <c r="S156" s="175"/>
      <c r="T156" s="128"/>
      <c r="U156" s="170"/>
      <c r="V156" s="170"/>
      <c r="W156" s="170"/>
      <c r="X156" s="128"/>
      <c r="Y156" s="128"/>
    </row>
    <row r="157" spans="1:25" ht="24">
      <c r="A157" s="128"/>
      <c r="B157" s="172" t="s">
        <v>412</v>
      </c>
      <c r="C157" s="173">
        <v>1</v>
      </c>
      <c r="D157" s="179" t="s">
        <v>419</v>
      </c>
      <c r="E157" s="179" t="s">
        <v>420</v>
      </c>
      <c r="F157" s="173" t="s">
        <v>62</v>
      </c>
      <c r="G157" s="173" t="s">
        <v>359</v>
      </c>
      <c r="H157" s="172">
        <v>100</v>
      </c>
      <c r="I157" s="173" t="s">
        <v>102</v>
      </c>
      <c r="J157" s="173">
        <v>250</v>
      </c>
      <c r="K157" s="173">
        <v>0</v>
      </c>
      <c r="L157" s="172">
        <v>250</v>
      </c>
      <c r="M157" s="172"/>
      <c r="N157" s="172"/>
      <c r="O157" s="172">
        <v>120</v>
      </c>
      <c r="P157" s="172">
        <v>100</v>
      </c>
      <c r="Q157" s="128"/>
      <c r="R157" s="172"/>
      <c r="S157" s="172" t="s">
        <v>421</v>
      </c>
      <c r="T157" s="172" t="s">
        <v>422</v>
      </c>
      <c r="U157" s="128"/>
      <c r="V157" s="172"/>
      <c r="W157" s="172"/>
      <c r="X157" s="128"/>
      <c r="Y157" s="128"/>
    </row>
    <row r="158" spans="1:25">
      <c r="A158" s="128"/>
      <c r="B158" s="170" t="s">
        <v>568</v>
      </c>
      <c r="C158" s="171"/>
      <c r="D158" s="171"/>
      <c r="E158" s="180"/>
      <c r="F158" s="171"/>
      <c r="G158" s="171"/>
      <c r="H158" s="170">
        <v>110</v>
      </c>
      <c r="I158" s="171" t="s">
        <v>223</v>
      </c>
      <c r="J158" s="171">
        <f t="shared" ref="J158:P158" si="80">J159</f>
        <v>5500</v>
      </c>
      <c r="K158" s="171">
        <f t="shared" si="80"/>
        <v>0</v>
      </c>
      <c r="L158" s="171">
        <v>5500</v>
      </c>
      <c r="M158" s="171">
        <f t="shared" si="80"/>
        <v>0</v>
      </c>
      <c r="N158" s="171">
        <f t="shared" si="80"/>
        <v>0</v>
      </c>
      <c r="O158" s="171">
        <f t="shared" si="80"/>
        <v>100</v>
      </c>
      <c r="P158" s="171">
        <f t="shared" si="80"/>
        <v>110</v>
      </c>
      <c r="Q158" s="128"/>
      <c r="R158" s="171"/>
      <c r="S158" s="170"/>
      <c r="T158" s="170"/>
      <c r="U158" s="128"/>
      <c r="V158" s="170"/>
      <c r="W158" s="170"/>
      <c r="X158" s="128"/>
      <c r="Y158" s="128"/>
    </row>
    <row r="159" spans="1:25" ht="78.75">
      <c r="A159" s="128"/>
      <c r="B159" s="172" t="s">
        <v>412</v>
      </c>
      <c r="C159" s="173">
        <v>1</v>
      </c>
      <c r="D159" s="179" t="s">
        <v>424</v>
      </c>
      <c r="E159" s="181" t="s">
        <v>425</v>
      </c>
      <c r="F159" s="173" t="s">
        <v>62</v>
      </c>
      <c r="G159" s="173" t="s">
        <v>359</v>
      </c>
      <c r="H159" s="172">
        <v>110</v>
      </c>
      <c r="I159" s="173" t="s">
        <v>223</v>
      </c>
      <c r="J159" s="173">
        <v>5500</v>
      </c>
      <c r="K159" s="173">
        <v>0</v>
      </c>
      <c r="L159" s="172">
        <v>110</v>
      </c>
      <c r="M159" s="172"/>
      <c r="N159" s="172"/>
      <c r="O159" s="172">
        <v>100</v>
      </c>
      <c r="P159" s="172">
        <v>110</v>
      </c>
      <c r="Q159" s="128"/>
      <c r="R159" s="172"/>
      <c r="S159" s="184" t="s">
        <v>320</v>
      </c>
      <c r="T159" s="183" t="s">
        <v>426</v>
      </c>
      <c r="U159" s="128"/>
      <c r="V159" s="172"/>
      <c r="W159" s="172"/>
      <c r="X159" s="128"/>
      <c r="Y159" s="128"/>
    </row>
  </sheetData>
  <mergeCells count="31">
    <mergeCell ref="A1:B1"/>
    <mergeCell ref="A2:V2"/>
    <mergeCell ref="A3:V3"/>
    <mergeCell ref="J4:N4"/>
    <mergeCell ref="K5:N5"/>
    <mergeCell ref="A4:A7"/>
    <mergeCell ref="D4:D7"/>
    <mergeCell ref="E4:E7"/>
    <mergeCell ref="F4:F7"/>
    <mergeCell ref="G4:G7"/>
    <mergeCell ref="J5:J7"/>
    <mergeCell ref="K6:K7"/>
    <mergeCell ref="L6:L7"/>
    <mergeCell ref="M6:M7"/>
    <mergeCell ref="N6:N7"/>
    <mergeCell ref="O4:O7"/>
    <mergeCell ref="A109:A110"/>
    <mergeCell ref="B4:B7"/>
    <mergeCell ref="B109:B110"/>
    <mergeCell ref="C4:C7"/>
    <mergeCell ref="C109:C110"/>
    <mergeCell ref="U4:U7"/>
    <mergeCell ref="V4:V7"/>
    <mergeCell ref="W4:W6"/>
    <mergeCell ref="H4:I6"/>
    <mergeCell ref="X4:Y6"/>
    <mergeCell ref="P4:P7"/>
    <mergeCell ref="Q4:Q7"/>
    <mergeCell ref="R4:R7"/>
    <mergeCell ref="S4:S7"/>
    <mergeCell ref="T4:T7"/>
  </mergeCells>
  <phoneticPr fontId="1" type="noConversion"/>
  <dataValidations count="1">
    <dataValidation type="list" allowBlank="1" showInputMessage="1" showErrorMessage="1" sqref="F92 F99 F100 F104 F115 F118 F123">
      <formula1>"新建,改扩建"</formula1>
    </dataValidation>
  </dataValidations>
  <hyperlinks>
    <hyperlink ref="E159" r:id="rId1" tooltip="http://baike.baidu.com/view/112513.htm"/>
  </hyperlinks>
  <pageMargins left="0.75138888888888899" right="7.7777777777777807E-2" top="0.27500000000000002" bottom="0.43263888888888902" header="0.15625" footer="7.7777777777777807E-2"/>
  <pageSetup paperSize="9" scale="46" fitToHeight="0" orientation="landscape" r:id="rId2"/>
  <headerFooter>
    <oddFooter>&amp;C第 &amp;P 页，共 &amp;N 页</oddFooter>
  </headerFooter>
  <legacyDrawing r:id="rId3"/>
</worksheet>
</file>

<file path=xl/worksheets/sheet3.xml><?xml version="1.0" encoding="utf-8"?>
<worksheet xmlns="http://schemas.openxmlformats.org/spreadsheetml/2006/main" xmlns:r="http://schemas.openxmlformats.org/officeDocument/2006/relationships">
  <dimension ref="A1:R211"/>
  <sheetViews>
    <sheetView topLeftCell="A98" zoomScale="145" zoomScaleNormal="145" workbookViewId="0">
      <selection activeCell="J107" sqref="J107"/>
    </sheetView>
  </sheetViews>
  <sheetFormatPr defaultColWidth="9" defaultRowHeight="23.25" customHeight="1"/>
  <cols>
    <col min="1" max="1" width="4" style="413" customWidth="1"/>
    <col min="2" max="2" width="11.5" style="418" customWidth="1"/>
    <col min="3" max="3" width="4.625" style="413" customWidth="1"/>
    <col min="4" max="4" width="14.5" style="418" customWidth="1"/>
    <col min="5" max="5" width="23.5" style="417" customWidth="1"/>
    <col min="6" max="6" width="3.5" style="414" customWidth="1"/>
    <col min="7" max="7" width="5.125" style="414" customWidth="1"/>
    <col min="8" max="8" width="6.75" style="415" customWidth="1"/>
    <col min="9" max="9" width="4.375" style="413" customWidth="1"/>
    <col min="10" max="10" width="5.875" style="416" customWidth="1"/>
    <col min="11" max="11" width="6" style="413" customWidth="1"/>
    <col min="12" max="12" width="6" style="415" customWidth="1"/>
    <col min="13" max="13" width="5.875" style="413" customWidth="1"/>
    <col min="14" max="14" width="5.625" style="413" customWidth="1"/>
    <col min="15" max="15" width="5.875" style="415" customWidth="1"/>
    <col min="16" max="16" width="6.875" style="415" customWidth="1"/>
    <col min="17" max="17" width="4" style="414" customWidth="1"/>
    <col min="18" max="18" width="6.5" style="414" customWidth="1"/>
    <col min="19" max="16384" width="9" style="413"/>
  </cols>
  <sheetData>
    <row r="1" spans="1:18" ht="12" customHeight="1">
      <c r="A1" s="517" t="s">
        <v>0</v>
      </c>
      <c r="B1" s="517"/>
      <c r="C1" s="386"/>
      <c r="D1" s="387"/>
      <c r="E1" s="387"/>
      <c r="F1" s="386"/>
      <c r="G1" s="386"/>
      <c r="H1" s="388"/>
      <c r="I1" s="389"/>
      <c r="J1" s="386"/>
      <c r="K1" s="389"/>
      <c r="L1" s="388"/>
      <c r="M1" s="389"/>
      <c r="N1" s="389"/>
      <c r="O1" s="388"/>
      <c r="P1" s="388"/>
      <c r="Q1" s="386"/>
      <c r="R1" s="386"/>
    </row>
    <row r="2" spans="1:18" ht="23.25" customHeight="1">
      <c r="A2" s="518" t="s">
        <v>427</v>
      </c>
      <c r="B2" s="518"/>
      <c r="C2" s="518"/>
      <c r="D2" s="518"/>
      <c r="E2" s="518"/>
      <c r="F2" s="518"/>
      <c r="G2" s="518"/>
      <c r="H2" s="518"/>
      <c r="I2" s="518"/>
      <c r="J2" s="519"/>
      <c r="K2" s="518"/>
      <c r="L2" s="518"/>
      <c r="M2" s="518"/>
      <c r="N2" s="518"/>
      <c r="O2" s="518"/>
      <c r="P2" s="518"/>
      <c r="Q2" s="518"/>
      <c r="R2" s="518"/>
    </row>
    <row r="3" spans="1:18" ht="16.5" customHeight="1">
      <c r="A3" s="520" t="s">
        <v>1905</v>
      </c>
      <c r="B3" s="520"/>
      <c r="C3" s="520"/>
      <c r="D3" s="520"/>
      <c r="E3" s="520"/>
      <c r="F3" s="520"/>
      <c r="G3" s="520"/>
      <c r="H3" s="520"/>
      <c r="I3" s="520"/>
      <c r="J3" s="521"/>
      <c r="K3" s="520"/>
      <c r="L3" s="520"/>
      <c r="M3" s="520"/>
      <c r="N3" s="520"/>
      <c r="O3" s="520"/>
      <c r="P3" s="520"/>
      <c r="Q3" s="520"/>
      <c r="R3" s="520"/>
    </row>
    <row r="4" spans="1:18" ht="16.5" customHeight="1">
      <c r="A4" s="522" t="s">
        <v>3</v>
      </c>
      <c r="B4" s="522" t="s">
        <v>4</v>
      </c>
      <c r="C4" s="522" t="s">
        <v>1906</v>
      </c>
      <c r="D4" s="522" t="s">
        <v>6</v>
      </c>
      <c r="E4" s="522" t="s">
        <v>7</v>
      </c>
      <c r="F4" s="522" t="s">
        <v>8</v>
      </c>
      <c r="G4" s="522" t="s">
        <v>1907</v>
      </c>
      <c r="H4" s="524" t="s">
        <v>10</v>
      </c>
      <c r="I4" s="524"/>
      <c r="J4" s="528" t="s">
        <v>11</v>
      </c>
      <c r="K4" s="524"/>
      <c r="L4" s="524"/>
      <c r="M4" s="524"/>
      <c r="N4" s="524"/>
      <c r="O4" s="523" t="s">
        <v>12</v>
      </c>
      <c r="P4" s="523" t="s">
        <v>13</v>
      </c>
      <c r="Q4" s="522" t="s">
        <v>14</v>
      </c>
      <c r="R4" s="522" t="s">
        <v>15</v>
      </c>
    </row>
    <row r="5" spans="1:18" ht="16.5" customHeight="1">
      <c r="A5" s="522"/>
      <c r="B5" s="522"/>
      <c r="C5" s="522"/>
      <c r="D5" s="522"/>
      <c r="E5" s="522"/>
      <c r="F5" s="522"/>
      <c r="G5" s="522"/>
      <c r="H5" s="524"/>
      <c r="I5" s="524"/>
      <c r="J5" s="522" t="s">
        <v>20</v>
      </c>
      <c r="K5" s="524" t="s">
        <v>21</v>
      </c>
      <c r="L5" s="524"/>
      <c r="M5" s="524"/>
      <c r="N5" s="524"/>
      <c r="O5" s="523"/>
      <c r="P5" s="523"/>
      <c r="Q5" s="522"/>
      <c r="R5" s="522"/>
    </row>
    <row r="6" spans="1:18" ht="16.5" customHeight="1">
      <c r="A6" s="522"/>
      <c r="B6" s="522"/>
      <c r="C6" s="522"/>
      <c r="D6" s="522"/>
      <c r="E6" s="522"/>
      <c r="F6" s="522"/>
      <c r="G6" s="522"/>
      <c r="H6" s="524"/>
      <c r="I6" s="524"/>
      <c r="J6" s="522"/>
      <c r="K6" s="524" t="s">
        <v>22</v>
      </c>
      <c r="L6" s="523" t="s">
        <v>1908</v>
      </c>
      <c r="M6" s="524" t="s">
        <v>24</v>
      </c>
      <c r="N6" s="524" t="s">
        <v>1909</v>
      </c>
      <c r="O6" s="523"/>
      <c r="P6" s="523"/>
      <c r="Q6" s="522"/>
      <c r="R6" s="522"/>
    </row>
    <row r="7" spans="1:18" ht="16.5" customHeight="1">
      <c r="A7" s="522"/>
      <c r="B7" s="522"/>
      <c r="C7" s="522"/>
      <c r="D7" s="522"/>
      <c r="E7" s="522"/>
      <c r="F7" s="522"/>
      <c r="G7" s="522"/>
      <c r="H7" s="390" t="s">
        <v>26</v>
      </c>
      <c r="I7" s="391" t="s">
        <v>27</v>
      </c>
      <c r="J7" s="522"/>
      <c r="K7" s="524"/>
      <c r="L7" s="523"/>
      <c r="M7" s="524"/>
      <c r="N7" s="524"/>
      <c r="O7" s="523"/>
      <c r="P7" s="523"/>
      <c r="Q7" s="522"/>
      <c r="R7" s="522"/>
    </row>
    <row r="8" spans="1:18" ht="23.25" customHeight="1">
      <c r="A8" s="392"/>
      <c r="B8" s="393" t="s">
        <v>20</v>
      </c>
      <c r="C8" s="392">
        <f>C9+C53+C69+C90+C103+C179</f>
        <v>3025</v>
      </c>
      <c r="D8" s="393"/>
      <c r="E8" s="393"/>
      <c r="F8" s="392"/>
      <c r="G8" s="392"/>
      <c r="H8" s="390"/>
      <c r="I8" s="392"/>
      <c r="J8" s="392">
        <f t="shared" ref="J8:R8" si="0">J9+J53+J69+J90+J103+J179</f>
        <v>699224.92</v>
      </c>
      <c r="K8" s="392">
        <f t="shared" si="0"/>
        <v>158409</v>
      </c>
      <c r="L8" s="390">
        <f t="shared" si="0"/>
        <v>422054.69</v>
      </c>
      <c r="M8" s="392">
        <f t="shared" si="0"/>
        <v>66612.23</v>
      </c>
      <c r="N8" s="392">
        <f t="shared" si="0"/>
        <v>52149</v>
      </c>
      <c r="O8" s="390">
        <f t="shared" si="0"/>
        <v>552911</v>
      </c>
      <c r="P8" s="390">
        <f t="shared" si="0"/>
        <v>1731895</v>
      </c>
      <c r="Q8" s="392">
        <f t="shared" si="0"/>
        <v>44</v>
      </c>
      <c r="R8" s="392">
        <f t="shared" si="0"/>
        <v>322</v>
      </c>
    </row>
    <row r="9" spans="1:18" ht="23.25" customHeight="1">
      <c r="A9" s="392"/>
      <c r="B9" s="393" t="s">
        <v>569</v>
      </c>
      <c r="C9" s="392">
        <f>C10+C35+C40+C42+C44+C51</f>
        <v>791</v>
      </c>
      <c r="D9" s="393"/>
      <c r="E9" s="393"/>
      <c r="F9" s="392"/>
      <c r="G9" s="392"/>
      <c r="H9" s="390"/>
      <c r="I9" s="392"/>
      <c r="J9" s="392">
        <f t="shared" ref="J9:R9" si="1">J10+J35+J40+J42+J44+J51</f>
        <v>220526</v>
      </c>
      <c r="K9" s="392">
        <f t="shared" si="1"/>
        <v>110035</v>
      </c>
      <c r="L9" s="390">
        <f t="shared" si="1"/>
        <v>35297</v>
      </c>
      <c r="M9" s="392">
        <f t="shared" si="1"/>
        <v>38962</v>
      </c>
      <c r="N9" s="392">
        <f t="shared" si="1"/>
        <v>36232</v>
      </c>
      <c r="O9" s="390">
        <f t="shared" si="1"/>
        <v>118844</v>
      </c>
      <c r="P9" s="390">
        <f t="shared" si="1"/>
        <v>378857</v>
      </c>
      <c r="Q9" s="392">
        <f t="shared" si="1"/>
        <v>44</v>
      </c>
      <c r="R9" s="392">
        <f t="shared" si="1"/>
        <v>322</v>
      </c>
    </row>
    <row r="10" spans="1:18" ht="23.25" customHeight="1">
      <c r="A10" s="392"/>
      <c r="B10" s="393" t="s">
        <v>570</v>
      </c>
      <c r="C10" s="392">
        <v>758</v>
      </c>
      <c r="D10" s="393"/>
      <c r="E10" s="393"/>
      <c r="F10" s="392"/>
      <c r="G10" s="392"/>
      <c r="H10" s="390"/>
      <c r="I10" s="392"/>
      <c r="J10" s="392">
        <f t="shared" ref="J10:R10" si="2">J11+J20+J27</f>
        <v>142713</v>
      </c>
      <c r="K10" s="392">
        <f t="shared" si="2"/>
        <v>54595</v>
      </c>
      <c r="L10" s="390">
        <f t="shared" si="2"/>
        <v>16631</v>
      </c>
      <c r="M10" s="392">
        <f t="shared" si="2"/>
        <v>36014</v>
      </c>
      <c r="N10" s="392">
        <f t="shared" si="2"/>
        <v>35473</v>
      </c>
      <c r="O10" s="390">
        <f t="shared" si="2"/>
        <v>49496</v>
      </c>
      <c r="P10" s="390">
        <f t="shared" si="2"/>
        <v>164147</v>
      </c>
      <c r="Q10" s="392">
        <f t="shared" si="2"/>
        <v>16</v>
      </c>
      <c r="R10" s="392">
        <f t="shared" si="2"/>
        <v>167</v>
      </c>
    </row>
    <row r="11" spans="1:18" ht="23.25" customHeight="1">
      <c r="A11" s="392"/>
      <c r="B11" s="393" t="s">
        <v>571</v>
      </c>
      <c r="C11" s="392">
        <v>705</v>
      </c>
      <c r="D11" s="393"/>
      <c r="E11" s="393"/>
      <c r="F11" s="392"/>
      <c r="G11" s="392"/>
      <c r="H11" s="390">
        <v>285850</v>
      </c>
      <c r="I11" s="392"/>
      <c r="J11" s="392">
        <f>J12</f>
        <v>98317</v>
      </c>
      <c r="K11" s="392">
        <f>K12</f>
        <v>31750</v>
      </c>
      <c r="L11" s="390">
        <f>L12</f>
        <v>13127</v>
      </c>
      <c r="M11" s="392">
        <f>M12</f>
        <v>23180</v>
      </c>
      <c r="N11" s="392">
        <f>N12</f>
        <v>30260</v>
      </c>
      <c r="O11" s="390">
        <f>O13+O14+O15+O16+O17+O18+O19</f>
        <v>33476</v>
      </c>
      <c r="P11" s="390">
        <f>P13+P14+P15+P16+P17+P18+P19</f>
        <v>117166</v>
      </c>
      <c r="Q11" s="392">
        <f>Q13+Q14+Q15+Q16+Q17+Q18+Q19</f>
        <v>6</v>
      </c>
      <c r="R11" s="392">
        <f>R13+R14+R15+R16+R17+R18+R19</f>
        <v>89</v>
      </c>
    </row>
    <row r="12" spans="1:18" ht="23.25" customHeight="1">
      <c r="A12" s="392"/>
      <c r="B12" s="393" t="s">
        <v>572</v>
      </c>
      <c r="C12" s="392">
        <v>705</v>
      </c>
      <c r="D12" s="393"/>
      <c r="E12" s="393"/>
      <c r="F12" s="392"/>
      <c r="G12" s="392"/>
      <c r="H12" s="390">
        <v>285850</v>
      </c>
      <c r="I12" s="392" t="s">
        <v>37</v>
      </c>
      <c r="J12" s="392">
        <v>98317</v>
      </c>
      <c r="K12" s="392">
        <v>31750</v>
      </c>
      <c r="L12" s="390">
        <v>13127</v>
      </c>
      <c r="M12" s="392">
        <v>23180</v>
      </c>
      <c r="N12" s="392">
        <v>30260</v>
      </c>
      <c r="O12" s="390">
        <v>33476</v>
      </c>
      <c r="P12" s="390">
        <v>117166</v>
      </c>
      <c r="Q12" s="392">
        <v>6</v>
      </c>
      <c r="R12" s="392">
        <v>89</v>
      </c>
    </row>
    <row r="13" spans="1:18" ht="46.5" customHeight="1">
      <c r="A13" s="394"/>
      <c r="B13" s="395" t="s">
        <v>573</v>
      </c>
      <c r="C13" s="392">
        <v>158</v>
      </c>
      <c r="D13" s="395" t="s">
        <v>574</v>
      </c>
      <c r="E13" s="395" t="s">
        <v>575</v>
      </c>
      <c r="F13" s="396" t="s">
        <v>35</v>
      </c>
      <c r="G13" s="396" t="s">
        <v>36</v>
      </c>
      <c r="H13" s="397">
        <v>19200</v>
      </c>
      <c r="I13" s="396" t="s">
        <v>37</v>
      </c>
      <c r="J13" s="398">
        <f>SUM(K13:N13)</f>
        <v>7010</v>
      </c>
      <c r="K13" s="398">
        <v>2950</v>
      </c>
      <c r="L13" s="397">
        <v>580</v>
      </c>
      <c r="M13" s="398">
        <f>2380-900</f>
        <v>1480</v>
      </c>
      <c r="N13" s="398">
        <v>2000</v>
      </c>
      <c r="O13" s="397">
        <v>4087</v>
      </c>
      <c r="P13" s="397">
        <v>12669</v>
      </c>
      <c r="Q13" s="392">
        <v>1</v>
      </c>
      <c r="R13" s="392">
        <v>15</v>
      </c>
    </row>
    <row r="14" spans="1:18" ht="27.75" customHeight="1">
      <c r="A14" s="394"/>
      <c r="B14" s="395" t="s">
        <v>576</v>
      </c>
      <c r="C14" s="392">
        <v>46</v>
      </c>
      <c r="D14" s="395" t="s">
        <v>577</v>
      </c>
      <c r="E14" s="395" t="s">
        <v>578</v>
      </c>
      <c r="F14" s="396" t="s">
        <v>35</v>
      </c>
      <c r="G14" s="396" t="s">
        <v>36</v>
      </c>
      <c r="H14" s="397">
        <v>33100</v>
      </c>
      <c r="I14" s="396" t="s">
        <v>37</v>
      </c>
      <c r="J14" s="398">
        <v>11585</v>
      </c>
      <c r="K14" s="398">
        <v>5200</v>
      </c>
      <c r="L14" s="397">
        <v>3786</v>
      </c>
      <c r="M14" s="398">
        <v>954</v>
      </c>
      <c r="N14" s="398">
        <v>3059</v>
      </c>
      <c r="O14" s="397">
        <v>4200</v>
      </c>
      <c r="P14" s="397">
        <v>13020</v>
      </c>
      <c r="Q14" s="392">
        <v>1</v>
      </c>
      <c r="R14" s="392">
        <v>12</v>
      </c>
    </row>
    <row r="15" spans="1:18" ht="35.25" customHeight="1">
      <c r="A15" s="394"/>
      <c r="B15" s="395" t="s">
        <v>579</v>
      </c>
      <c r="C15" s="392">
        <v>36</v>
      </c>
      <c r="D15" s="395" t="s">
        <v>580</v>
      </c>
      <c r="E15" s="395" t="s">
        <v>581</v>
      </c>
      <c r="F15" s="396" t="s">
        <v>35</v>
      </c>
      <c r="G15" s="396" t="s">
        <v>36</v>
      </c>
      <c r="H15" s="397">
        <v>41510</v>
      </c>
      <c r="I15" s="396" t="s">
        <v>37</v>
      </c>
      <c r="J15" s="398">
        <f>SUM(K15:N15)</f>
        <v>7550</v>
      </c>
      <c r="K15" s="398">
        <v>3400</v>
      </c>
      <c r="L15" s="397">
        <v>450</v>
      </c>
      <c r="M15" s="398">
        <v>1800</v>
      </c>
      <c r="N15" s="398">
        <v>1900</v>
      </c>
      <c r="O15" s="397">
        <v>4686</v>
      </c>
      <c r="P15" s="397">
        <v>14995</v>
      </c>
      <c r="Q15" s="392">
        <v>1</v>
      </c>
      <c r="R15" s="392">
        <v>10</v>
      </c>
    </row>
    <row r="16" spans="1:18" ht="29.25" customHeight="1">
      <c r="A16" s="394"/>
      <c r="B16" s="395" t="s">
        <v>582</v>
      </c>
      <c r="C16" s="392">
        <v>157</v>
      </c>
      <c r="D16" s="395" t="s">
        <v>583</v>
      </c>
      <c r="E16" s="395" t="s">
        <v>584</v>
      </c>
      <c r="F16" s="396" t="s">
        <v>35</v>
      </c>
      <c r="G16" s="396" t="s">
        <v>36</v>
      </c>
      <c r="H16" s="397">
        <v>63670</v>
      </c>
      <c r="I16" s="396" t="s">
        <v>37</v>
      </c>
      <c r="J16" s="398">
        <f>SUM(K16:N16)</f>
        <v>22900</v>
      </c>
      <c r="K16" s="398">
        <v>3500</v>
      </c>
      <c r="L16" s="397">
        <v>3200</v>
      </c>
      <c r="M16" s="398">
        <v>4000</v>
      </c>
      <c r="N16" s="398">
        <v>12200</v>
      </c>
      <c r="O16" s="397">
        <v>2423</v>
      </c>
      <c r="P16" s="397">
        <v>7754</v>
      </c>
      <c r="Q16" s="392">
        <v>1</v>
      </c>
      <c r="R16" s="392">
        <v>13</v>
      </c>
    </row>
    <row r="17" spans="1:18" ht="35.25" customHeight="1">
      <c r="A17" s="394"/>
      <c r="B17" s="395" t="s">
        <v>585</v>
      </c>
      <c r="C17" s="392">
        <v>190</v>
      </c>
      <c r="D17" s="395" t="s">
        <v>586</v>
      </c>
      <c r="E17" s="395" t="s">
        <v>587</v>
      </c>
      <c r="F17" s="396" t="s">
        <v>35</v>
      </c>
      <c r="G17" s="396" t="s">
        <v>36</v>
      </c>
      <c r="H17" s="397">
        <v>23300</v>
      </c>
      <c r="I17" s="396" t="s">
        <v>37</v>
      </c>
      <c r="J17" s="398">
        <f>SUM(K17:N17)</f>
        <v>8900</v>
      </c>
      <c r="K17" s="398">
        <v>3200</v>
      </c>
      <c r="L17" s="397">
        <v>300</v>
      </c>
      <c r="M17" s="398">
        <v>5000</v>
      </c>
      <c r="N17" s="398">
        <v>400</v>
      </c>
      <c r="O17" s="397">
        <v>5560</v>
      </c>
      <c r="P17" s="397">
        <v>17792</v>
      </c>
      <c r="Q17" s="392">
        <v>1</v>
      </c>
      <c r="R17" s="392">
        <v>11</v>
      </c>
    </row>
    <row r="18" spans="1:18" ht="120" customHeight="1">
      <c r="A18" s="394"/>
      <c r="B18" s="395" t="s">
        <v>588</v>
      </c>
      <c r="C18" s="392">
        <v>64</v>
      </c>
      <c r="D18" s="395" t="s">
        <v>589</v>
      </c>
      <c r="E18" s="395" t="s">
        <v>590</v>
      </c>
      <c r="F18" s="396" t="s">
        <v>35</v>
      </c>
      <c r="G18" s="396" t="s">
        <v>36</v>
      </c>
      <c r="H18" s="397">
        <v>57100</v>
      </c>
      <c r="I18" s="396" t="s">
        <v>37</v>
      </c>
      <c r="J18" s="398">
        <f>SUM(K18:N18)</f>
        <v>26200</v>
      </c>
      <c r="K18" s="398">
        <v>8900</v>
      </c>
      <c r="L18" s="397">
        <v>3800</v>
      </c>
      <c r="M18" s="398">
        <v>6300</v>
      </c>
      <c r="N18" s="398">
        <v>7200</v>
      </c>
      <c r="O18" s="397">
        <v>6520</v>
      </c>
      <c r="P18" s="397">
        <v>20864</v>
      </c>
      <c r="Q18" s="392">
        <v>1</v>
      </c>
      <c r="R18" s="392">
        <v>13</v>
      </c>
    </row>
    <row r="19" spans="1:18" ht="39" customHeight="1">
      <c r="A19" s="394"/>
      <c r="B19" s="395" t="s">
        <v>591</v>
      </c>
      <c r="C19" s="392">
        <v>54</v>
      </c>
      <c r="D19" s="395" t="s">
        <v>592</v>
      </c>
      <c r="E19" s="395" t="s">
        <v>593</v>
      </c>
      <c r="F19" s="396" t="s">
        <v>35</v>
      </c>
      <c r="G19" s="396" t="s">
        <v>36</v>
      </c>
      <c r="H19" s="397">
        <v>47970</v>
      </c>
      <c r="I19" s="396" t="s">
        <v>37</v>
      </c>
      <c r="J19" s="398">
        <v>9114</v>
      </c>
      <c r="K19" s="398">
        <v>4600</v>
      </c>
      <c r="L19" s="397">
        <v>1011</v>
      </c>
      <c r="M19" s="398">
        <v>3646</v>
      </c>
      <c r="N19" s="398">
        <v>3501</v>
      </c>
      <c r="O19" s="397">
        <v>6000</v>
      </c>
      <c r="P19" s="397">
        <v>30072</v>
      </c>
      <c r="Q19" s="392">
        <v>0</v>
      </c>
      <c r="R19" s="392">
        <v>15</v>
      </c>
    </row>
    <row r="20" spans="1:18" ht="23.25" customHeight="1">
      <c r="A20" s="392"/>
      <c r="B20" s="393" t="s">
        <v>594</v>
      </c>
      <c r="C20" s="392">
        <f t="shared" ref="C20:H20" si="3">C21+C23+C25</f>
        <v>3</v>
      </c>
      <c r="D20" s="393">
        <f t="shared" si="3"/>
        <v>0</v>
      </c>
      <c r="E20" s="393">
        <f t="shared" si="3"/>
        <v>0</v>
      </c>
      <c r="F20" s="392">
        <f t="shared" si="3"/>
        <v>0</v>
      </c>
      <c r="G20" s="392">
        <f t="shared" si="3"/>
        <v>0</v>
      </c>
      <c r="H20" s="390">
        <f t="shared" si="3"/>
        <v>3805300</v>
      </c>
      <c r="I20" s="392"/>
      <c r="J20" s="392">
        <f t="shared" ref="J20:R20" si="4">J21+J23+J25</f>
        <v>23600</v>
      </c>
      <c r="K20" s="392">
        <f t="shared" si="4"/>
        <v>7554</v>
      </c>
      <c r="L20" s="390">
        <f t="shared" si="4"/>
        <v>1119</v>
      </c>
      <c r="M20" s="392">
        <f t="shared" si="4"/>
        <v>9714</v>
      </c>
      <c r="N20" s="392">
        <f t="shared" si="4"/>
        <v>5213</v>
      </c>
      <c r="O20" s="390">
        <f t="shared" si="4"/>
        <v>10537</v>
      </c>
      <c r="P20" s="390">
        <f t="shared" si="4"/>
        <v>32770</v>
      </c>
      <c r="Q20" s="392">
        <f t="shared" si="4"/>
        <v>3</v>
      </c>
      <c r="R20" s="392">
        <f t="shared" si="4"/>
        <v>45</v>
      </c>
    </row>
    <row r="21" spans="1:18" ht="23.25" customHeight="1">
      <c r="A21" s="392"/>
      <c r="B21" s="393" t="s">
        <v>431</v>
      </c>
      <c r="C21" s="392">
        <f>SUM(C22:C22)</f>
        <v>1</v>
      </c>
      <c r="D21" s="393"/>
      <c r="E21" s="393"/>
      <c r="F21" s="392"/>
      <c r="G21" s="392"/>
      <c r="H21" s="390">
        <f>SUM(H22:H22)</f>
        <v>115900</v>
      </c>
      <c r="I21" s="392" t="s">
        <v>45</v>
      </c>
      <c r="J21" s="392">
        <f t="shared" ref="J21:R21" si="5">SUM(J22:J22)</f>
        <v>13931</v>
      </c>
      <c r="K21" s="392">
        <f t="shared" si="5"/>
        <v>4040</v>
      </c>
      <c r="L21" s="390">
        <f t="shared" si="5"/>
        <v>870</v>
      </c>
      <c r="M21" s="392">
        <f t="shared" si="5"/>
        <v>5817</v>
      </c>
      <c r="N21" s="392">
        <f t="shared" si="5"/>
        <v>3204</v>
      </c>
      <c r="O21" s="390">
        <f t="shared" si="5"/>
        <v>6510</v>
      </c>
      <c r="P21" s="390">
        <f t="shared" si="5"/>
        <v>20200</v>
      </c>
      <c r="Q21" s="392">
        <f t="shared" si="5"/>
        <v>2</v>
      </c>
      <c r="R21" s="392">
        <f t="shared" si="5"/>
        <v>20</v>
      </c>
    </row>
    <row r="22" spans="1:18" ht="32.25" customHeight="1">
      <c r="A22" s="392"/>
      <c r="B22" s="393" t="s">
        <v>42</v>
      </c>
      <c r="C22" s="392">
        <v>1</v>
      </c>
      <c r="D22" s="393" t="s">
        <v>43</v>
      </c>
      <c r="E22" s="393" t="s">
        <v>44</v>
      </c>
      <c r="F22" s="392" t="s">
        <v>35</v>
      </c>
      <c r="G22" s="392" t="s">
        <v>36</v>
      </c>
      <c r="H22" s="390">
        <v>115900</v>
      </c>
      <c r="I22" s="392" t="s">
        <v>45</v>
      </c>
      <c r="J22" s="392">
        <v>13931</v>
      </c>
      <c r="K22" s="392">
        <v>4040</v>
      </c>
      <c r="L22" s="390">
        <v>870</v>
      </c>
      <c r="M22" s="392">
        <v>5817</v>
      </c>
      <c r="N22" s="392">
        <v>3204</v>
      </c>
      <c r="O22" s="390">
        <v>6510</v>
      </c>
      <c r="P22" s="390">
        <v>20200</v>
      </c>
      <c r="Q22" s="392">
        <v>2</v>
      </c>
      <c r="R22" s="392">
        <v>20</v>
      </c>
    </row>
    <row r="23" spans="1:18" ht="23.25" customHeight="1">
      <c r="A23" s="392"/>
      <c r="B23" s="393" t="s">
        <v>432</v>
      </c>
      <c r="C23" s="392">
        <f t="shared" ref="C23:R23" si="6">SUM(C24:C24)</f>
        <v>1</v>
      </c>
      <c r="D23" s="393">
        <f t="shared" si="6"/>
        <v>0</v>
      </c>
      <c r="E23" s="393">
        <f t="shared" si="6"/>
        <v>0</v>
      </c>
      <c r="F23" s="392">
        <f t="shared" si="6"/>
        <v>0</v>
      </c>
      <c r="G23" s="392">
        <f t="shared" si="6"/>
        <v>0</v>
      </c>
      <c r="H23" s="390">
        <f t="shared" si="6"/>
        <v>1424400</v>
      </c>
      <c r="I23" s="392">
        <f t="shared" si="6"/>
        <v>0</v>
      </c>
      <c r="J23" s="392">
        <f t="shared" si="6"/>
        <v>6048</v>
      </c>
      <c r="K23" s="392">
        <f t="shared" si="6"/>
        <v>1754</v>
      </c>
      <c r="L23" s="390">
        <f t="shared" si="6"/>
        <v>181</v>
      </c>
      <c r="M23" s="392">
        <f t="shared" si="6"/>
        <v>2722</v>
      </c>
      <c r="N23" s="392">
        <f t="shared" si="6"/>
        <v>1391</v>
      </c>
      <c r="O23" s="390">
        <f t="shared" si="6"/>
        <v>2829</v>
      </c>
      <c r="P23" s="390">
        <f t="shared" si="6"/>
        <v>8770</v>
      </c>
      <c r="Q23" s="392">
        <f t="shared" si="6"/>
        <v>1</v>
      </c>
      <c r="R23" s="392">
        <f t="shared" si="6"/>
        <v>15</v>
      </c>
    </row>
    <row r="24" spans="1:18" ht="23.25" customHeight="1">
      <c r="A24" s="392"/>
      <c r="B24" s="393" t="s">
        <v>48</v>
      </c>
      <c r="C24" s="392">
        <v>1</v>
      </c>
      <c r="D24" s="393" t="s">
        <v>49</v>
      </c>
      <c r="E24" s="393" t="s">
        <v>50</v>
      </c>
      <c r="F24" s="392" t="s">
        <v>35</v>
      </c>
      <c r="G24" s="392" t="s">
        <v>36</v>
      </c>
      <c r="H24" s="390">
        <v>1424400</v>
      </c>
      <c r="I24" s="392" t="s">
        <v>51</v>
      </c>
      <c r="J24" s="392">
        <v>6048</v>
      </c>
      <c r="K24" s="392">
        <v>1754</v>
      </c>
      <c r="L24" s="390">
        <v>181</v>
      </c>
      <c r="M24" s="392">
        <v>2722</v>
      </c>
      <c r="N24" s="392">
        <v>1391</v>
      </c>
      <c r="O24" s="390">
        <v>2829</v>
      </c>
      <c r="P24" s="390">
        <v>8770</v>
      </c>
      <c r="Q24" s="392">
        <v>1</v>
      </c>
      <c r="R24" s="392">
        <v>15</v>
      </c>
    </row>
    <row r="25" spans="1:18" ht="23.25" customHeight="1">
      <c r="A25" s="392"/>
      <c r="B25" s="393" t="s">
        <v>434</v>
      </c>
      <c r="C25" s="392">
        <f t="shared" ref="C25:R25" si="7">SUM(C26:C26)</f>
        <v>1</v>
      </c>
      <c r="D25" s="393">
        <f t="shared" si="7"/>
        <v>0</v>
      </c>
      <c r="E25" s="393">
        <f t="shared" si="7"/>
        <v>0</v>
      </c>
      <c r="F25" s="392">
        <f t="shared" si="7"/>
        <v>0</v>
      </c>
      <c r="G25" s="392">
        <f t="shared" si="7"/>
        <v>0</v>
      </c>
      <c r="H25" s="390">
        <f t="shared" si="7"/>
        <v>2265000</v>
      </c>
      <c r="I25" s="392">
        <f t="shared" si="7"/>
        <v>0</v>
      </c>
      <c r="J25" s="392">
        <f t="shared" si="7"/>
        <v>3621</v>
      </c>
      <c r="K25" s="392">
        <f t="shared" si="7"/>
        <v>1760</v>
      </c>
      <c r="L25" s="390">
        <f t="shared" si="7"/>
        <v>68</v>
      </c>
      <c r="M25" s="392">
        <f t="shared" si="7"/>
        <v>1175</v>
      </c>
      <c r="N25" s="392">
        <f t="shared" si="7"/>
        <v>618</v>
      </c>
      <c r="O25" s="390">
        <f t="shared" si="7"/>
        <v>1198</v>
      </c>
      <c r="P25" s="390">
        <f t="shared" si="7"/>
        <v>3800</v>
      </c>
      <c r="Q25" s="392">
        <f t="shared" si="7"/>
        <v>0</v>
      </c>
      <c r="R25" s="392">
        <f t="shared" si="7"/>
        <v>10</v>
      </c>
    </row>
    <row r="26" spans="1:18" ht="34.5" customHeight="1">
      <c r="A26" s="392"/>
      <c r="B26" s="393" t="s">
        <v>52</v>
      </c>
      <c r="C26" s="392">
        <v>1</v>
      </c>
      <c r="D26" s="393" t="s">
        <v>53</v>
      </c>
      <c r="E26" s="393" t="s">
        <v>54</v>
      </c>
      <c r="F26" s="392" t="s">
        <v>35</v>
      </c>
      <c r="G26" s="392" t="s">
        <v>36</v>
      </c>
      <c r="H26" s="390">
        <v>2265000</v>
      </c>
      <c r="I26" s="392" t="s">
        <v>55</v>
      </c>
      <c r="J26" s="392">
        <f>K26+L26+M26+N26</f>
        <v>3621</v>
      </c>
      <c r="K26" s="392">
        <v>1760</v>
      </c>
      <c r="L26" s="390">
        <v>68</v>
      </c>
      <c r="M26" s="392">
        <v>1175</v>
      </c>
      <c r="N26" s="392">
        <v>618</v>
      </c>
      <c r="O26" s="390">
        <v>1198</v>
      </c>
      <c r="P26" s="390">
        <v>3800</v>
      </c>
      <c r="Q26" s="392">
        <v>0</v>
      </c>
      <c r="R26" s="392">
        <v>10</v>
      </c>
    </row>
    <row r="27" spans="1:18" ht="23.25" customHeight="1">
      <c r="A27" s="392"/>
      <c r="B27" s="393" t="s">
        <v>595</v>
      </c>
      <c r="C27" s="392">
        <f>C29+C30+C31+C32+C33+C34</f>
        <v>50</v>
      </c>
      <c r="D27" s="393"/>
      <c r="E27" s="393"/>
      <c r="F27" s="392"/>
      <c r="G27" s="392"/>
      <c r="H27" s="390">
        <f>H29+H30+H31+H32+H33+H34</f>
        <v>132800</v>
      </c>
      <c r="I27" s="392"/>
      <c r="J27" s="392">
        <f t="shared" ref="J27:R27" si="8">J29+J30+J31+J32+J33+J34</f>
        <v>20796</v>
      </c>
      <c r="K27" s="392">
        <f t="shared" si="8"/>
        <v>15291</v>
      </c>
      <c r="L27" s="390">
        <f t="shared" si="8"/>
        <v>2385</v>
      </c>
      <c r="M27" s="392">
        <f t="shared" si="8"/>
        <v>3120</v>
      </c>
      <c r="N27" s="392">
        <f t="shared" si="8"/>
        <v>0</v>
      </c>
      <c r="O27" s="390">
        <f t="shared" si="8"/>
        <v>5483</v>
      </c>
      <c r="P27" s="390">
        <f t="shared" si="8"/>
        <v>14211</v>
      </c>
      <c r="Q27" s="392">
        <f t="shared" si="8"/>
        <v>7</v>
      </c>
      <c r="R27" s="392">
        <f t="shared" si="8"/>
        <v>33</v>
      </c>
    </row>
    <row r="28" spans="1:18" ht="23.25" customHeight="1">
      <c r="A28" s="392"/>
      <c r="B28" s="393" t="s">
        <v>596</v>
      </c>
      <c r="C28" s="392">
        <f>C29+C30+C31+C32+C33+C34</f>
        <v>50</v>
      </c>
      <c r="D28" s="393"/>
      <c r="E28" s="393"/>
      <c r="F28" s="392"/>
      <c r="G28" s="392"/>
      <c r="H28" s="390">
        <f>H29+H30+H31+H32+H33+H34</f>
        <v>132800</v>
      </c>
      <c r="I28" s="392"/>
      <c r="J28" s="392">
        <f t="shared" ref="J28:R28" si="9">J29+J30+J31+J32+J33+J34</f>
        <v>20796</v>
      </c>
      <c r="K28" s="392">
        <f t="shared" si="9"/>
        <v>15291</v>
      </c>
      <c r="L28" s="390">
        <f t="shared" si="9"/>
        <v>2385</v>
      </c>
      <c r="M28" s="392">
        <f t="shared" si="9"/>
        <v>3120</v>
      </c>
      <c r="N28" s="392">
        <f t="shared" si="9"/>
        <v>0</v>
      </c>
      <c r="O28" s="390">
        <f t="shared" si="9"/>
        <v>5483</v>
      </c>
      <c r="P28" s="390">
        <f t="shared" si="9"/>
        <v>14211</v>
      </c>
      <c r="Q28" s="392">
        <f t="shared" si="9"/>
        <v>7</v>
      </c>
      <c r="R28" s="392">
        <f t="shared" si="9"/>
        <v>33</v>
      </c>
    </row>
    <row r="29" spans="1:18" ht="23.25" customHeight="1">
      <c r="A29" s="394"/>
      <c r="B29" s="395" t="s">
        <v>597</v>
      </c>
      <c r="C29" s="392">
        <v>1</v>
      </c>
      <c r="D29" s="399"/>
      <c r="E29" s="395"/>
      <c r="F29" s="396"/>
      <c r="G29" s="396"/>
      <c r="H29" s="397">
        <v>500</v>
      </c>
      <c r="I29" s="396" t="s">
        <v>57</v>
      </c>
      <c r="J29" s="398">
        <f t="shared" ref="J29:J34" si="10">K29+L29+M29+N29</f>
        <v>2400</v>
      </c>
      <c r="K29" s="398">
        <v>1400</v>
      </c>
      <c r="L29" s="397">
        <v>200</v>
      </c>
      <c r="M29" s="398">
        <v>800</v>
      </c>
      <c r="N29" s="398">
        <v>0</v>
      </c>
      <c r="O29" s="397">
        <v>150</v>
      </c>
      <c r="P29" s="397">
        <v>400</v>
      </c>
      <c r="Q29" s="392">
        <v>0</v>
      </c>
      <c r="R29" s="392">
        <v>10</v>
      </c>
    </row>
    <row r="30" spans="1:18" ht="23.25" customHeight="1">
      <c r="A30" s="394"/>
      <c r="B30" s="395" t="s">
        <v>598</v>
      </c>
      <c r="C30" s="392">
        <v>25</v>
      </c>
      <c r="D30" s="395" t="s">
        <v>599</v>
      </c>
      <c r="E30" s="400" t="s">
        <v>600</v>
      </c>
      <c r="F30" s="396" t="s">
        <v>62</v>
      </c>
      <c r="G30" s="396" t="s">
        <v>36</v>
      </c>
      <c r="H30" s="397">
        <v>1000</v>
      </c>
      <c r="I30" s="396" t="s">
        <v>57</v>
      </c>
      <c r="J30" s="398">
        <f t="shared" si="10"/>
        <v>1160</v>
      </c>
      <c r="K30" s="398">
        <v>760</v>
      </c>
      <c r="L30" s="397">
        <v>200</v>
      </c>
      <c r="M30" s="398">
        <v>200</v>
      </c>
      <c r="N30" s="398">
        <v>0</v>
      </c>
      <c r="O30" s="397">
        <v>320</v>
      </c>
      <c r="P30" s="397">
        <v>760</v>
      </c>
      <c r="Q30" s="392">
        <v>0</v>
      </c>
      <c r="R30" s="392">
        <v>12</v>
      </c>
    </row>
    <row r="31" spans="1:18" ht="23.25" customHeight="1">
      <c r="A31" s="394"/>
      <c r="B31" s="395" t="s">
        <v>601</v>
      </c>
      <c r="C31" s="392">
        <v>18</v>
      </c>
      <c r="D31" s="395" t="s">
        <v>602</v>
      </c>
      <c r="E31" s="400" t="s">
        <v>601</v>
      </c>
      <c r="F31" s="396" t="s">
        <v>62</v>
      </c>
      <c r="G31" s="396" t="s">
        <v>36</v>
      </c>
      <c r="H31" s="397">
        <v>20000</v>
      </c>
      <c r="I31" s="396" t="s">
        <v>57</v>
      </c>
      <c r="J31" s="398">
        <f t="shared" si="10"/>
        <v>700</v>
      </c>
      <c r="K31" s="398">
        <v>300</v>
      </c>
      <c r="L31" s="397">
        <v>200</v>
      </c>
      <c r="M31" s="398">
        <v>200</v>
      </c>
      <c r="N31" s="398">
        <v>0</v>
      </c>
      <c r="O31" s="397">
        <v>100</v>
      </c>
      <c r="P31" s="397">
        <v>220</v>
      </c>
      <c r="Q31" s="392">
        <v>0</v>
      </c>
      <c r="R31" s="392">
        <v>10</v>
      </c>
    </row>
    <row r="32" spans="1:18" ht="90.75" customHeight="1">
      <c r="A32" s="394"/>
      <c r="B32" s="395" t="s">
        <v>603</v>
      </c>
      <c r="C32" s="394">
        <v>2</v>
      </c>
      <c r="D32" s="395" t="s">
        <v>604</v>
      </c>
      <c r="E32" s="395" t="s">
        <v>605</v>
      </c>
      <c r="F32" s="396" t="s">
        <v>606</v>
      </c>
      <c r="G32" s="396" t="s">
        <v>359</v>
      </c>
      <c r="H32" s="397">
        <v>51000</v>
      </c>
      <c r="I32" s="394" t="s">
        <v>37</v>
      </c>
      <c r="J32" s="398">
        <f t="shared" si="10"/>
        <v>6448</v>
      </c>
      <c r="K32" s="394">
        <v>5011</v>
      </c>
      <c r="L32" s="397">
        <v>677</v>
      </c>
      <c r="M32" s="394">
        <v>760</v>
      </c>
      <c r="N32" s="394">
        <v>0</v>
      </c>
      <c r="O32" s="397">
        <v>1637</v>
      </c>
      <c r="P32" s="397">
        <v>5011</v>
      </c>
      <c r="Q32" s="396">
        <v>2</v>
      </c>
      <c r="R32" s="396"/>
    </row>
    <row r="33" spans="1:18" ht="35.25" customHeight="1">
      <c r="A33" s="394"/>
      <c r="B33" s="395" t="s">
        <v>607</v>
      </c>
      <c r="C33" s="394">
        <v>2</v>
      </c>
      <c r="D33" s="395" t="s">
        <v>608</v>
      </c>
      <c r="E33" s="395" t="s">
        <v>609</v>
      </c>
      <c r="F33" s="396" t="s">
        <v>606</v>
      </c>
      <c r="G33" s="396" t="s">
        <v>359</v>
      </c>
      <c r="H33" s="397">
        <v>46300</v>
      </c>
      <c r="I33" s="394" t="s">
        <v>610</v>
      </c>
      <c r="J33" s="398">
        <f t="shared" si="10"/>
        <v>6324</v>
      </c>
      <c r="K33" s="394">
        <v>4900</v>
      </c>
      <c r="L33" s="397">
        <v>570</v>
      </c>
      <c r="M33" s="394">
        <v>854</v>
      </c>
      <c r="N33" s="394">
        <v>0</v>
      </c>
      <c r="O33" s="397">
        <v>1640</v>
      </c>
      <c r="P33" s="397">
        <v>4900</v>
      </c>
      <c r="Q33" s="396">
        <v>3</v>
      </c>
      <c r="R33" s="396">
        <v>1</v>
      </c>
    </row>
    <row r="34" spans="1:18" ht="39" customHeight="1">
      <c r="A34" s="394"/>
      <c r="B34" s="395" t="s">
        <v>611</v>
      </c>
      <c r="C34" s="394">
        <v>2</v>
      </c>
      <c r="D34" s="395" t="s">
        <v>612</v>
      </c>
      <c r="E34" s="395" t="s">
        <v>613</v>
      </c>
      <c r="F34" s="396" t="s">
        <v>210</v>
      </c>
      <c r="G34" s="396" t="s">
        <v>359</v>
      </c>
      <c r="H34" s="397">
        <v>14000</v>
      </c>
      <c r="I34" s="394" t="s">
        <v>610</v>
      </c>
      <c r="J34" s="398">
        <f t="shared" si="10"/>
        <v>3764</v>
      </c>
      <c r="K34" s="394">
        <v>2920</v>
      </c>
      <c r="L34" s="397">
        <v>538</v>
      </c>
      <c r="M34" s="394">
        <v>306</v>
      </c>
      <c r="N34" s="394">
        <v>0</v>
      </c>
      <c r="O34" s="397">
        <v>1636</v>
      </c>
      <c r="P34" s="397">
        <v>2920</v>
      </c>
      <c r="Q34" s="396">
        <v>2</v>
      </c>
      <c r="R34" s="396"/>
    </row>
    <row r="35" spans="1:18" ht="23.25" customHeight="1">
      <c r="A35" s="392"/>
      <c r="B35" s="393" t="s">
        <v>614</v>
      </c>
      <c r="C35" s="392">
        <f>C36+C38</f>
        <v>27</v>
      </c>
      <c r="D35" s="393"/>
      <c r="E35" s="393"/>
      <c r="F35" s="392"/>
      <c r="G35" s="392"/>
      <c r="H35" s="390"/>
      <c r="I35" s="392"/>
      <c r="J35" s="392">
        <f t="shared" ref="J35:R35" si="11">J36+J38</f>
        <v>13333</v>
      </c>
      <c r="K35" s="392">
        <f t="shared" si="11"/>
        <v>4200</v>
      </c>
      <c r="L35" s="390">
        <f t="shared" si="11"/>
        <v>7966</v>
      </c>
      <c r="M35" s="392">
        <f t="shared" si="11"/>
        <v>862</v>
      </c>
      <c r="N35" s="392">
        <f t="shared" si="11"/>
        <v>305</v>
      </c>
      <c r="O35" s="390">
        <f t="shared" si="11"/>
        <v>2278</v>
      </c>
      <c r="P35" s="390">
        <f t="shared" si="11"/>
        <v>7270</v>
      </c>
      <c r="Q35" s="392">
        <f t="shared" si="11"/>
        <v>0</v>
      </c>
      <c r="R35" s="392">
        <f t="shared" si="11"/>
        <v>0</v>
      </c>
    </row>
    <row r="36" spans="1:18" ht="23.25" customHeight="1">
      <c r="A36" s="392"/>
      <c r="B36" s="393" t="s">
        <v>615</v>
      </c>
      <c r="C36" s="392">
        <f t="shared" ref="C36:H36" si="12">SUM(C37:C37)</f>
        <v>26</v>
      </c>
      <c r="D36" s="393">
        <f t="shared" si="12"/>
        <v>0</v>
      </c>
      <c r="E36" s="393">
        <f t="shared" si="12"/>
        <v>0</v>
      </c>
      <c r="F36" s="392">
        <f t="shared" si="12"/>
        <v>0</v>
      </c>
      <c r="G36" s="392">
        <f t="shared" si="12"/>
        <v>0</v>
      </c>
      <c r="H36" s="390">
        <f t="shared" si="12"/>
        <v>26</v>
      </c>
      <c r="I36" s="392"/>
      <c r="J36" s="392">
        <f t="shared" ref="J36:R36" si="13">SUM(J37:J37)</f>
        <v>8791</v>
      </c>
      <c r="K36" s="392">
        <f t="shared" si="13"/>
        <v>2600</v>
      </c>
      <c r="L36" s="390">
        <f t="shared" si="13"/>
        <v>5166</v>
      </c>
      <c r="M36" s="392">
        <f t="shared" si="13"/>
        <v>766</v>
      </c>
      <c r="N36" s="392">
        <f t="shared" si="13"/>
        <v>259</v>
      </c>
      <c r="O36" s="390">
        <f t="shared" si="13"/>
        <v>2181</v>
      </c>
      <c r="P36" s="390">
        <f t="shared" si="13"/>
        <v>6980</v>
      </c>
      <c r="Q36" s="392">
        <f t="shared" si="13"/>
        <v>0</v>
      </c>
      <c r="R36" s="392">
        <f t="shared" si="13"/>
        <v>0</v>
      </c>
    </row>
    <row r="37" spans="1:18" ht="37.5" customHeight="1">
      <c r="A37" s="392"/>
      <c r="B37" s="393" t="s">
        <v>66</v>
      </c>
      <c r="C37" s="392">
        <v>26</v>
      </c>
      <c r="D37" s="395" t="s">
        <v>616</v>
      </c>
      <c r="E37" s="393" t="s">
        <v>617</v>
      </c>
      <c r="F37" s="392" t="s">
        <v>35</v>
      </c>
      <c r="G37" s="392" t="s">
        <v>36</v>
      </c>
      <c r="H37" s="390">
        <v>26</v>
      </c>
      <c r="I37" s="392" t="s">
        <v>65</v>
      </c>
      <c r="J37" s="392">
        <f>K37+L37+M37+N37</f>
        <v>8791</v>
      </c>
      <c r="K37" s="392">
        <v>2600</v>
      </c>
      <c r="L37" s="390">
        <v>5166</v>
      </c>
      <c r="M37" s="392">
        <v>766</v>
      </c>
      <c r="N37" s="392">
        <v>259</v>
      </c>
      <c r="O37" s="390">
        <v>2181</v>
      </c>
      <c r="P37" s="390">
        <v>6980</v>
      </c>
      <c r="Q37" s="392">
        <v>0</v>
      </c>
      <c r="R37" s="392">
        <v>0</v>
      </c>
    </row>
    <row r="38" spans="1:18" ht="23.25" customHeight="1">
      <c r="A38" s="392"/>
      <c r="B38" s="393" t="s">
        <v>618</v>
      </c>
      <c r="C38" s="392">
        <f t="shared" ref="C38:H38" si="14">SUM(C39:C39)</f>
        <v>1</v>
      </c>
      <c r="D38" s="393">
        <f t="shared" si="14"/>
        <v>0</v>
      </c>
      <c r="E38" s="393">
        <f t="shared" si="14"/>
        <v>0</v>
      </c>
      <c r="F38" s="392">
        <f t="shared" si="14"/>
        <v>0</v>
      </c>
      <c r="G38" s="392">
        <f t="shared" si="14"/>
        <v>0</v>
      </c>
      <c r="H38" s="390">
        <f t="shared" si="14"/>
        <v>16</v>
      </c>
      <c r="I38" s="392"/>
      <c r="J38" s="392">
        <f t="shared" ref="J38:R38" si="15">SUM(J39:J39)</f>
        <v>4542</v>
      </c>
      <c r="K38" s="392">
        <f t="shared" si="15"/>
        <v>1600</v>
      </c>
      <c r="L38" s="390">
        <f t="shared" si="15"/>
        <v>2800</v>
      </c>
      <c r="M38" s="392">
        <f t="shared" si="15"/>
        <v>96</v>
      </c>
      <c r="N38" s="392">
        <f t="shared" si="15"/>
        <v>46</v>
      </c>
      <c r="O38" s="390">
        <f t="shared" si="15"/>
        <v>97</v>
      </c>
      <c r="P38" s="390">
        <f t="shared" si="15"/>
        <v>290</v>
      </c>
      <c r="Q38" s="392">
        <f t="shared" si="15"/>
        <v>0</v>
      </c>
      <c r="R38" s="392">
        <f t="shared" si="15"/>
        <v>0</v>
      </c>
    </row>
    <row r="39" spans="1:18" ht="33.75" customHeight="1">
      <c r="A39" s="392"/>
      <c r="B39" s="393" t="s">
        <v>70</v>
      </c>
      <c r="C39" s="392">
        <v>1</v>
      </c>
      <c r="D39" s="395" t="s">
        <v>619</v>
      </c>
      <c r="E39" s="393" t="s">
        <v>620</v>
      </c>
      <c r="F39" s="392" t="s">
        <v>62</v>
      </c>
      <c r="G39" s="392" t="s">
        <v>36</v>
      </c>
      <c r="H39" s="390">
        <v>16</v>
      </c>
      <c r="I39" s="392" t="s">
        <v>65</v>
      </c>
      <c r="J39" s="392">
        <f>K39+L39+M39+N39</f>
        <v>4542</v>
      </c>
      <c r="K39" s="392">
        <v>1600</v>
      </c>
      <c r="L39" s="390">
        <v>2800</v>
      </c>
      <c r="M39" s="392">
        <v>96</v>
      </c>
      <c r="N39" s="392">
        <v>46</v>
      </c>
      <c r="O39" s="390">
        <v>97</v>
      </c>
      <c r="P39" s="390">
        <v>290</v>
      </c>
      <c r="Q39" s="392">
        <v>0</v>
      </c>
      <c r="R39" s="392">
        <v>0</v>
      </c>
    </row>
    <row r="40" spans="1:18" ht="23.25" customHeight="1">
      <c r="A40" s="392"/>
      <c r="B40" s="393" t="s">
        <v>621</v>
      </c>
      <c r="C40" s="392">
        <f>SUM(C41:C41)</f>
        <v>1</v>
      </c>
      <c r="D40" s="393"/>
      <c r="E40" s="393"/>
      <c r="F40" s="392"/>
      <c r="G40" s="392"/>
      <c r="H40" s="390">
        <f>SUM(H41:H41)</f>
        <v>174</v>
      </c>
      <c r="I40" s="392" t="s">
        <v>65</v>
      </c>
      <c r="J40" s="392">
        <f t="shared" ref="J40:R40" si="16">SUM(J41:J41)</f>
        <v>2910</v>
      </c>
      <c r="K40" s="392">
        <f t="shared" si="16"/>
        <v>1300</v>
      </c>
      <c r="L40" s="390">
        <f t="shared" si="16"/>
        <v>700</v>
      </c>
      <c r="M40" s="392">
        <f t="shared" si="16"/>
        <v>910</v>
      </c>
      <c r="N40" s="392">
        <f t="shared" si="16"/>
        <v>0</v>
      </c>
      <c r="O40" s="390">
        <f t="shared" si="16"/>
        <v>1600</v>
      </c>
      <c r="P40" s="390">
        <f t="shared" si="16"/>
        <v>4800</v>
      </c>
      <c r="Q40" s="392">
        <f t="shared" si="16"/>
        <v>13</v>
      </c>
      <c r="R40" s="392">
        <f t="shared" si="16"/>
        <v>5</v>
      </c>
    </row>
    <row r="41" spans="1:18" ht="32.25" customHeight="1">
      <c r="A41" s="392"/>
      <c r="B41" s="393" t="s">
        <v>622</v>
      </c>
      <c r="C41" s="392">
        <v>1</v>
      </c>
      <c r="D41" s="393" t="s">
        <v>623</v>
      </c>
      <c r="E41" s="393" t="s">
        <v>624</v>
      </c>
      <c r="F41" s="392" t="s">
        <v>62</v>
      </c>
      <c r="G41" s="392" t="s">
        <v>36</v>
      </c>
      <c r="H41" s="390">
        <v>174</v>
      </c>
      <c r="I41" s="392" t="s">
        <v>65</v>
      </c>
      <c r="J41" s="392">
        <f>K41+L41+M41</f>
        <v>2910</v>
      </c>
      <c r="K41" s="392">
        <v>1300</v>
      </c>
      <c r="L41" s="390">
        <v>700</v>
      </c>
      <c r="M41" s="392">
        <v>910</v>
      </c>
      <c r="N41" s="392">
        <v>0</v>
      </c>
      <c r="O41" s="390">
        <v>1600</v>
      </c>
      <c r="P41" s="390">
        <v>4800</v>
      </c>
      <c r="Q41" s="392">
        <v>13</v>
      </c>
      <c r="R41" s="392">
        <v>5</v>
      </c>
    </row>
    <row r="42" spans="1:18" ht="23.25" customHeight="1">
      <c r="A42" s="392"/>
      <c r="B42" s="393" t="s">
        <v>625</v>
      </c>
      <c r="C42" s="392">
        <f>SUM(C43:C43)</f>
        <v>1</v>
      </c>
      <c r="D42" s="393"/>
      <c r="E42" s="393"/>
      <c r="F42" s="392"/>
      <c r="G42" s="392"/>
      <c r="H42" s="390">
        <f>SUM(H43:H43)</f>
        <v>55250</v>
      </c>
      <c r="I42" s="392" t="s">
        <v>79</v>
      </c>
      <c r="J42" s="392">
        <f t="shared" ref="J42:R42" si="17">SUM(J43:J43)</f>
        <v>11449</v>
      </c>
      <c r="K42" s="392">
        <f t="shared" si="17"/>
        <v>11050</v>
      </c>
      <c r="L42" s="390">
        <f t="shared" si="17"/>
        <v>0</v>
      </c>
      <c r="M42" s="392">
        <f t="shared" si="17"/>
        <v>89</v>
      </c>
      <c r="N42" s="392">
        <f t="shared" si="17"/>
        <v>310</v>
      </c>
      <c r="O42" s="390">
        <f t="shared" si="17"/>
        <v>3564</v>
      </c>
      <c r="P42" s="390">
        <f t="shared" si="17"/>
        <v>11050</v>
      </c>
      <c r="Q42" s="392">
        <f t="shared" si="17"/>
        <v>0</v>
      </c>
      <c r="R42" s="392">
        <f t="shared" si="17"/>
        <v>0</v>
      </c>
    </row>
    <row r="43" spans="1:18" ht="23.25" customHeight="1">
      <c r="A43" s="392"/>
      <c r="B43" s="393" t="s">
        <v>80</v>
      </c>
      <c r="C43" s="392">
        <v>1</v>
      </c>
      <c r="D43" s="393" t="s">
        <v>81</v>
      </c>
      <c r="E43" s="393" t="s">
        <v>82</v>
      </c>
      <c r="F43" s="392" t="s">
        <v>62</v>
      </c>
      <c r="G43" s="392" t="s">
        <v>36</v>
      </c>
      <c r="H43" s="390">
        <v>55250</v>
      </c>
      <c r="I43" s="392" t="s">
        <v>102</v>
      </c>
      <c r="J43" s="392">
        <f t="shared" ref="J43:J51" si="18">K43+L43+M43+N43</f>
        <v>11449</v>
      </c>
      <c r="K43" s="392">
        <v>11050</v>
      </c>
      <c r="L43" s="390">
        <v>0</v>
      </c>
      <c r="M43" s="392">
        <v>89</v>
      </c>
      <c r="N43" s="392">
        <v>310</v>
      </c>
      <c r="O43" s="390">
        <v>3564</v>
      </c>
      <c r="P43" s="390">
        <v>11050</v>
      </c>
      <c r="Q43" s="392">
        <v>0</v>
      </c>
      <c r="R43" s="392">
        <v>0</v>
      </c>
    </row>
    <row r="44" spans="1:18" ht="23.25" customHeight="1">
      <c r="A44" s="392"/>
      <c r="B44" s="393" t="s">
        <v>626</v>
      </c>
      <c r="C44" s="392">
        <f>C45+C47+C49</f>
        <v>3</v>
      </c>
      <c r="D44" s="393"/>
      <c r="E44" s="393"/>
      <c r="F44" s="392"/>
      <c r="G44" s="392"/>
      <c r="H44" s="390">
        <f>H45+H47+H49</f>
        <v>44545</v>
      </c>
      <c r="I44" s="392" t="s">
        <v>79</v>
      </c>
      <c r="J44" s="392">
        <f t="shared" si="18"/>
        <v>12543</v>
      </c>
      <c r="K44" s="392">
        <f t="shared" ref="K44:R44" si="19">K45+K47+K49</f>
        <v>11790</v>
      </c>
      <c r="L44" s="390">
        <f t="shared" si="19"/>
        <v>0</v>
      </c>
      <c r="M44" s="392">
        <f t="shared" si="19"/>
        <v>609</v>
      </c>
      <c r="N44" s="392">
        <f t="shared" si="19"/>
        <v>144</v>
      </c>
      <c r="O44" s="390">
        <f t="shared" si="19"/>
        <v>57906</v>
      </c>
      <c r="P44" s="390">
        <f t="shared" si="19"/>
        <v>179190</v>
      </c>
      <c r="Q44" s="392">
        <f t="shared" si="19"/>
        <v>15</v>
      </c>
      <c r="R44" s="392">
        <f t="shared" si="19"/>
        <v>150</v>
      </c>
    </row>
    <row r="45" spans="1:18" ht="23.25" customHeight="1">
      <c r="A45" s="392"/>
      <c r="B45" s="393" t="s">
        <v>440</v>
      </c>
      <c r="C45" s="392">
        <f>SUM(C46:C46)</f>
        <v>1</v>
      </c>
      <c r="D45" s="393"/>
      <c r="E45" s="393"/>
      <c r="F45" s="392"/>
      <c r="G45" s="392"/>
      <c r="H45" s="390">
        <f>SUM(H46:H46)</f>
        <v>40000</v>
      </c>
      <c r="I45" s="392" t="s">
        <v>79</v>
      </c>
      <c r="J45" s="392">
        <f t="shared" si="18"/>
        <v>7000</v>
      </c>
      <c r="K45" s="392">
        <f t="shared" ref="K45:R45" si="20">SUM(K46:K46)</f>
        <v>7000</v>
      </c>
      <c r="L45" s="390">
        <f t="shared" si="20"/>
        <v>0</v>
      </c>
      <c r="M45" s="392">
        <f t="shared" si="20"/>
        <v>0</v>
      </c>
      <c r="N45" s="392">
        <f t="shared" si="20"/>
        <v>0</v>
      </c>
      <c r="O45" s="390">
        <f t="shared" si="20"/>
        <v>28853</v>
      </c>
      <c r="P45" s="390">
        <f t="shared" si="20"/>
        <v>89445</v>
      </c>
      <c r="Q45" s="392">
        <f t="shared" si="20"/>
        <v>5</v>
      </c>
      <c r="R45" s="392">
        <f t="shared" si="20"/>
        <v>50</v>
      </c>
    </row>
    <row r="46" spans="1:18" ht="23.25" customHeight="1">
      <c r="A46" s="392"/>
      <c r="B46" s="393" t="s">
        <v>86</v>
      </c>
      <c r="C46" s="392">
        <v>1</v>
      </c>
      <c r="D46" s="393" t="s">
        <v>87</v>
      </c>
      <c r="E46" s="393" t="s">
        <v>442</v>
      </c>
      <c r="F46" s="392" t="s">
        <v>62</v>
      </c>
      <c r="G46" s="392" t="s">
        <v>36</v>
      </c>
      <c r="H46" s="390">
        <v>40000</v>
      </c>
      <c r="I46" s="392" t="s">
        <v>79</v>
      </c>
      <c r="J46" s="392">
        <f t="shared" si="18"/>
        <v>7000</v>
      </c>
      <c r="K46" s="392">
        <v>7000</v>
      </c>
      <c r="L46" s="390">
        <v>0</v>
      </c>
      <c r="M46" s="392">
        <v>0</v>
      </c>
      <c r="N46" s="392">
        <v>0</v>
      </c>
      <c r="O46" s="390">
        <v>28853</v>
      </c>
      <c r="P46" s="390">
        <v>89445</v>
      </c>
      <c r="Q46" s="392">
        <v>5</v>
      </c>
      <c r="R46" s="392">
        <v>50</v>
      </c>
    </row>
    <row r="47" spans="1:18" ht="23.25" customHeight="1">
      <c r="A47" s="392"/>
      <c r="B47" s="393" t="s">
        <v>443</v>
      </c>
      <c r="C47" s="392">
        <f>SUM(C48:C48)</f>
        <v>1</v>
      </c>
      <c r="D47" s="393"/>
      <c r="E47" s="393"/>
      <c r="F47" s="392"/>
      <c r="G47" s="392"/>
      <c r="H47" s="390">
        <f>SUM(H48:H48)</f>
        <v>3103</v>
      </c>
      <c r="I47" s="392" t="s">
        <v>79</v>
      </c>
      <c r="J47" s="392">
        <f t="shared" si="18"/>
        <v>4101</v>
      </c>
      <c r="K47" s="392">
        <f t="shared" ref="K47:R47" si="21">SUM(K48:K48)</f>
        <v>3636</v>
      </c>
      <c r="L47" s="390">
        <f t="shared" si="21"/>
        <v>0</v>
      </c>
      <c r="M47" s="392">
        <f t="shared" si="21"/>
        <v>465</v>
      </c>
      <c r="N47" s="392">
        <f t="shared" si="21"/>
        <v>0</v>
      </c>
      <c r="O47" s="390">
        <f t="shared" si="21"/>
        <v>28853</v>
      </c>
      <c r="P47" s="390">
        <f t="shared" si="21"/>
        <v>89445</v>
      </c>
      <c r="Q47" s="392">
        <f t="shared" si="21"/>
        <v>5</v>
      </c>
      <c r="R47" s="392">
        <f t="shared" si="21"/>
        <v>50</v>
      </c>
    </row>
    <row r="48" spans="1:18" ht="23.25" customHeight="1">
      <c r="A48" s="392"/>
      <c r="B48" s="393" t="s">
        <v>90</v>
      </c>
      <c r="C48" s="392">
        <v>1</v>
      </c>
      <c r="D48" s="393" t="s">
        <v>87</v>
      </c>
      <c r="E48" s="393" t="s">
        <v>91</v>
      </c>
      <c r="F48" s="392" t="s">
        <v>62</v>
      </c>
      <c r="G48" s="392" t="s">
        <v>36</v>
      </c>
      <c r="H48" s="390">
        <v>3103</v>
      </c>
      <c r="I48" s="392" t="s">
        <v>79</v>
      </c>
      <c r="J48" s="392">
        <f t="shared" si="18"/>
        <v>4101</v>
      </c>
      <c r="K48" s="392">
        <v>3636</v>
      </c>
      <c r="L48" s="390">
        <v>0</v>
      </c>
      <c r="M48" s="392">
        <v>465</v>
      </c>
      <c r="N48" s="392">
        <v>0</v>
      </c>
      <c r="O48" s="390">
        <v>28853</v>
      </c>
      <c r="P48" s="390">
        <v>89445</v>
      </c>
      <c r="Q48" s="392">
        <v>5</v>
      </c>
      <c r="R48" s="392">
        <v>50</v>
      </c>
    </row>
    <row r="49" spans="1:18" ht="23.25" customHeight="1">
      <c r="A49" s="392"/>
      <c r="B49" s="393" t="s">
        <v>444</v>
      </c>
      <c r="C49" s="392">
        <f>SUM(C50:C50)</f>
        <v>1</v>
      </c>
      <c r="D49" s="393"/>
      <c r="E49" s="393"/>
      <c r="F49" s="392"/>
      <c r="G49" s="392"/>
      <c r="H49" s="390">
        <f>SUM(H50:H50)</f>
        <v>1442</v>
      </c>
      <c r="I49" s="392" t="s">
        <v>79</v>
      </c>
      <c r="J49" s="392">
        <f t="shared" si="18"/>
        <v>1442</v>
      </c>
      <c r="K49" s="392">
        <f t="shared" ref="K49:R49" si="22">SUM(K50:K50)</f>
        <v>1154</v>
      </c>
      <c r="L49" s="390">
        <f t="shared" si="22"/>
        <v>0</v>
      </c>
      <c r="M49" s="392">
        <f t="shared" si="22"/>
        <v>144</v>
      </c>
      <c r="N49" s="392">
        <f t="shared" si="22"/>
        <v>144</v>
      </c>
      <c r="O49" s="390">
        <f t="shared" si="22"/>
        <v>200</v>
      </c>
      <c r="P49" s="390">
        <f t="shared" si="22"/>
        <v>300</v>
      </c>
      <c r="Q49" s="392">
        <f t="shared" si="22"/>
        <v>5</v>
      </c>
      <c r="R49" s="392">
        <f t="shared" si="22"/>
        <v>50</v>
      </c>
    </row>
    <row r="50" spans="1:18" ht="23.25" customHeight="1">
      <c r="A50" s="392"/>
      <c r="B50" s="393" t="s">
        <v>627</v>
      </c>
      <c r="C50" s="392">
        <v>1</v>
      </c>
      <c r="D50" s="393" t="s">
        <v>87</v>
      </c>
      <c r="E50" s="393" t="s">
        <v>93</v>
      </c>
      <c r="F50" s="392" t="s">
        <v>62</v>
      </c>
      <c r="G50" s="392" t="s">
        <v>36</v>
      </c>
      <c r="H50" s="390">
        <v>1442</v>
      </c>
      <c r="I50" s="392" t="s">
        <v>79</v>
      </c>
      <c r="J50" s="392">
        <f t="shared" si="18"/>
        <v>1442</v>
      </c>
      <c r="K50" s="392">
        <v>1154</v>
      </c>
      <c r="L50" s="390">
        <v>0</v>
      </c>
      <c r="M50" s="392">
        <v>144</v>
      </c>
      <c r="N50" s="392">
        <v>144</v>
      </c>
      <c r="O50" s="390">
        <v>200</v>
      </c>
      <c r="P50" s="390">
        <v>300</v>
      </c>
      <c r="Q50" s="392">
        <v>5</v>
      </c>
      <c r="R50" s="392">
        <v>50</v>
      </c>
    </row>
    <row r="51" spans="1:18" ht="23.25" customHeight="1">
      <c r="A51" s="392"/>
      <c r="B51" s="393" t="s">
        <v>628</v>
      </c>
      <c r="C51" s="392">
        <f>SUM(C52:C52)</f>
        <v>1</v>
      </c>
      <c r="D51" s="393"/>
      <c r="E51" s="393"/>
      <c r="F51" s="392"/>
      <c r="G51" s="392"/>
      <c r="H51" s="390">
        <f>SUM(H52:H52)</f>
        <v>17620</v>
      </c>
      <c r="I51" s="392" t="s">
        <v>96</v>
      </c>
      <c r="J51" s="392">
        <f t="shared" si="18"/>
        <v>37578</v>
      </c>
      <c r="K51" s="392">
        <f t="shared" ref="K51:R51" si="23">SUM(K52:K52)</f>
        <v>27100</v>
      </c>
      <c r="L51" s="390">
        <f t="shared" si="23"/>
        <v>10000</v>
      </c>
      <c r="M51" s="392">
        <f t="shared" si="23"/>
        <v>478</v>
      </c>
      <c r="N51" s="392">
        <f t="shared" si="23"/>
        <v>0</v>
      </c>
      <c r="O51" s="390">
        <f t="shared" si="23"/>
        <v>4000</v>
      </c>
      <c r="P51" s="390">
        <f t="shared" si="23"/>
        <v>12400</v>
      </c>
      <c r="Q51" s="392">
        <f t="shared" si="23"/>
        <v>0</v>
      </c>
      <c r="R51" s="392">
        <f t="shared" si="23"/>
        <v>0</v>
      </c>
    </row>
    <row r="52" spans="1:18" ht="33.75" customHeight="1">
      <c r="A52" s="392"/>
      <c r="B52" s="393" t="s">
        <v>97</v>
      </c>
      <c r="C52" s="392">
        <v>1</v>
      </c>
      <c r="D52" s="393" t="s">
        <v>445</v>
      </c>
      <c r="E52" s="393" t="s">
        <v>99</v>
      </c>
      <c r="F52" s="392" t="s">
        <v>62</v>
      </c>
      <c r="G52" s="392" t="s">
        <v>36</v>
      </c>
      <c r="H52" s="390">
        <v>17620</v>
      </c>
      <c r="I52" s="392" t="s">
        <v>96</v>
      </c>
      <c r="J52" s="392">
        <f>SUM(K52:N52)</f>
        <v>37578</v>
      </c>
      <c r="K52" s="392">
        <v>27100</v>
      </c>
      <c r="L52" s="390">
        <v>10000</v>
      </c>
      <c r="M52" s="392">
        <v>478</v>
      </c>
      <c r="N52" s="392">
        <v>0</v>
      </c>
      <c r="O52" s="390">
        <v>4000</v>
      </c>
      <c r="P52" s="390">
        <v>12400</v>
      </c>
      <c r="Q52" s="392">
        <v>0</v>
      </c>
      <c r="R52" s="392">
        <v>0</v>
      </c>
    </row>
    <row r="53" spans="1:18" ht="23.25" customHeight="1">
      <c r="A53" s="398"/>
      <c r="B53" s="393" t="s">
        <v>101</v>
      </c>
      <c r="C53" s="398">
        <f>C54+C57+C59+C61+C64+C66</f>
        <v>8</v>
      </c>
      <c r="D53" s="393"/>
      <c r="E53" s="393"/>
      <c r="F53" s="392"/>
      <c r="G53" s="392"/>
      <c r="H53" s="397">
        <f>H54+H57+H59+H61+H64+H66</f>
        <v>1337526</v>
      </c>
      <c r="I53" s="398" t="s">
        <v>102</v>
      </c>
      <c r="J53" s="398">
        <f t="shared" ref="J53:P53" si="24">J54+J57+J59+J61+J64+J66</f>
        <v>75141</v>
      </c>
      <c r="K53" s="398">
        <f t="shared" si="24"/>
        <v>4320</v>
      </c>
      <c r="L53" s="397">
        <f t="shared" si="24"/>
        <v>62449</v>
      </c>
      <c r="M53" s="398">
        <f t="shared" si="24"/>
        <v>0</v>
      </c>
      <c r="N53" s="398">
        <f t="shared" si="24"/>
        <v>8372</v>
      </c>
      <c r="O53" s="397">
        <f t="shared" si="24"/>
        <v>75218</v>
      </c>
      <c r="P53" s="397">
        <f t="shared" si="24"/>
        <v>271276</v>
      </c>
      <c r="Q53" s="392"/>
      <c r="R53" s="392"/>
    </row>
    <row r="54" spans="1:18" ht="23.25" customHeight="1">
      <c r="A54" s="398"/>
      <c r="B54" s="393" t="s">
        <v>447</v>
      </c>
      <c r="C54" s="398">
        <f>SUM(C55:C55)</f>
        <v>1</v>
      </c>
      <c r="D54" s="393"/>
      <c r="E54" s="393"/>
      <c r="F54" s="392"/>
      <c r="G54" s="392"/>
      <c r="H54" s="397">
        <f>H55+H56</f>
        <v>186060</v>
      </c>
      <c r="I54" s="398" t="s">
        <v>102</v>
      </c>
      <c r="J54" s="398">
        <f t="shared" ref="J54:P54" si="25">J55+J56</f>
        <v>39723</v>
      </c>
      <c r="K54" s="398">
        <f t="shared" si="25"/>
        <v>0</v>
      </c>
      <c r="L54" s="397">
        <f t="shared" si="25"/>
        <v>39723</v>
      </c>
      <c r="M54" s="398">
        <f t="shared" si="25"/>
        <v>0</v>
      </c>
      <c r="N54" s="398">
        <f t="shared" si="25"/>
        <v>0</v>
      </c>
      <c r="O54" s="397">
        <f t="shared" si="25"/>
        <v>20876</v>
      </c>
      <c r="P54" s="397">
        <f t="shared" si="25"/>
        <v>37212</v>
      </c>
      <c r="Q54" s="392"/>
      <c r="R54" s="392"/>
    </row>
    <row r="55" spans="1:18" ht="45.75" customHeight="1">
      <c r="A55" s="398"/>
      <c r="B55" s="393" t="s">
        <v>104</v>
      </c>
      <c r="C55" s="398">
        <v>1</v>
      </c>
      <c r="D55" s="393" t="s">
        <v>87</v>
      </c>
      <c r="E55" s="393" t="s">
        <v>105</v>
      </c>
      <c r="F55" s="392" t="s">
        <v>35</v>
      </c>
      <c r="G55" s="392" t="s">
        <v>36</v>
      </c>
      <c r="H55" s="397">
        <v>160310</v>
      </c>
      <c r="I55" s="398" t="s">
        <v>102</v>
      </c>
      <c r="J55" s="398">
        <f>K55+L55+M55+N55</f>
        <v>32062</v>
      </c>
      <c r="K55" s="398">
        <v>0</v>
      </c>
      <c r="L55" s="397">
        <v>32062</v>
      </c>
      <c r="M55" s="398">
        <v>0</v>
      </c>
      <c r="N55" s="398">
        <v>0</v>
      </c>
      <c r="O55" s="397">
        <v>18771</v>
      </c>
      <c r="P55" s="397">
        <v>32062</v>
      </c>
      <c r="Q55" s="392"/>
      <c r="R55" s="392"/>
    </row>
    <row r="56" spans="1:18" ht="23.25" customHeight="1">
      <c r="A56" s="398"/>
      <c r="B56" s="393" t="s">
        <v>448</v>
      </c>
      <c r="C56" s="398">
        <v>1</v>
      </c>
      <c r="D56" s="393" t="s">
        <v>87</v>
      </c>
      <c r="E56" s="393" t="s">
        <v>449</v>
      </c>
      <c r="F56" s="392" t="s">
        <v>35</v>
      </c>
      <c r="G56" s="392" t="s">
        <v>36</v>
      </c>
      <c r="H56" s="397">
        <v>25750</v>
      </c>
      <c r="I56" s="398" t="s">
        <v>102</v>
      </c>
      <c r="J56" s="398">
        <f>K56+L56+M56+N56</f>
        <v>7661</v>
      </c>
      <c r="K56" s="398">
        <v>0</v>
      </c>
      <c r="L56" s="397">
        <v>7661</v>
      </c>
      <c r="M56" s="398">
        <v>0</v>
      </c>
      <c r="N56" s="398">
        <v>0</v>
      </c>
      <c r="O56" s="397">
        <v>2105</v>
      </c>
      <c r="P56" s="397">
        <v>5150</v>
      </c>
      <c r="Q56" s="392"/>
      <c r="R56" s="392"/>
    </row>
    <row r="57" spans="1:18" ht="23.25" customHeight="1">
      <c r="A57" s="398"/>
      <c r="B57" s="393" t="s">
        <v>450</v>
      </c>
      <c r="C57" s="398">
        <f>SUM(C58:C58)</f>
        <v>1</v>
      </c>
      <c r="D57" s="393"/>
      <c r="E57" s="393"/>
      <c r="F57" s="392"/>
      <c r="G57" s="392"/>
      <c r="H57" s="397">
        <f>SUM(H58:H58)</f>
        <v>627200</v>
      </c>
      <c r="I57" s="398" t="s">
        <v>102</v>
      </c>
      <c r="J57" s="398">
        <f t="shared" ref="J57:P57" si="26">SUM(J58:J58)</f>
        <v>12294</v>
      </c>
      <c r="K57" s="398">
        <f t="shared" si="26"/>
        <v>0</v>
      </c>
      <c r="L57" s="397">
        <f t="shared" si="26"/>
        <v>6882</v>
      </c>
      <c r="M57" s="398">
        <f t="shared" si="26"/>
        <v>0</v>
      </c>
      <c r="N57" s="398">
        <f t="shared" si="26"/>
        <v>5412</v>
      </c>
      <c r="O57" s="397">
        <f t="shared" si="26"/>
        <v>5637</v>
      </c>
      <c r="P57" s="397">
        <f t="shared" si="26"/>
        <v>125440</v>
      </c>
      <c r="Q57" s="392"/>
      <c r="R57" s="392"/>
    </row>
    <row r="58" spans="1:18" ht="44.25" customHeight="1">
      <c r="A58" s="398"/>
      <c r="B58" s="393" t="s">
        <v>1910</v>
      </c>
      <c r="C58" s="398">
        <v>1</v>
      </c>
      <c r="D58" s="393" t="s">
        <v>87</v>
      </c>
      <c r="E58" s="393" t="s">
        <v>630</v>
      </c>
      <c r="F58" s="392" t="s">
        <v>62</v>
      </c>
      <c r="G58" s="392" t="s">
        <v>36</v>
      </c>
      <c r="H58" s="397">
        <v>627200</v>
      </c>
      <c r="I58" s="398" t="s">
        <v>102</v>
      </c>
      <c r="J58" s="398">
        <f>SUM(K58:N58)</f>
        <v>12294</v>
      </c>
      <c r="K58" s="398">
        <v>0</v>
      </c>
      <c r="L58" s="397">
        <v>6882</v>
      </c>
      <c r="M58" s="398">
        <v>0</v>
      </c>
      <c r="N58" s="398">
        <v>5412</v>
      </c>
      <c r="O58" s="397">
        <v>5637</v>
      </c>
      <c r="P58" s="397">
        <v>125440</v>
      </c>
      <c r="Q58" s="392"/>
      <c r="R58" s="392"/>
    </row>
    <row r="59" spans="1:18" ht="23.25" customHeight="1">
      <c r="A59" s="398"/>
      <c r="B59" s="393" t="s">
        <v>452</v>
      </c>
      <c r="C59" s="398">
        <f>SUM(C60:C60)</f>
        <v>1</v>
      </c>
      <c r="D59" s="393"/>
      <c r="E59" s="393"/>
      <c r="F59" s="392" t="s">
        <v>62</v>
      </c>
      <c r="G59" s="392"/>
      <c r="H59" s="397">
        <f>SUM(H60:H60)</f>
        <v>473290</v>
      </c>
      <c r="I59" s="398" t="s">
        <v>102</v>
      </c>
      <c r="J59" s="398">
        <f>K59+L59+M59+N59</f>
        <v>7693</v>
      </c>
      <c r="K59" s="398">
        <f t="shared" ref="K59:P59" si="27">SUM(K60:K60)</f>
        <v>0</v>
      </c>
      <c r="L59" s="397">
        <f t="shared" si="27"/>
        <v>4733</v>
      </c>
      <c r="M59" s="398">
        <f t="shared" si="27"/>
        <v>0</v>
      </c>
      <c r="N59" s="398">
        <f t="shared" si="27"/>
        <v>2960</v>
      </c>
      <c r="O59" s="397">
        <f t="shared" si="27"/>
        <v>42760</v>
      </c>
      <c r="P59" s="397">
        <f t="shared" si="27"/>
        <v>94658</v>
      </c>
      <c r="Q59" s="392"/>
      <c r="R59" s="392"/>
    </row>
    <row r="60" spans="1:18" ht="23.25" customHeight="1">
      <c r="A60" s="398"/>
      <c r="B60" s="393" t="s">
        <v>631</v>
      </c>
      <c r="C60" s="398">
        <v>1</v>
      </c>
      <c r="D60" s="393" t="s">
        <v>87</v>
      </c>
      <c r="E60" s="393" t="s">
        <v>113</v>
      </c>
      <c r="F60" s="392" t="s">
        <v>35</v>
      </c>
      <c r="G60" s="392" t="s">
        <v>36</v>
      </c>
      <c r="H60" s="397">
        <v>473290</v>
      </c>
      <c r="I60" s="398" t="s">
        <v>102</v>
      </c>
      <c r="J60" s="398">
        <f>K60+L60+M60+N60</f>
        <v>7693</v>
      </c>
      <c r="K60" s="394">
        <v>0</v>
      </c>
      <c r="L60" s="397">
        <v>4733</v>
      </c>
      <c r="M60" s="398">
        <v>0</v>
      </c>
      <c r="N60" s="398">
        <v>2960</v>
      </c>
      <c r="O60" s="397">
        <v>42760</v>
      </c>
      <c r="P60" s="397">
        <v>94658</v>
      </c>
      <c r="Q60" s="392"/>
      <c r="R60" s="392"/>
    </row>
    <row r="61" spans="1:18" ht="23.25" customHeight="1">
      <c r="A61" s="398"/>
      <c r="B61" s="393" t="s">
        <v>453</v>
      </c>
      <c r="C61" s="398">
        <f>SUM(C62:C63)</f>
        <v>2</v>
      </c>
      <c r="D61" s="393"/>
      <c r="E61" s="393"/>
      <c r="F61" s="392"/>
      <c r="G61" s="392"/>
      <c r="H61" s="397">
        <f>H62+H63</f>
        <v>33513</v>
      </c>
      <c r="I61" s="398" t="s">
        <v>102</v>
      </c>
      <c r="J61" s="398">
        <f t="shared" ref="J61:P61" si="28">J62+J63</f>
        <v>8639</v>
      </c>
      <c r="K61" s="398">
        <f t="shared" si="28"/>
        <v>4320</v>
      </c>
      <c r="L61" s="397">
        <f t="shared" si="28"/>
        <v>4319</v>
      </c>
      <c r="M61" s="398">
        <f t="shared" si="28"/>
        <v>0</v>
      </c>
      <c r="N61" s="398">
        <f t="shared" si="28"/>
        <v>0</v>
      </c>
      <c r="O61" s="397">
        <f t="shared" si="28"/>
        <v>3093</v>
      </c>
      <c r="P61" s="397">
        <f t="shared" si="28"/>
        <v>7703</v>
      </c>
      <c r="Q61" s="392"/>
      <c r="R61" s="392"/>
    </row>
    <row r="62" spans="1:18" ht="23.25" customHeight="1">
      <c r="A62" s="398"/>
      <c r="B62" s="393" t="s">
        <v>115</v>
      </c>
      <c r="C62" s="398">
        <v>1</v>
      </c>
      <c r="D62" s="393" t="s">
        <v>87</v>
      </c>
      <c r="E62" s="393" t="s">
        <v>116</v>
      </c>
      <c r="F62" s="392" t="s">
        <v>35</v>
      </c>
      <c r="G62" s="392" t="s">
        <v>36</v>
      </c>
      <c r="H62" s="397">
        <v>27058</v>
      </c>
      <c r="I62" s="398" t="s">
        <v>102</v>
      </c>
      <c r="J62" s="398">
        <f>K62+L62+M62+N62</f>
        <v>5412</v>
      </c>
      <c r="K62" s="398">
        <v>4320</v>
      </c>
      <c r="L62" s="397">
        <v>1092</v>
      </c>
      <c r="M62" s="398">
        <v>0</v>
      </c>
      <c r="N62" s="398">
        <v>0</v>
      </c>
      <c r="O62" s="397">
        <v>1802</v>
      </c>
      <c r="P62" s="397">
        <v>5412</v>
      </c>
      <c r="Q62" s="392"/>
      <c r="R62" s="392"/>
    </row>
    <row r="63" spans="1:18" ht="23.25" customHeight="1">
      <c r="A63" s="398"/>
      <c r="B63" s="393" t="s">
        <v>117</v>
      </c>
      <c r="C63" s="398">
        <v>1</v>
      </c>
      <c r="D63" s="393" t="s">
        <v>87</v>
      </c>
      <c r="E63" s="395" t="s">
        <v>632</v>
      </c>
      <c r="F63" s="392" t="s">
        <v>62</v>
      </c>
      <c r="G63" s="392" t="s">
        <v>36</v>
      </c>
      <c r="H63" s="397">
        <v>6455</v>
      </c>
      <c r="I63" s="398" t="s">
        <v>102</v>
      </c>
      <c r="J63" s="398">
        <v>3227</v>
      </c>
      <c r="K63" s="398">
        <v>0</v>
      </c>
      <c r="L63" s="397">
        <v>3227</v>
      </c>
      <c r="M63" s="398">
        <v>0</v>
      </c>
      <c r="N63" s="398">
        <v>0</v>
      </c>
      <c r="O63" s="397">
        <v>1291</v>
      </c>
      <c r="P63" s="397">
        <v>2291</v>
      </c>
      <c r="Q63" s="392"/>
      <c r="R63" s="392"/>
    </row>
    <row r="64" spans="1:18" ht="23.25" customHeight="1">
      <c r="A64" s="398"/>
      <c r="B64" s="393" t="s">
        <v>454</v>
      </c>
      <c r="C64" s="398">
        <f>C65</f>
        <v>1</v>
      </c>
      <c r="D64" s="393"/>
      <c r="E64" s="393"/>
      <c r="F64" s="392" t="s">
        <v>62</v>
      </c>
      <c r="G64" s="392"/>
      <c r="H64" s="397">
        <f>H65</f>
        <v>3000</v>
      </c>
      <c r="I64" s="398" t="s">
        <v>102</v>
      </c>
      <c r="J64" s="398">
        <f t="shared" ref="J64:P64" si="29">J65</f>
        <v>600</v>
      </c>
      <c r="K64" s="398">
        <f t="shared" si="29"/>
        <v>0</v>
      </c>
      <c r="L64" s="397">
        <f t="shared" si="29"/>
        <v>600</v>
      </c>
      <c r="M64" s="398">
        <f t="shared" si="29"/>
        <v>0</v>
      </c>
      <c r="N64" s="398">
        <f t="shared" si="29"/>
        <v>0</v>
      </c>
      <c r="O64" s="397">
        <f t="shared" si="29"/>
        <v>600</v>
      </c>
      <c r="P64" s="397">
        <f t="shared" si="29"/>
        <v>600</v>
      </c>
      <c r="Q64" s="392"/>
      <c r="R64" s="392"/>
    </row>
    <row r="65" spans="1:18" ht="36" customHeight="1">
      <c r="A65" s="398"/>
      <c r="B65" s="393" t="s">
        <v>633</v>
      </c>
      <c r="C65" s="398">
        <v>1</v>
      </c>
      <c r="D65" s="393" t="s">
        <v>87</v>
      </c>
      <c r="E65" s="393" t="s">
        <v>634</v>
      </c>
      <c r="F65" s="392" t="s">
        <v>62</v>
      </c>
      <c r="G65" s="392"/>
      <c r="H65" s="397">
        <v>3000</v>
      </c>
      <c r="I65" s="398" t="s">
        <v>102</v>
      </c>
      <c r="J65" s="398">
        <v>600</v>
      </c>
      <c r="K65" s="398"/>
      <c r="L65" s="397">
        <v>600</v>
      </c>
      <c r="M65" s="398"/>
      <c r="N65" s="398"/>
      <c r="O65" s="397">
        <v>600</v>
      </c>
      <c r="P65" s="397">
        <v>600</v>
      </c>
      <c r="Q65" s="392"/>
      <c r="R65" s="392"/>
    </row>
    <row r="66" spans="1:18" ht="23.25" customHeight="1">
      <c r="A66" s="398"/>
      <c r="B66" s="393" t="s">
        <v>455</v>
      </c>
      <c r="C66" s="398">
        <f>SUM(C67:C68)</f>
        <v>2</v>
      </c>
      <c r="D66" s="393"/>
      <c r="E66" s="393"/>
      <c r="F66" s="392" t="s">
        <v>62</v>
      </c>
      <c r="G66" s="392"/>
      <c r="H66" s="397">
        <f>H67+H68</f>
        <v>14463</v>
      </c>
      <c r="I66" s="398" t="s">
        <v>102</v>
      </c>
      <c r="J66" s="398">
        <f t="shared" ref="J66:P66" si="30">J67+J68</f>
        <v>6192</v>
      </c>
      <c r="K66" s="398">
        <f t="shared" si="30"/>
        <v>0</v>
      </c>
      <c r="L66" s="397">
        <f t="shared" si="30"/>
        <v>6192</v>
      </c>
      <c r="M66" s="398">
        <f t="shared" si="30"/>
        <v>0</v>
      </c>
      <c r="N66" s="398">
        <f t="shared" si="30"/>
        <v>0</v>
      </c>
      <c r="O66" s="397">
        <f t="shared" si="30"/>
        <v>2252</v>
      </c>
      <c r="P66" s="397">
        <f t="shared" si="30"/>
        <v>5663</v>
      </c>
      <c r="Q66" s="392"/>
      <c r="R66" s="392"/>
    </row>
    <row r="67" spans="1:18" ht="48.75" customHeight="1">
      <c r="A67" s="398"/>
      <c r="B67" s="395" t="s">
        <v>123</v>
      </c>
      <c r="C67" s="396">
        <v>1</v>
      </c>
      <c r="D67" s="395" t="s">
        <v>87</v>
      </c>
      <c r="E67" s="395" t="s">
        <v>124</v>
      </c>
      <c r="F67" s="396" t="s">
        <v>35</v>
      </c>
      <c r="G67" s="396" t="s">
        <v>36</v>
      </c>
      <c r="H67" s="397">
        <v>11000</v>
      </c>
      <c r="I67" s="401" t="s">
        <v>102</v>
      </c>
      <c r="J67" s="398">
        <f>SUM(K67:N67)</f>
        <v>5500</v>
      </c>
      <c r="K67" s="398">
        <v>0</v>
      </c>
      <c r="L67" s="397">
        <v>5500</v>
      </c>
      <c r="M67" s="398">
        <v>0</v>
      </c>
      <c r="N67" s="398">
        <v>0</v>
      </c>
      <c r="O67" s="397">
        <v>1560</v>
      </c>
      <c r="P67" s="397">
        <v>2200</v>
      </c>
      <c r="Q67" s="392"/>
      <c r="R67" s="392"/>
    </row>
    <row r="68" spans="1:18" ht="23.25" customHeight="1">
      <c r="A68" s="398"/>
      <c r="B68" s="393" t="s">
        <v>635</v>
      </c>
      <c r="C68" s="398">
        <v>1</v>
      </c>
      <c r="D68" s="393" t="s">
        <v>87</v>
      </c>
      <c r="E68" s="393" t="s">
        <v>636</v>
      </c>
      <c r="F68" s="392" t="s">
        <v>62</v>
      </c>
      <c r="G68" s="392" t="s">
        <v>36</v>
      </c>
      <c r="H68" s="397">
        <v>3463</v>
      </c>
      <c r="I68" s="398" t="s">
        <v>102</v>
      </c>
      <c r="J68" s="398">
        <f>SUM(K68:N68)</f>
        <v>692</v>
      </c>
      <c r="K68" s="398">
        <v>0</v>
      </c>
      <c r="L68" s="397">
        <v>692</v>
      </c>
      <c r="M68" s="398">
        <v>0</v>
      </c>
      <c r="N68" s="398">
        <v>0</v>
      </c>
      <c r="O68" s="397">
        <v>692</v>
      </c>
      <c r="P68" s="397">
        <v>3463</v>
      </c>
      <c r="Q68" s="392"/>
      <c r="R68" s="392"/>
    </row>
    <row r="69" spans="1:18" ht="23.25" customHeight="1">
      <c r="A69" s="392"/>
      <c r="B69" s="393" t="s">
        <v>127</v>
      </c>
      <c r="C69" s="392">
        <f>C70+C72+C79+C81+C83+C87+C77</f>
        <v>14</v>
      </c>
      <c r="D69" s="393"/>
      <c r="E69" s="393"/>
      <c r="F69" s="392"/>
      <c r="G69" s="392"/>
      <c r="H69" s="390">
        <f>H70+H72+H79+H81+H83+H87+H77</f>
        <v>474897</v>
      </c>
      <c r="I69" s="392" t="s">
        <v>102</v>
      </c>
      <c r="J69" s="392">
        <f t="shared" ref="J69:P69" si="31">J70+J72+J79+J81+J83+J87+J77</f>
        <v>20908</v>
      </c>
      <c r="K69" s="392">
        <f t="shared" si="31"/>
        <v>4428</v>
      </c>
      <c r="L69" s="390">
        <f t="shared" si="31"/>
        <v>16480</v>
      </c>
      <c r="M69" s="392">
        <f t="shared" si="31"/>
        <v>0</v>
      </c>
      <c r="N69" s="392">
        <f t="shared" si="31"/>
        <v>0</v>
      </c>
      <c r="O69" s="390">
        <f t="shared" si="31"/>
        <v>30498</v>
      </c>
      <c r="P69" s="390">
        <f t="shared" si="31"/>
        <v>99097</v>
      </c>
      <c r="Q69" s="396"/>
      <c r="R69" s="396"/>
    </row>
    <row r="70" spans="1:18" ht="23.25" customHeight="1">
      <c r="A70" s="392"/>
      <c r="B70" s="393" t="s">
        <v>456</v>
      </c>
      <c r="C70" s="392">
        <f>SUM(C71:C71)</f>
        <v>1</v>
      </c>
      <c r="D70" s="393"/>
      <c r="E70" s="393"/>
      <c r="F70" s="392"/>
      <c r="G70" s="392"/>
      <c r="H70" s="390">
        <f>SUM(H71:H71)</f>
        <v>18417</v>
      </c>
      <c r="I70" s="392" t="s">
        <v>102</v>
      </c>
      <c r="J70" s="392">
        <f t="shared" ref="J70:P70" si="32">SUM(J71:J71)</f>
        <v>1872</v>
      </c>
      <c r="K70" s="392">
        <f t="shared" si="32"/>
        <v>0</v>
      </c>
      <c r="L70" s="390">
        <f t="shared" si="32"/>
        <v>1872</v>
      </c>
      <c r="M70" s="392">
        <f t="shared" si="32"/>
        <v>0</v>
      </c>
      <c r="N70" s="392">
        <f t="shared" si="32"/>
        <v>0</v>
      </c>
      <c r="O70" s="390">
        <f t="shared" si="32"/>
        <v>3683</v>
      </c>
      <c r="P70" s="390">
        <f t="shared" si="32"/>
        <v>3683</v>
      </c>
      <c r="Q70" s="396"/>
      <c r="R70" s="396"/>
    </row>
    <row r="71" spans="1:18" ht="23.25" customHeight="1">
      <c r="A71" s="392"/>
      <c r="B71" s="393" t="s">
        <v>129</v>
      </c>
      <c r="C71" s="392">
        <v>1</v>
      </c>
      <c r="D71" s="393" t="s">
        <v>87</v>
      </c>
      <c r="E71" s="393" t="s">
        <v>130</v>
      </c>
      <c r="F71" s="392" t="s">
        <v>35</v>
      </c>
      <c r="G71" s="392" t="s">
        <v>36</v>
      </c>
      <c r="H71" s="390">
        <v>18417</v>
      </c>
      <c r="I71" s="392" t="s">
        <v>102</v>
      </c>
      <c r="J71" s="392">
        <f>SUM(K71:N71)</f>
        <v>1872</v>
      </c>
      <c r="K71" s="392">
        <v>0</v>
      </c>
      <c r="L71" s="390">
        <v>1872</v>
      </c>
      <c r="M71" s="392">
        <v>0</v>
      </c>
      <c r="N71" s="392">
        <v>0</v>
      </c>
      <c r="O71" s="390">
        <v>3683</v>
      </c>
      <c r="P71" s="390">
        <v>3683</v>
      </c>
      <c r="Q71" s="396"/>
      <c r="R71" s="396"/>
    </row>
    <row r="72" spans="1:18" ht="23.25" customHeight="1">
      <c r="A72" s="392"/>
      <c r="B72" s="393" t="s">
        <v>457</v>
      </c>
      <c r="C72" s="392">
        <f>SUM(C73:C76)</f>
        <v>4</v>
      </c>
      <c r="D72" s="393"/>
      <c r="E72" s="393"/>
      <c r="F72" s="392"/>
      <c r="G72" s="392"/>
      <c r="H72" s="390">
        <f>SUM(H73:H76)</f>
        <v>394370</v>
      </c>
      <c r="I72" s="392" t="s">
        <v>102</v>
      </c>
      <c r="J72" s="392">
        <f t="shared" ref="J72:P72" si="33">SUM(J73:J76)</f>
        <v>10496</v>
      </c>
      <c r="K72" s="392">
        <f t="shared" si="33"/>
        <v>0</v>
      </c>
      <c r="L72" s="390">
        <f t="shared" si="33"/>
        <v>10496</v>
      </c>
      <c r="M72" s="392">
        <f t="shared" si="33"/>
        <v>0</v>
      </c>
      <c r="N72" s="392">
        <f t="shared" si="33"/>
        <v>0</v>
      </c>
      <c r="O72" s="390">
        <f t="shared" si="33"/>
        <v>12385</v>
      </c>
      <c r="P72" s="390">
        <f t="shared" si="33"/>
        <v>78984</v>
      </c>
      <c r="Q72" s="396"/>
      <c r="R72" s="396"/>
    </row>
    <row r="73" spans="1:18" ht="23.25" customHeight="1">
      <c r="A73" s="392"/>
      <c r="B73" s="393" t="s">
        <v>458</v>
      </c>
      <c r="C73" s="392">
        <v>1</v>
      </c>
      <c r="D73" s="393" t="s">
        <v>87</v>
      </c>
      <c r="E73" s="393" t="s">
        <v>134</v>
      </c>
      <c r="F73" s="392" t="s">
        <v>35</v>
      </c>
      <c r="G73" s="392" t="s">
        <v>36</v>
      </c>
      <c r="H73" s="390">
        <v>11500</v>
      </c>
      <c r="I73" s="392" t="s">
        <v>102</v>
      </c>
      <c r="J73" s="392">
        <f>SUM(K73:N73)</f>
        <v>1150</v>
      </c>
      <c r="K73" s="392">
        <v>0</v>
      </c>
      <c r="L73" s="390">
        <v>1150</v>
      </c>
      <c r="M73" s="392">
        <v>0</v>
      </c>
      <c r="N73" s="392">
        <v>0</v>
      </c>
      <c r="O73" s="390">
        <v>2300</v>
      </c>
      <c r="P73" s="390">
        <v>2300</v>
      </c>
      <c r="Q73" s="396"/>
      <c r="R73" s="396"/>
    </row>
    <row r="74" spans="1:18" ht="23.25" customHeight="1">
      <c r="A74" s="392"/>
      <c r="B74" s="393" t="s">
        <v>459</v>
      </c>
      <c r="C74" s="392">
        <v>1</v>
      </c>
      <c r="D74" s="393" t="s">
        <v>87</v>
      </c>
      <c r="E74" s="393" t="s">
        <v>460</v>
      </c>
      <c r="F74" s="392" t="s">
        <v>35</v>
      </c>
      <c r="G74" s="392" t="s">
        <v>36</v>
      </c>
      <c r="H74" s="390">
        <v>5200</v>
      </c>
      <c r="I74" s="392" t="s">
        <v>102</v>
      </c>
      <c r="J74" s="392">
        <v>5746</v>
      </c>
      <c r="K74" s="392">
        <v>0</v>
      </c>
      <c r="L74" s="390">
        <v>5746</v>
      </c>
      <c r="M74" s="392">
        <v>0</v>
      </c>
      <c r="N74" s="392">
        <v>0</v>
      </c>
      <c r="O74" s="397">
        <v>1150</v>
      </c>
      <c r="P74" s="390">
        <v>1150</v>
      </c>
      <c r="Q74" s="396"/>
      <c r="R74" s="396"/>
    </row>
    <row r="75" spans="1:18" ht="23.25" customHeight="1">
      <c r="A75" s="392"/>
      <c r="B75" s="393" t="s">
        <v>461</v>
      </c>
      <c r="C75" s="392">
        <v>1</v>
      </c>
      <c r="D75" s="393" t="s">
        <v>87</v>
      </c>
      <c r="E75" s="393" t="s">
        <v>462</v>
      </c>
      <c r="F75" s="392" t="s">
        <v>35</v>
      </c>
      <c r="G75" s="392" t="s">
        <v>36</v>
      </c>
      <c r="H75" s="390">
        <v>9000</v>
      </c>
      <c r="I75" s="392" t="s">
        <v>102</v>
      </c>
      <c r="J75" s="392">
        <f>SUM(K75:N75)</f>
        <v>1125</v>
      </c>
      <c r="K75" s="392">
        <v>0</v>
      </c>
      <c r="L75" s="390">
        <v>1125</v>
      </c>
      <c r="M75" s="392">
        <v>0</v>
      </c>
      <c r="N75" s="392">
        <v>0</v>
      </c>
      <c r="O75" s="390">
        <v>1800</v>
      </c>
      <c r="P75" s="390">
        <v>1800</v>
      </c>
      <c r="Q75" s="396"/>
      <c r="R75" s="396"/>
    </row>
    <row r="76" spans="1:18" ht="23.25" customHeight="1">
      <c r="A76" s="394"/>
      <c r="B76" s="395" t="s">
        <v>637</v>
      </c>
      <c r="C76" s="396">
        <v>1</v>
      </c>
      <c r="D76" s="395" t="s">
        <v>441</v>
      </c>
      <c r="E76" s="395" t="s">
        <v>638</v>
      </c>
      <c r="F76" s="396" t="s">
        <v>35</v>
      </c>
      <c r="G76" s="396" t="s">
        <v>36</v>
      </c>
      <c r="H76" s="397">
        <v>368670</v>
      </c>
      <c r="I76" s="401" t="s">
        <v>102</v>
      </c>
      <c r="J76" s="398">
        <f>SUM(K76:N76)</f>
        <v>2475</v>
      </c>
      <c r="K76" s="398">
        <v>0</v>
      </c>
      <c r="L76" s="397">
        <v>2475</v>
      </c>
      <c r="M76" s="398">
        <v>0</v>
      </c>
      <c r="N76" s="398">
        <v>0</v>
      </c>
      <c r="O76" s="397">
        <v>7135</v>
      </c>
      <c r="P76" s="397">
        <v>73734</v>
      </c>
      <c r="Q76" s="396"/>
      <c r="R76" s="396"/>
    </row>
    <row r="77" spans="1:18" ht="23.25" customHeight="1">
      <c r="A77" s="392"/>
      <c r="B77" s="393" t="s">
        <v>463</v>
      </c>
      <c r="C77" s="392">
        <f>SUM(C78:C78)</f>
        <v>1</v>
      </c>
      <c r="D77" s="393"/>
      <c r="E77" s="393"/>
      <c r="F77" s="392"/>
      <c r="G77" s="392"/>
      <c r="H77" s="390">
        <f>SUM(H78:H78)</f>
        <v>4020</v>
      </c>
      <c r="I77" s="392" t="s">
        <v>102</v>
      </c>
      <c r="J77" s="392">
        <f t="shared" ref="J77:P77" si="34">SUM(J78:J78)</f>
        <v>2412</v>
      </c>
      <c r="K77" s="392">
        <f t="shared" si="34"/>
        <v>0</v>
      </c>
      <c r="L77" s="390">
        <f t="shared" si="34"/>
        <v>2412</v>
      </c>
      <c r="M77" s="392">
        <f t="shared" si="34"/>
        <v>0</v>
      </c>
      <c r="N77" s="392">
        <f t="shared" si="34"/>
        <v>0</v>
      </c>
      <c r="O77" s="390">
        <f t="shared" si="34"/>
        <v>2412</v>
      </c>
      <c r="P77" s="390">
        <f t="shared" si="34"/>
        <v>2412</v>
      </c>
      <c r="Q77" s="396"/>
      <c r="R77" s="396"/>
    </row>
    <row r="78" spans="1:18" ht="23.25" customHeight="1">
      <c r="A78" s="392"/>
      <c r="B78" s="393" t="s">
        <v>136</v>
      </c>
      <c r="C78" s="392">
        <v>1</v>
      </c>
      <c r="D78" s="393" t="s">
        <v>87</v>
      </c>
      <c r="E78" s="393" t="s">
        <v>137</v>
      </c>
      <c r="F78" s="392" t="s">
        <v>62</v>
      </c>
      <c r="G78" s="392" t="s">
        <v>138</v>
      </c>
      <c r="H78" s="390">
        <v>4020</v>
      </c>
      <c r="I78" s="392" t="s">
        <v>102</v>
      </c>
      <c r="J78" s="392">
        <f>SUM(K78:N78)</f>
        <v>2412</v>
      </c>
      <c r="K78" s="392">
        <v>0</v>
      </c>
      <c r="L78" s="390">
        <v>2412</v>
      </c>
      <c r="M78" s="392">
        <v>0</v>
      </c>
      <c r="N78" s="392">
        <v>0</v>
      </c>
      <c r="O78" s="390">
        <v>2412</v>
      </c>
      <c r="P78" s="390">
        <v>2412</v>
      </c>
      <c r="Q78" s="396"/>
      <c r="R78" s="396"/>
    </row>
    <row r="79" spans="1:18" ht="23.25" customHeight="1">
      <c r="A79" s="392"/>
      <c r="B79" s="393" t="s">
        <v>464</v>
      </c>
      <c r="C79" s="392">
        <f>SUM(C80:C80)</f>
        <v>1</v>
      </c>
      <c r="D79" s="393"/>
      <c r="E79" s="393"/>
      <c r="F79" s="392"/>
      <c r="G79" s="392"/>
      <c r="H79" s="390">
        <f>SUM(H80:H80)</f>
        <v>4675</v>
      </c>
      <c r="I79" s="392" t="s">
        <v>102</v>
      </c>
      <c r="J79" s="392">
        <f t="shared" ref="J79:P79" si="35">SUM(J80:J80)</f>
        <v>935</v>
      </c>
      <c r="K79" s="392">
        <f t="shared" si="35"/>
        <v>935</v>
      </c>
      <c r="L79" s="390">
        <f t="shared" si="35"/>
        <v>0</v>
      </c>
      <c r="M79" s="392">
        <f t="shared" si="35"/>
        <v>0</v>
      </c>
      <c r="N79" s="392">
        <f t="shared" si="35"/>
        <v>0</v>
      </c>
      <c r="O79" s="390">
        <f t="shared" si="35"/>
        <v>935</v>
      </c>
      <c r="P79" s="390">
        <f t="shared" si="35"/>
        <v>935</v>
      </c>
      <c r="Q79" s="396"/>
      <c r="R79" s="396"/>
    </row>
    <row r="80" spans="1:18" ht="46.5" customHeight="1">
      <c r="A80" s="392"/>
      <c r="B80" s="393" t="s">
        <v>639</v>
      </c>
      <c r="C80" s="392">
        <v>1</v>
      </c>
      <c r="D80" s="393" t="s">
        <v>87</v>
      </c>
      <c r="E80" s="393" t="s">
        <v>141</v>
      </c>
      <c r="F80" s="392" t="s">
        <v>35</v>
      </c>
      <c r="G80" s="392" t="s">
        <v>36</v>
      </c>
      <c r="H80" s="390">
        <v>4675</v>
      </c>
      <c r="I80" s="392" t="s">
        <v>102</v>
      </c>
      <c r="J80" s="392">
        <f>SUM(K80:N80)</f>
        <v>935</v>
      </c>
      <c r="K80" s="392">
        <v>935</v>
      </c>
      <c r="L80" s="390">
        <v>0</v>
      </c>
      <c r="M80" s="392">
        <v>0</v>
      </c>
      <c r="N80" s="392">
        <v>0</v>
      </c>
      <c r="O80" s="390">
        <v>935</v>
      </c>
      <c r="P80" s="390">
        <v>935</v>
      </c>
      <c r="Q80" s="396"/>
      <c r="R80" s="396"/>
    </row>
    <row r="81" spans="1:18" ht="23.25" customHeight="1">
      <c r="A81" s="392"/>
      <c r="B81" s="393" t="s">
        <v>466</v>
      </c>
      <c r="C81" s="392">
        <f>SUM(C82:C82)</f>
        <v>1</v>
      </c>
      <c r="D81" s="393"/>
      <c r="E81" s="393"/>
      <c r="F81" s="392"/>
      <c r="G81" s="392"/>
      <c r="H81" s="390">
        <f>SUM(H82:H82)</f>
        <v>11715</v>
      </c>
      <c r="I81" s="392" t="s">
        <v>102</v>
      </c>
      <c r="J81" s="392">
        <f t="shared" ref="J81:P81" si="36">SUM(J82:J82)</f>
        <v>2343</v>
      </c>
      <c r="K81" s="392">
        <f t="shared" si="36"/>
        <v>2343</v>
      </c>
      <c r="L81" s="390">
        <f t="shared" si="36"/>
        <v>0</v>
      </c>
      <c r="M81" s="392">
        <f t="shared" si="36"/>
        <v>0</v>
      </c>
      <c r="N81" s="392">
        <f t="shared" si="36"/>
        <v>0</v>
      </c>
      <c r="O81" s="390">
        <f t="shared" si="36"/>
        <v>2343</v>
      </c>
      <c r="P81" s="390">
        <f t="shared" si="36"/>
        <v>2343</v>
      </c>
      <c r="Q81" s="396"/>
      <c r="R81" s="396"/>
    </row>
    <row r="82" spans="1:18" ht="23.25" customHeight="1">
      <c r="A82" s="392"/>
      <c r="B82" s="393" t="s">
        <v>143</v>
      </c>
      <c r="C82" s="392">
        <v>1</v>
      </c>
      <c r="D82" s="393" t="s">
        <v>87</v>
      </c>
      <c r="E82" s="393" t="s">
        <v>144</v>
      </c>
      <c r="F82" s="392" t="s">
        <v>35</v>
      </c>
      <c r="G82" s="392" t="s">
        <v>36</v>
      </c>
      <c r="H82" s="390">
        <v>11715</v>
      </c>
      <c r="I82" s="392" t="s">
        <v>102</v>
      </c>
      <c r="J82" s="392">
        <f>SUM(K82:N82)</f>
        <v>2343</v>
      </c>
      <c r="K82" s="392">
        <v>2343</v>
      </c>
      <c r="L82" s="390">
        <v>0</v>
      </c>
      <c r="M82" s="392">
        <v>0</v>
      </c>
      <c r="N82" s="392">
        <v>0</v>
      </c>
      <c r="O82" s="390">
        <v>2343</v>
      </c>
      <c r="P82" s="390">
        <v>2343</v>
      </c>
      <c r="Q82" s="396"/>
      <c r="R82" s="396"/>
    </row>
    <row r="83" spans="1:18" ht="23.25" customHeight="1">
      <c r="A83" s="392"/>
      <c r="B83" s="393" t="s">
        <v>467</v>
      </c>
      <c r="C83" s="392">
        <f>SUM(C84:C88)</f>
        <v>5</v>
      </c>
      <c r="D83" s="393"/>
      <c r="E83" s="393"/>
      <c r="F83" s="392"/>
      <c r="G83" s="392"/>
      <c r="H83" s="390">
        <f>H84+H85+H86</f>
        <v>30700</v>
      </c>
      <c r="I83" s="392" t="s">
        <v>102</v>
      </c>
      <c r="J83" s="392">
        <f>SUM(K83:N83)</f>
        <v>2450</v>
      </c>
      <c r="K83" s="392">
        <f>K84+K85</f>
        <v>750</v>
      </c>
      <c r="L83" s="390">
        <f>SUM(L84:L88)</f>
        <v>1700</v>
      </c>
      <c r="M83" s="392">
        <f>SUM(M84:M88)</f>
        <v>0</v>
      </c>
      <c r="N83" s="392">
        <f>SUM(N84:N88)</f>
        <v>0</v>
      </c>
      <c r="O83" s="390">
        <f>SUM(O84:O88)</f>
        <v>6540</v>
      </c>
      <c r="P83" s="390">
        <f>SUM(P84:P88)</f>
        <v>8540</v>
      </c>
      <c r="Q83" s="396"/>
      <c r="R83" s="396"/>
    </row>
    <row r="84" spans="1:18" ht="23.25" customHeight="1">
      <c r="A84" s="392"/>
      <c r="B84" s="393" t="s">
        <v>146</v>
      </c>
      <c r="C84" s="392">
        <v>1</v>
      </c>
      <c r="D84" s="393" t="s">
        <v>87</v>
      </c>
      <c r="E84" s="393" t="s">
        <v>147</v>
      </c>
      <c r="F84" s="392" t="s">
        <v>62</v>
      </c>
      <c r="G84" s="392" t="s">
        <v>36</v>
      </c>
      <c r="H84" s="390">
        <v>10000</v>
      </c>
      <c r="I84" s="392" t="s">
        <v>102</v>
      </c>
      <c r="J84" s="392">
        <f>SUM(K84:N84)</f>
        <v>1150</v>
      </c>
      <c r="K84" s="392">
        <v>750</v>
      </c>
      <c r="L84" s="390">
        <v>400</v>
      </c>
      <c r="M84" s="392"/>
      <c r="N84" s="392"/>
      <c r="O84" s="390">
        <v>1000</v>
      </c>
      <c r="P84" s="390">
        <v>2000</v>
      </c>
      <c r="Q84" s="396"/>
      <c r="R84" s="396"/>
    </row>
    <row r="85" spans="1:18" ht="23.25" customHeight="1">
      <c r="A85" s="392"/>
      <c r="B85" s="393" t="s">
        <v>468</v>
      </c>
      <c r="C85" s="392">
        <v>1</v>
      </c>
      <c r="D85" s="393" t="s">
        <v>87</v>
      </c>
      <c r="E85" s="393" t="s">
        <v>469</v>
      </c>
      <c r="F85" s="392" t="s">
        <v>62</v>
      </c>
      <c r="G85" s="392" t="s">
        <v>36</v>
      </c>
      <c r="H85" s="390">
        <v>700</v>
      </c>
      <c r="I85" s="392" t="s">
        <v>102</v>
      </c>
      <c r="J85" s="392">
        <f>SUM(K85:N85)</f>
        <v>500</v>
      </c>
      <c r="K85" s="392">
        <v>0</v>
      </c>
      <c r="L85" s="390">
        <v>500</v>
      </c>
      <c r="M85" s="392">
        <v>0</v>
      </c>
      <c r="N85" s="392">
        <v>0</v>
      </c>
      <c r="O85" s="390">
        <v>140</v>
      </c>
      <c r="P85" s="390">
        <v>140</v>
      </c>
      <c r="Q85" s="396"/>
      <c r="R85" s="396"/>
    </row>
    <row r="86" spans="1:18" ht="23.25" customHeight="1">
      <c r="A86" s="392"/>
      <c r="B86" s="393" t="s">
        <v>470</v>
      </c>
      <c r="C86" s="392">
        <v>1</v>
      </c>
      <c r="D86" s="393" t="s">
        <v>87</v>
      </c>
      <c r="E86" s="393" t="s">
        <v>471</v>
      </c>
      <c r="F86" s="392" t="s">
        <v>62</v>
      </c>
      <c r="G86" s="392" t="s">
        <v>36</v>
      </c>
      <c r="H86" s="390">
        <v>20000</v>
      </c>
      <c r="I86" s="392" t="s">
        <v>102</v>
      </c>
      <c r="J86" s="392">
        <f>K86+L86+M86</f>
        <v>800</v>
      </c>
      <c r="K86" s="392">
        <v>0</v>
      </c>
      <c r="L86" s="390">
        <v>800</v>
      </c>
      <c r="M86" s="392">
        <v>0</v>
      </c>
      <c r="N86" s="392">
        <v>0</v>
      </c>
      <c r="O86" s="390">
        <v>3000</v>
      </c>
      <c r="P86" s="390">
        <v>4000</v>
      </c>
      <c r="Q86" s="396"/>
      <c r="R86" s="396"/>
    </row>
    <row r="87" spans="1:18" ht="23.25" customHeight="1">
      <c r="A87" s="392"/>
      <c r="B87" s="393" t="s">
        <v>472</v>
      </c>
      <c r="C87" s="392">
        <f>SUM(C89:C89)</f>
        <v>1</v>
      </c>
      <c r="D87" s="393"/>
      <c r="E87" s="393"/>
      <c r="F87" s="392"/>
      <c r="G87" s="392"/>
      <c r="H87" s="390">
        <f>H88+H89</f>
        <v>11000</v>
      </c>
      <c r="I87" s="392" t="s">
        <v>102</v>
      </c>
      <c r="J87" s="392">
        <f t="shared" ref="J87:P87" si="37">J88+J89</f>
        <v>400</v>
      </c>
      <c r="K87" s="392">
        <f t="shared" si="37"/>
        <v>400</v>
      </c>
      <c r="L87" s="390">
        <f t="shared" si="37"/>
        <v>0</v>
      </c>
      <c r="M87" s="392">
        <f t="shared" si="37"/>
        <v>0</v>
      </c>
      <c r="N87" s="392">
        <f t="shared" si="37"/>
        <v>0</v>
      </c>
      <c r="O87" s="390">
        <f t="shared" si="37"/>
        <v>2200</v>
      </c>
      <c r="P87" s="390">
        <f t="shared" si="37"/>
        <v>2200</v>
      </c>
      <c r="Q87" s="396"/>
      <c r="R87" s="396"/>
    </row>
    <row r="88" spans="1:18" ht="23.25" customHeight="1">
      <c r="A88" s="392"/>
      <c r="B88" s="393" t="s">
        <v>149</v>
      </c>
      <c r="C88" s="392">
        <v>1</v>
      </c>
      <c r="D88" s="393" t="s">
        <v>87</v>
      </c>
      <c r="E88" s="393" t="s">
        <v>150</v>
      </c>
      <c r="F88" s="392" t="s">
        <v>62</v>
      </c>
      <c r="G88" s="392" t="s">
        <v>36</v>
      </c>
      <c r="H88" s="390">
        <v>1000</v>
      </c>
      <c r="I88" s="392" t="s">
        <v>102</v>
      </c>
      <c r="J88" s="392">
        <f>SUM(K88:N88)</f>
        <v>200</v>
      </c>
      <c r="K88" s="392">
        <v>200</v>
      </c>
      <c r="L88" s="390">
        <v>0</v>
      </c>
      <c r="M88" s="392">
        <v>0</v>
      </c>
      <c r="N88" s="392">
        <v>0</v>
      </c>
      <c r="O88" s="390">
        <v>200</v>
      </c>
      <c r="P88" s="390">
        <v>200</v>
      </c>
      <c r="Q88" s="396"/>
      <c r="R88" s="396"/>
    </row>
    <row r="89" spans="1:18" ht="23.25" customHeight="1">
      <c r="A89" s="392"/>
      <c r="B89" s="393" t="s">
        <v>151</v>
      </c>
      <c r="C89" s="392">
        <v>1</v>
      </c>
      <c r="D89" s="393" t="s">
        <v>87</v>
      </c>
      <c r="E89" s="393" t="s">
        <v>152</v>
      </c>
      <c r="F89" s="392" t="s">
        <v>62</v>
      </c>
      <c r="G89" s="392" t="s">
        <v>36</v>
      </c>
      <c r="H89" s="390">
        <v>10000</v>
      </c>
      <c r="I89" s="392" t="s">
        <v>102</v>
      </c>
      <c r="J89" s="392">
        <f>SUM(K89:N89)</f>
        <v>200</v>
      </c>
      <c r="K89" s="392">
        <v>200</v>
      </c>
      <c r="L89" s="390">
        <v>0</v>
      </c>
      <c r="M89" s="392">
        <v>0</v>
      </c>
      <c r="N89" s="392">
        <v>0</v>
      </c>
      <c r="O89" s="390">
        <v>2000</v>
      </c>
      <c r="P89" s="390">
        <v>2000</v>
      </c>
      <c r="Q89" s="396"/>
      <c r="R89" s="396"/>
    </row>
    <row r="90" spans="1:18" ht="23.25" customHeight="1">
      <c r="A90" s="396"/>
      <c r="B90" s="395" t="s">
        <v>153</v>
      </c>
      <c r="C90" s="396">
        <f>C91+C93+C95+C97+C99+C101</f>
        <v>6</v>
      </c>
      <c r="D90" s="395"/>
      <c r="E90" s="395"/>
      <c r="F90" s="396"/>
      <c r="G90" s="396"/>
      <c r="H90" s="390">
        <f>H91+H93+H95+H97+H99+H101</f>
        <v>21434</v>
      </c>
      <c r="I90" s="396" t="s">
        <v>155</v>
      </c>
      <c r="J90" s="392">
        <f t="shared" ref="J90:P90" si="38">J91+J93+J95+J97+J99+J101</f>
        <v>97508</v>
      </c>
      <c r="K90" s="396">
        <f t="shared" si="38"/>
        <v>11955</v>
      </c>
      <c r="L90" s="390">
        <f t="shared" si="38"/>
        <v>81560</v>
      </c>
      <c r="M90" s="396">
        <f t="shared" si="38"/>
        <v>0</v>
      </c>
      <c r="N90" s="396">
        <f t="shared" si="38"/>
        <v>3993</v>
      </c>
      <c r="O90" s="390">
        <f t="shared" si="38"/>
        <v>13604</v>
      </c>
      <c r="P90" s="390">
        <f t="shared" si="38"/>
        <v>35454</v>
      </c>
      <c r="Q90" s="396"/>
      <c r="R90" s="396"/>
    </row>
    <row r="91" spans="1:18" ht="23.25" customHeight="1">
      <c r="A91" s="396"/>
      <c r="B91" s="395" t="s">
        <v>473</v>
      </c>
      <c r="C91" s="396">
        <f>SUM(C92:C92)</f>
        <v>1</v>
      </c>
      <c r="D91" s="395"/>
      <c r="E91" s="395"/>
      <c r="F91" s="396"/>
      <c r="G91" s="396"/>
      <c r="H91" s="390">
        <f>SUM(H92:H92)</f>
        <v>6705</v>
      </c>
      <c r="I91" s="396" t="s">
        <v>155</v>
      </c>
      <c r="J91" s="392">
        <f t="shared" ref="J91:P91" si="39">SUM(J92:J92)</f>
        <v>33968</v>
      </c>
      <c r="K91" s="396">
        <f t="shared" si="39"/>
        <v>6705</v>
      </c>
      <c r="L91" s="390">
        <f t="shared" si="39"/>
        <v>26820</v>
      </c>
      <c r="M91" s="396">
        <f t="shared" si="39"/>
        <v>0</v>
      </c>
      <c r="N91" s="396">
        <f t="shared" si="39"/>
        <v>443</v>
      </c>
      <c r="O91" s="390">
        <f t="shared" si="39"/>
        <v>6705</v>
      </c>
      <c r="P91" s="390">
        <f t="shared" si="39"/>
        <v>13222</v>
      </c>
      <c r="Q91" s="396"/>
      <c r="R91" s="396"/>
    </row>
    <row r="92" spans="1:18" ht="23.25" customHeight="1">
      <c r="A92" s="396"/>
      <c r="B92" s="395" t="s">
        <v>156</v>
      </c>
      <c r="C92" s="396">
        <v>1</v>
      </c>
      <c r="D92" s="395" t="s">
        <v>87</v>
      </c>
      <c r="E92" s="395" t="s">
        <v>474</v>
      </c>
      <c r="F92" s="396" t="s">
        <v>62</v>
      </c>
      <c r="G92" s="396" t="s">
        <v>36</v>
      </c>
      <c r="H92" s="390">
        <v>6705</v>
      </c>
      <c r="I92" s="396" t="s">
        <v>155</v>
      </c>
      <c r="J92" s="392">
        <f>K92+L92+M92+N92</f>
        <v>33968</v>
      </c>
      <c r="K92" s="396">
        <v>6705</v>
      </c>
      <c r="L92" s="390">
        <v>26820</v>
      </c>
      <c r="M92" s="396">
        <v>0</v>
      </c>
      <c r="N92" s="396">
        <v>443</v>
      </c>
      <c r="O92" s="390">
        <v>6705</v>
      </c>
      <c r="P92" s="390">
        <v>13222</v>
      </c>
      <c r="Q92" s="396"/>
      <c r="R92" s="396"/>
    </row>
    <row r="93" spans="1:18" ht="23.25" customHeight="1">
      <c r="A93" s="396"/>
      <c r="B93" s="395" t="s">
        <v>475</v>
      </c>
      <c r="C93" s="396">
        <f>SUM(C94:C94)</f>
        <v>1</v>
      </c>
      <c r="D93" s="395"/>
      <c r="E93" s="395"/>
      <c r="F93" s="396"/>
      <c r="G93" s="396"/>
      <c r="H93" s="390">
        <f>SUM(H94:H94)</f>
        <v>2557</v>
      </c>
      <c r="I93" s="396" t="s">
        <v>155</v>
      </c>
      <c r="J93" s="392">
        <f t="shared" ref="J93:P93" si="40">SUM(J94:J94)</f>
        <v>53909</v>
      </c>
      <c r="K93" s="396">
        <f t="shared" si="40"/>
        <v>0</v>
      </c>
      <c r="L93" s="390">
        <f t="shared" si="40"/>
        <v>51342</v>
      </c>
      <c r="M93" s="396">
        <f t="shared" si="40"/>
        <v>0</v>
      </c>
      <c r="N93" s="396">
        <f t="shared" si="40"/>
        <v>2567</v>
      </c>
      <c r="O93" s="390">
        <f t="shared" si="40"/>
        <v>2557</v>
      </c>
      <c r="P93" s="390">
        <f t="shared" si="40"/>
        <v>8557</v>
      </c>
      <c r="Q93" s="396"/>
      <c r="R93" s="396"/>
    </row>
    <row r="94" spans="1:18" ht="23.25" customHeight="1">
      <c r="A94" s="396"/>
      <c r="B94" s="395" t="s">
        <v>160</v>
      </c>
      <c r="C94" s="396">
        <v>1</v>
      </c>
      <c r="D94" s="395" t="s">
        <v>161</v>
      </c>
      <c r="E94" s="395" t="s">
        <v>162</v>
      </c>
      <c r="F94" s="396" t="s">
        <v>62</v>
      </c>
      <c r="G94" s="396" t="s">
        <v>36</v>
      </c>
      <c r="H94" s="390">
        <v>2557</v>
      </c>
      <c r="I94" s="396" t="s">
        <v>155</v>
      </c>
      <c r="J94" s="392">
        <f>SUM(K94:N94)</f>
        <v>53909</v>
      </c>
      <c r="K94" s="396">
        <v>0</v>
      </c>
      <c r="L94" s="390">
        <v>51342</v>
      </c>
      <c r="M94" s="396">
        <v>0</v>
      </c>
      <c r="N94" s="396">
        <v>2567</v>
      </c>
      <c r="O94" s="390">
        <v>2557</v>
      </c>
      <c r="P94" s="390">
        <v>8557</v>
      </c>
      <c r="Q94" s="396"/>
      <c r="R94" s="396"/>
    </row>
    <row r="95" spans="1:18" ht="23.25" customHeight="1">
      <c r="A95" s="396"/>
      <c r="B95" s="395" t="s">
        <v>476</v>
      </c>
      <c r="C95" s="396">
        <f>SUM(C96:C96)</f>
        <v>1</v>
      </c>
      <c r="D95" s="395"/>
      <c r="E95" s="395"/>
      <c r="F95" s="396"/>
      <c r="G95" s="396"/>
      <c r="H95" s="390">
        <f>SUM(H96:H96)</f>
        <v>10968</v>
      </c>
      <c r="I95" s="396" t="s">
        <v>155</v>
      </c>
      <c r="J95" s="392">
        <f t="shared" ref="J95:P95" si="41">SUM(J96:J96)</f>
        <v>5194</v>
      </c>
      <c r="K95" s="396">
        <f t="shared" si="41"/>
        <v>3000</v>
      </c>
      <c r="L95" s="390">
        <f t="shared" si="41"/>
        <v>2194</v>
      </c>
      <c r="M95" s="396">
        <f t="shared" si="41"/>
        <v>0</v>
      </c>
      <c r="N95" s="396">
        <f t="shared" si="41"/>
        <v>0</v>
      </c>
      <c r="O95" s="390">
        <f t="shared" si="41"/>
        <v>3538</v>
      </c>
      <c r="P95" s="390">
        <f t="shared" si="41"/>
        <v>10968</v>
      </c>
      <c r="Q95" s="396"/>
      <c r="R95" s="396"/>
    </row>
    <row r="96" spans="1:18" ht="23.25" customHeight="1">
      <c r="A96" s="396"/>
      <c r="B96" s="395" t="s">
        <v>166</v>
      </c>
      <c r="C96" s="396">
        <v>1</v>
      </c>
      <c r="D96" s="395" t="s">
        <v>173</v>
      </c>
      <c r="E96" s="395" t="s">
        <v>168</v>
      </c>
      <c r="F96" s="396" t="s">
        <v>62</v>
      </c>
      <c r="G96" s="396" t="s">
        <v>36</v>
      </c>
      <c r="H96" s="390">
        <v>10968</v>
      </c>
      <c r="I96" s="396" t="s">
        <v>155</v>
      </c>
      <c r="J96" s="392">
        <f>SUM(K96:N96)</f>
        <v>5194</v>
      </c>
      <c r="K96" s="396">
        <v>3000</v>
      </c>
      <c r="L96" s="390">
        <v>2194</v>
      </c>
      <c r="M96" s="396">
        <v>0</v>
      </c>
      <c r="N96" s="396">
        <v>0</v>
      </c>
      <c r="O96" s="390">
        <v>3538</v>
      </c>
      <c r="P96" s="397">
        <v>10968</v>
      </c>
      <c r="Q96" s="396"/>
      <c r="R96" s="396"/>
    </row>
    <row r="97" spans="1:18" ht="23.25" customHeight="1">
      <c r="A97" s="396"/>
      <c r="B97" s="395" t="s">
        <v>477</v>
      </c>
      <c r="C97" s="396">
        <f>SUM(C98:C98)</f>
        <v>1</v>
      </c>
      <c r="D97" s="395"/>
      <c r="E97" s="395"/>
      <c r="F97" s="396"/>
      <c r="G97" s="396"/>
      <c r="H97" s="390">
        <f>SUM(H98:H98)</f>
        <v>500</v>
      </c>
      <c r="I97" s="396" t="s">
        <v>155</v>
      </c>
      <c r="J97" s="392">
        <f t="shared" ref="J97:P97" si="42">SUM(J98:J98)</f>
        <v>1200</v>
      </c>
      <c r="K97" s="396">
        <f t="shared" si="42"/>
        <v>0</v>
      </c>
      <c r="L97" s="390">
        <f t="shared" si="42"/>
        <v>500</v>
      </c>
      <c r="M97" s="396">
        <f t="shared" si="42"/>
        <v>0</v>
      </c>
      <c r="N97" s="396">
        <f t="shared" si="42"/>
        <v>700</v>
      </c>
      <c r="O97" s="390">
        <f t="shared" si="42"/>
        <v>100</v>
      </c>
      <c r="P97" s="390">
        <f t="shared" si="42"/>
        <v>500</v>
      </c>
      <c r="Q97" s="396"/>
      <c r="R97" s="396"/>
    </row>
    <row r="98" spans="1:18" ht="23.25" customHeight="1">
      <c r="A98" s="396"/>
      <c r="B98" s="395" t="s">
        <v>172</v>
      </c>
      <c r="C98" s="396">
        <v>1</v>
      </c>
      <c r="D98" s="395" t="s">
        <v>173</v>
      </c>
      <c r="E98" s="395" t="s">
        <v>174</v>
      </c>
      <c r="F98" s="396" t="s">
        <v>62</v>
      </c>
      <c r="G98" s="396" t="s">
        <v>36</v>
      </c>
      <c r="H98" s="390">
        <v>500</v>
      </c>
      <c r="I98" s="396" t="s">
        <v>155</v>
      </c>
      <c r="J98" s="392">
        <f>SUM(K98:N98)</f>
        <v>1200</v>
      </c>
      <c r="K98" s="396">
        <v>0</v>
      </c>
      <c r="L98" s="390">
        <v>500</v>
      </c>
      <c r="M98" s="396">
        <v>0</v>
      </c>
      <c r="N98" s="396">
        <v>700</v>
      </c>
      <c r="O98" s="390">
        <v>100</v>
      </c>
      <c r="P98" s="390">
        <v>500</v>
      </c>
      <c r="Q98" s="396"/>
      <c r="R98" s="396"/>
    </row>
    <row r="99" spans="1:18" ht="23.25" customHeight="1">
      <c r="A99" s="396"/>
      <c r="B99" s="395" t="s">
        <v>478</v>
      </c>
      <c r="C99" s="396">
        <f>SUM(C100:C100)</f>
        <v>1</v>
      </c>
      <c r="D99" s="395"/>
      <c r="E99" s="395"/>
      <c r="F99" s="396"/>
      <c r="G99" s="396"/>
      <c r="H99" s="390">
        <f>SUM(H100:H100)</f>
        <v>254</v>
      </c>
      <c r="I99" s="396" t="s">
        <v>155</v>
      </c>
      <c r="J99" s="392">
        <f t="shared" ref="J99:P99" si="43">SUM(J100:J100)</f>
        <v>402</v>
      </c>
      <c r="K99" s="396">
        <f t="shared" si="43"/>
        <v>0</v>
      </c>
      <c r="L99" s="390">
        <f t="shared" si="43"/>
        <v>254</v>
      </c>
      <c r="M99" s="396">
        <f t="shared" si="43"/>
        <v>0</v>
      </c>
      <c r="N99" s="396">
        <f t="shared" si="43"/>
        <v>148</v>
      </c>
      <c r="O99" s="390">
        <f t="shared" si="43"/>
        <v>254</v>
      </c>
      <c r="P99" s="390">
        <f t="shared" si="43"/>
        <v>812</v>
      </c>
      <c r="Q99" s="396"/>
      <c r="R99" s="396"/>
    </row>
    <row r="100" spans="1:18" ht="23.25" customHeight="1">
      <c r="A100" s="396"/>
      <c r="B100" s="395" t="s">
        <v>177</v>
      </c>
      <c r="C100" s="396">
        <v>1</v>
      </c>
      <c r="D100" s="395" t="s">
        <v>178</v>
      </c>
      <c r="E100" s="395" t="s">
        <v>179</v>
      </c>
      <c r="F100" s="396" t="s">
        <v>62</v>
      </c>
      <c r="G100" s="396" t="s">
        <v>36</v>
      </c>
      <c r="H100" s="390">
        <v>254</v>
      </c>
      <c r="I100" s="396" t="s">
        <v>155</v>
      </c>
      <c r="J100" s="392">
        <f>SUM(K100:N100)</f>
        <v>402</v>
      </c>
      <c r="K100" s="396">
        <v>0</v>
      </c>
      <c r="L100" s="390">
        <v>254</v>
      </c>
      <c r="M100" s="396">
        <v>0</v>
      </c>
      <c r="N100" s="396">
        <v>148</v>
      </c>
      <c r="O100" s="390">
        <v>254</v>
      </c>
      <c r="P100" s="390">
        <v>812</v>
      </c>
      <c r="Q100" s="396"/>
      <c r="R100" s="396"/>
    </row>
    <row r="101" spans="1:18" ht="23.25" customHeight="1">
      <c r="A101" s="396"/>
      <c r="B101" s="395" t="s">
        <v>479</v>
      </c>
      <c r="C101" s="396">
        <f>C102</f>
        <v>1</v>
      </c>
      <c r="D101" s="395"/>
      <c r="E101" s="395"/>
      <c r="F101" s="396"/>
      <c r="G101" s="396"/>
      <c r="H101" s="390">
        <f t="shared" ref="H101:P101" si="44">H102</f>
        <v>450</v>
      </c>
      <c r="I101" s="396" t="str">
        <f t="shared" si="44"/>
        <v>户</v>
      </c>
      <c r="J101" s="392">
        <f t="shared" si="44"/>
        <v>2835</v>
      </c>
      <c r="K101" s="396">
        <f t="shared" si="44"/>
        <v>2250</v>
      </c>
      <c r="L101" s="390">
        <f t="shared" si="44"/>
        <v>450</v>
      </c>
      <c r="M101" s="396">
        <f t="shared" si="44"/>
        <v>0</v>
      </c>
      <c r="N101" s="396">
        <f t="shared" si="44"/>
        <v>135</v>
      </c>
      <c r="O101" s="390">
        <f t="shared" si="44"/>
        <v>450</v>
      </c>
      <c r="P101" s="390">
        <f t="shared" si="44"/>
        <v>1395</v>
      </c>
      <c r="Q101" s="396"/>
      <c r="R101" s="396"/>
    </row>
    <row r="102" spans="1:18" ht="34.5" customHeight="1">
      <c r="A102" s="394"/>
      <c r="B102" s="395" t="s">
        <v>640</v>
      </c>
      <c r="C102" s="394">
        <v>1</v>
      </c>
      <c r="D102" s="399" t="s">
        <v>641</v>
      </c>
      <c r="E102" s="399" t="s">
        <v>642</v>
      </c>
      <c r="F102" s="396" t="s">
        <v>35</v>
      </c>
      <c r="G102" s="396" t="s">
        <v>36</v>
      </c>
      <c r="H102" s="397">
        <v>450</v>
      </c>
      <c r="I102" s="394" t="s">
        <v>155</v>
      </c>
      <c r="J102" s="398">
        <f>SUM(K102:N102)</f>
        <v>2835</v>
      </c>
      <c r="K102" s="394">
        <v>2250</v>
      </c>
      <c r="L102" s="397">
        <v>450</v>
      </c>
      <c r="M102" s="394">
        <v>0</v>
      </c>
      <c r="N102" s="394">
        <v>135</v>
      </c>
      <c r="O102" s="397">
        <v>450</v>
      </c>
      <c r="P102" s="397">
        <v>1395</v>
      </c>
      <c r="Q102" s="396"/>
      <c r="R102" s="396"/>
    </row>
    <row r="103" spans="1:18" ht="23.25" customHeight="1">
      <c r="A103" s="396"/>
      <c r="B103" s="395" t="s">
        <v>643</v>
      </c>
      <c r="C103" s="392">
        <v>2201</v>
      </c>
      <c r="D103" s="395" t="s">
        <v>28</v>
      </c>
      <c r="E103" s="395" t="s">
        <v>28</v>
      </c>
      <c r="F103" s="396" t="s">
        <v>28</v>
      </c>
      <c r="G103" s="401" t="s">
        <v>28</v>
      </c>
      <c r="H103" s="390" t="s">
        <v>28</v>
      </c>
      <c r="I103" s="396" t="s">
        <v>28</v>
      </c>
      <c r="J103" s="392">
        <f>J104+J111+J115+J123+J127+J134+J143+J145+J146+J152+J155+J165+J172+J174</f>
        <v>275599.92000000004</v>
      </c>
      <c r="K103" s="392">
        <f>K104+K111+K115+K123+K127+K134+K143+K145+K146+K152+K155+K165+K172+K174</f>
        <v>27671</v>
      </c>
      <c r="L103" s="390">
        <f>L104+L111+L115+L123+L127+L134+L143+L145+L146+L152+L155+L165+L172+L174</f>
        <v>216726.69</v>
      </c>
      <c r="M103" s="392">
        <f>M104+M111+M115+M123+M127+M134+M143+M145+M146+M152+M155+M165+M172+M174</f>
        <v>27650.23</v>
      </c>
      <c r="N103" s="392">
        <f>N104+N111+N115+N123+N127+N134+N143+N145+N146+N152+N155+N165+N172+N174</f>
        <v>3552</v>
      </c>
      <c r="O103" s="390">
        <v>274826</v>
      </c>
      <c r="P103" s="390">
        <v>821256</v>
      </c>
      <c r="Q103" s="391"/>
      <c r="R103" s="391"/>
    </row>
    <row r="104" spans="1:18" ht="23.25" customHeight="1">
      <c r="A104" s="394"/>
      <c r="B104" s="395" t="s">
        <v>186</v>
      </c>
      <c r="C104" s="394">
        <v>972</v>
      </c>
      <c r="D104" s="395" t="s">
        <v>28</v>
      </c>
      <c r="E104" s="400" t="s">
        <v>28</v>
      </c>
      <c r="F104" s="396" t="s">
        <v>28</v>
      </c>
      <c r="G104" s="396" t="s">
        <v>28</v>
      </c>
      <c r="H104" s="397">
        <f>H105+H109</f>
        <v>1920.848</v>
      </c>
      <c r="I104" s="394" t="s">
        <v>187</v>
      </c>
      <c r="J104" s="398">
        <f>J105+J109</f>
        <v>124156.46</v>
      </c>
      <c r="K104" s="394">
        <v>110</v>
      </c>
      <c r="L104" s="397">
        <v>124011.46</v>
      </c>
      <c r="M104" s="394">
        <v>0</v>
      </c>
      <c r="N104" s="394">
        <v>35</v>
      </c>
      <c r="O104" s="397">
        <v>23192</v>
      </c>
      <c r="P104" s="397">
        <v>79153</v>
      </c>
      <c r="Q104" s="396" t="s">
        <v>28</v>
      </c>
      <c r="R104" s="396" t="s">
        <v>28</v>
      </c>
    </row>
    <row r="105" spans="1:18" ht="23.25" customHeight="1">
      <c r="A105" s="394"/>
      <c r="B105" s="395" t="s">
        <v>188</v>
      </c>
      <c r="C105" s="394">
        <v>972</v>
      </c>
      <c r="D105" s="395" t="s">
        <v>28</v>
      </c>
      <c r="E105" s="400" t="s">
        <v>28</v>
      </c>
      <c r="F105" s="396" t="s">
        <v>28</v>
      </c>
      <c r="G105" s="396" t="s">
        <v>28</v>
      </c>
      <c r="H105" s="397">
        <v>1830.848</v>
      </c>
      <c r="I105" s="394" t="s">
        <v>187</v>
      </c>
      <c r="J105" s="398">
        <v>123459.46</v>
      </c>
      <c r="K105" s="394">
        <v>0</v>
      </c>
      <c r="L105" s="397">
        <v>123459.46</v>
      </c>
      <c r="M105" s="394">
        <v>0</v>
      </c>
      <c r="N105" s="394">
        <v>0</v>
      </c>
      <c r="O105" s="397">
        <v>23192</v>
      </c>
      <c r="P105" s="397">
        <v>79153</v>
      </c>
      <c r="Q105" s="396" t="s">
        <v>28</v>
      </c>
      <c r="R105" s="396" t="s">
        <v>28</v>
      </c>
    </row>
    <row r="106" spans="1:18" ht="23.25" customHeight="1">
      <c r="A106" s="394"/>
      <c r="B106" s="395" t="s">
        <v>481</v>
      </c>
      <c r="C106" s="394">
        <v>965</v>
      </c>
      <c r="D106" s="395" t="s">
        <v>482</v>
      </c>
      <c r="E106" s="400" t="s">
        <v>483</v>
      </c>
      <c r="F106" s="396" t="s">
        <v>62</v>
      </c>
      <c r="G106" s="396" t="s">
        <v>36</v>
      </c>
      <c r="H106" s="397">
        <v>1830.848</v>
      </c>
      <c r="I106" s="394" t="s">
        <v>187</v>
      </c>
      <c r="J106" s="398">
        <v>123459.46</v>
      </c>
      <c r="K106" s="394">
        <v>0</v>
      </c>
      <c r="L106" s="397">
        <v>123459.46</v>
      </c>
      <c r="M106" s="394">
        <v>0</v>
      </c>
      <c r="N106" s="394">
        <v>0</v>
      </c>
      <c r="O106" s="397">
        <v>13111</v>
      </c>
      <c r="P106" s="397">
        <v>44481</v>
      </c>
      <c r="Q106" s="396" t="s">
        <v>28</v>
      </c>
      <c r="R106" s="396" t="s">
        <v>28</v>
      </c>
    </row>
    <row r="107" spans="1:18" ht="57" customHeight="1">
      <c r="A107" s="394"/>
      <c r="B107" s="395" t="s">
        <v>484</v>
      </c>
      <c r="C107" s="394">
        <v>755</v>
      </c>
      <c r="D107" s="395" t="s">
        <v>485</v>
      </c>
      <c r="E107" s="400" t="s">
        <v>486</v>
      </c>
      <c r="F107" s="396" t="s">
        <v>62</v>
      </c>
      <c r="G107" s="396" t="s">
        <v>36</v>
      </c>
      <c r="H107" s="397">
        <v>1063.902</v>
      </c>
      <c r="I107" s="394" t="s">
        <v>187</v>
      </c>
      <c r="J107" s="398">
        <v>85112.16</v>
      </c>
      <c r="K107" s="394">
        <v>0</v>
      </c>
      <c r="L107" s="397">
        <v>85112.16</v>
      </c>
      <c r="M107" s="394">
        <v>0</v>
      </c>
      <c r="N107" s="394">
        <v>0</v>
      </c>
      <c r="O107" s="397">
        <v>13111</v>
      </c>
      <c r="P107" s="397">
        <v>44481</v>
      </c>
      <c r="Q107" s="396" t="s">
        <v>1911</v>
      </c>
      <c r="R107" s="396" t="s">
        <v>1912</v>
      </c>
    </row>
    <row r="108" spans="1:18" ht="50.25" customHeight="1">
      <c r="A108" s="394"/>
      <c r="B108" s="395" t="s">
        <v>490</v>
      </c>
      <c r="C108" s="394">
        <v>210</v>
      </c>
      <c r="D108" s="395" t="s">
        <v>491</v>
      </c>
      <c r="E108" s="400" t="s">
        <v>492</v>
      </c>
      <c r="F108" s="396" t="s">
        <v>35</v>
      </c>
      <c r="G108" s="396" t="s">
        <v>493</v>
      </c>
      <c r="H108" s="397">
        <v>766.94600000000003</v>
      </c>
      <c r="I108" s="394" t="s">
        <v>187</v>
      </c>
      <c r="J108" s="398">
        <v>38347.300000000003</v>
      </c>
      <c r="K108" s="394">
        <v>0</v>
      </c>
      <c r="L108" s="397">
        <v>38347.300000000003</v>
      </c>
      <c r="M108" s="394">
        <v>0</v>
      </c>
      <c r="N108" s="394">
        <v>0</v>
      </c>
      <c r="O108" s="397">
        <v>10081</v>
      </c>
      <c r="P108" s="397">
        <v>34672</v>
      </c>
      <c r="Q108" s="396" t="s">
        <v>1911</v>
      </c>
      <c r="R108" s="396" t="s">
        <v>1913</v>
      </c>
    </row>
    <row r="109" spans="1:18" ht="23.25" customHeight="1">
      <c r="A109" s="394"/>
      <c r="B109" s="395" t="s">
        <v>646</v>
      </c>
      <c r="C109" s="394">
        <v>7</v>
      </c>
      <c r="D109" s="395" t="s">
        <v>203</v>
      </c>
      <c r="E109" s="400" t="s">
        <v>204</v>
      </c>
      <c r="F109" s="396" t="s">
        <v>62</v>
      </c>
      <c r="G109" s="396" t="s">
        <v>205</v>
      </c>
      <c r="H109" s="397">
        <v>90</v>
      </c>
      <c r="I109" s="394" t="s">
        <v>187</v>
      </c>
      <c r="J109" s="398">
        <v>697</v>
      </c>
      <c r="K109" s="394">
        <v>110</v>
      </c>
      <c r="L109" s="397">
        <v>552</v>
      </c>
      <c r="M109" s="394">
        <v>0</v>
      </c>
      <c r="N109" s="394">
        <v>35</v>
      </c>
      <c r="O109" s="397">
        <v>477</v>
      </c>
      <c r="P109" s="397">
        <v>1056</v>
      </c>
      <c r="Q109" s="396"/>
      <c r="R109" s="396"/>
    </row>
    <row r="110" spans="1:18" ht="23.25" customHeight="1">
      <c r="A110" s="394"/>
      <c r="B110" s="395" t="s">
        <v>647</v>
      </c>
      <c r="C110" s="396">
        <v>7</v>
      </c>
      <c r="D110" s="395" t="s">
        <v>203</v>
      </c>
      <c r="E110" s="395" t="s">
        <v>1914</v>
      </c>
      <c r="F110" s="396" t="s">
        <v>62</v>
      </c>
      <c r="G110" s="396" t="s">
        <v>205</v>
      </c>
      <c r="H110" s="397">
        <v>90</v>
      </c>
      <c r="I110" s="401" t="s">
        <v>187</v>
      </c>
      <c r="J110" s="398">
        <f>SUM(K110:N110)</f>
        <v>697</v>
      </c>
      <c r="K110" s="398">
        <v>110</v>
      </c>
      <c r="L110" s="397">
        <v>552</v>
      </c>
      <c r="M110" s="398">
        <v>0</v>
      </c>
      <c r="N110" s="398">
        <v>35</v>
      </c>
      <c r="O110" s="397">
        <v>477</v>
      </c>
      <c r="P110" s="397">
        <v>1056</v>
      </c>
      <c r="Q110" s="392"/>
      <c r="R110" s="392"/>
    </row>
    <row r="111" spans="1:18" ht="23.25" customHeight="1">
      <c r="A111" s="396"/>
      <c r="B111" s="395" t="s">
        <v>218</v>
      </c>
      <c r="C111" s="392">
        <v>204</v>
      </c>
      <c r="D111" s="393"/>
      <c r="E111" s="393"/>
      <c r="F111" s="392"/>
      <c r="G111" s="392"/>
      <c r="H111" s="390">
        <v>221873</v>
      </c>
      <c r="I111" s="392"/>
      <c r="J111" s="392">
        <f>J112+J113</f>
        <v>23987</v>
      </c>
      <c r="K111" s="392">
        <v>2185</v>
      </c>
      <c r="L111" s="390">
        <v>18827</v>
      </c>
      <c r="M111" s="392">
        <v>985</v>
      </c>
      <c r="N111" s="392">
        <v>1990</v>
      </c>
      <c r="O111" s="390">
        <v>23138</v>
      </c>
      <c r="P111" s="390">
        <v>83855</v>
      </c>
      <c r="Q111" s="392"/>
      <c r="R111" s="392"/>
    </row>
    <row r="112" spans="1:18" ht="23.25" customHeight="1">
      <c r="A112" s="396"/>
      <c r="B112" s="395" t="s">
        <v>219</v>
      </c>
      <c r="C112" s="392">
        <v>127</v>
      </c>
      <c r="D112" s="395" t="s">
        <v>495</v>
      </c>
      <c r="E112" s="395" t="s">
        <v>496</v>
      </c>
      <c r="F112" s="396" t="s">
        <v>62</v>
      </c>
      <c r="G112" s="396" t="s">
        <v>36</v>
      </c>
      <c r="H112" s="390">
        <v>181420</v>
      </c>
      <c r="I112" s="401" t="s">
        <v>223</v>
      </c>
      <c r="J112" s="392">
        <v>18142</v>
      </c>
      <c r="K112" s="392">
        <v>0</v>
      </c>
      <c r="L112" s="390">
        <v>18142</v>
      </c>
      <c r="M112" s="392">
        <v>0</v>
      </c>
      <c r="N112" s="392">
        <v>0</v>
      </c>
      <c r="O112" s="390">
        <v>14402</v>
      </c>
      <c r="P112" s="390">
        <v>43402</v>
      </c>
      <c r="Q112" s="391"/>
      <c r="R112" s="391"/>
    </row>
    <row r="113" spans="1:18" ht="23.25" customHeight="1">
      <c r="A113" s="396"/>
      <c r="B113" s="395" t="s">
        <v>648</v>
      </c>
      <c r="C113" s="392">
        <v>77</v>
      </c>
      <c r="D113" s="395"/>
      <c r="E113" s="395"/>
      <c r="F113" s="396" t="s">
        <v>62</v>
      </c>
      <c r="G113" s="396" t="s">
        <v>36</v>
      </c>
      <c r="H113" s="390">
        <f>SUM(H114:H114)</f>
        <v>40453</v>
      </c>
      <c r="I113" s="396" t="s">
        <v>223</v>
      </c>
      <c r="J113" s="392">
        <v>5845</v>
      </c>
      <c r="K113" s="396">
        <v>2185</v>
      </c>
      <c r="L113" s="390">
        <v>685</v>
      </c>
      <c r="M113" s="390">
        <v>985</v>
      </c>
      <c r="N113" s="396">
        <v>1990</v>
      </c>
      <c r="O113" s="390">
        <f>SUM(O114:O114)</f>
        <v>8736</v>
      </c>
      <c r="P113" s="390">
        <f>SUM(P114:P114)</f>
        <v>40453</v>
      </c>
      <c r="Q113" s="391"/>
      <c r="R113" s="391"/>
    </row>
    <row r="114" spans="1:18" ht="23.25" customHeight="1">
      <c r="A114" s="394"/>
      <c r="B114" s="395" t="s">
        <v>649</v>
      </c>
      <c r="C114" s="394">
        <v>77</v>
      </c>
      <c r="D114" s="395" t="s">
        <v>227</v>
      </c>
      <c r="E114" s="395" t="s">
        <v>228</v>
      </c>
      <c r="F114" s="396" t="s">
        <v>62</v>
      </c>
      <c r="G114" s="396" t="s">
        <v>1915</v>
      </c>
      <c r="H114" s="397">
        <v>40453</v>
      </c>
      <c r="I114" s="401" t="s">
        <v>223</v>
      </c>
      <c r="J114" s="398">
        <f>SUM(K114:N114)</f>
        <v>5845</v>
      </c>
      <c r="K114" s="398">
        <v>2185</v>
      </c>
      <c r="L114" s="397">
        <v>685</v>
      </c>
      <c r="M114" s="398">
        <v>985</v>
      </c>
      <c r="N114" s="398">
        <v>1990</v>
      </c>
      <c r="O114" s="397">
        <v>8736</v>
      </c>
      <c r="P114" s="397">
        <v>40453</v>
      </c>
      <c r="Q114" s="392"/>
      <c r="R114" s="392"/>
    </row>
    <row r="115" spans="1:18" ht="23.25" customHeight="1">
      <c r="A115" s="396"/>
      <c r="B115" s="395" t="s">
        <v>229</v>
      </c>
      <c r="C115" s="392">
        <v>173</v>
      </c>
      <c r="D115" s="395" t="s">
        <v>28</v>
      </c>
      <c r="E115" s="395" t="s">
        <v>28</v>
      </c>
      <c r="F115" s="396" t="s">
        <v>28</v>
      </c>
      <c r="G115" s="396" t="s">
        <v>28</v>
      </c>
      <c r="H115" s="390">
        <v>15210.83</v>
      </c>
      <c r="I115" s="402" t="s">
        <v>28</v>
      </c>
      <c r="J115" s="392">
        <v>18410.34</v>
      </c>
      <c r="K115" s="390">
        <v>4667</v>
      </c>
      <c r="L115" s="390">
        <v>12843.34</v>
      </c>
      <c r="M115" s="390">
        <v>0</v>
      </c>
      <c r="N115" s="390">
        <v>900</v>
      </c>
      <c r="O115" s="390">
        <v>26280</v>
      </c>
      <c r="P115" s="390">
        <v>86982</v>
      </c>
      <c r="Q115" s="391"/>
      <c r="R115" s="391"/>
    </row>
    <row r="116" spans="1:18" ht="23.25" customHeight="1">
      <c r="A116" s="396"/>
      <c r="B116" s="395" t="s">
        <v>497</v>
      </c>
      <c r="C116" s="392">
        <v>115</v>
      </c>
      <c r="D116" s="395" t="s">
        <v>28</v>
      </c>
      <c r="E116" s="395" t="s">
        <v>28</v>
      </c>
      <c r="F116" s="396" t="s">
        <v>28</v>
      </c>
      <c r="G116" s="401" t="s">
        <v>28</v>
      </c>
      <c r="H116" s="390">
        <f>H117+H118</f>
        <v>931.83</v>
      </c>
      <c r="I116" s="402" t="s">
        <v>187</v>
      </c>
      <c r="J116" s="392">
        <f t="shared" ref="J116:P116" si="45">J117+J118</f>
        <v>12843.34</v>
      </c>
      <c r="K116" s="402">
        <f t="shared" si="45"/>
        <v>0</v>
      </c>
      <c r="L116" s="390">
        <f t="shared" si="45"/>
        <v>12843.34</v>
      </c>
      <c r="M116" s="402">
        <f t="shared" si="45"/>
        <v>0</v>
      </c>
      <c r="N116" s="402">
        <f t="shared" si="45"/>
        <v>0</v>
      </c>
      <c r="O116" s="390">
        <f t="shared" si="45"/>
        <v>15856</v>
      </c>
      <c r="P116" s="390">
        <f t="shared" si="45"/>
        <v>59692</v>
      </c>
      <c r="Q116" s="391"/>
      <c r="R116" s="391"/>
    </row>
    <row r="117" spans="1:18" ht="23.25" customHeight="1">
      <c r="A117" s="396"/>
      <c r="B117" s="395" t="s">
        <v>500</v>
      </c>
      <c r="C117" s="392">
        <v>114</v>
      </c>
      <c r="D117" s="395" t="s">
        <v>501</v>
      </c>
      <c r="E117" s="395"/>
      <c r="F117" s="403" t="s">
        <v>62</v>
      </c>
      <c r="G117" s="396" t="s">
        <v>36</v>
      </c>
      <c r="H117" s="390">
        <v>931.33</v>
      </c>
      <c r="I117" s="401" t="s">
        <v>187</v>
      </c>
      <c r="J117" s="392">
        <v>12836.34</v>
      </c>
      <c r="K117" s="396">
        <v>0</v>
      </c>
      <c r="L117" s="390">
        <f>J117</f>
        <v>12836.34</v>
      </c>
      <c r="M117" s="396">
        <v>0</v>
      </c>
      <c r="N117" s="396">
        <v>0</v>
      </c>
      <c r="O117" s="390">
        <v>7928</v>
      </c>
      <c r="P117" s="390">
        <v>29846</v>
      </c>
      <c r="Q117" s="391"/>
      <c r="R117" s="391"/>
    </row>
    <row r="118" spans="1:18" ht="23.25" customHeight="1">
      <c r="A118" s="396"/>
      <c r="B118" s="395" t="s">
        <v>500</v>
      </c>
      <c r="C118" s="392">
        <v>1</v>
      </c>
      <c r="D118" s="395" t="s">
        <v>501</v>
      </c>
      <c r="E118" s="395"/>
      <c r="F118" s="403" t="s">
        <v>35</v>
      </c>
      <c r="G118" s="396" t="s">
        <v>36</v>
      </c>
      <c r="H118" s="390">
        <v>0.5</v>
      </c>
      <c r="I118" s="401" t="s">
        <v>187</v>
      </c>
      <c r="J118" s="392">
        <v>7</v>
      </c>
      <c r="K118" s="396">
        <v>0</v>
      </c>
      <c r="L118" s="390">
        <f>J118</f>
        <v>7</v>
      </c>
      <c r="M118" s="396">
        <v>0</v>
      </c>
      <c r="N118" s="396">
        <v>0</v>
      </c>
      <c r="O118" s="390">
        <v>7928</v>
      </c>
      <c r="P118" s="390">
        <v>29846</v>
      </c>
      <c r="Q118" s="391"/>
      <c r="R118" s="391"/>
    </row>
    <row r="119" spans="1:18" ht="23.25" customHeight="1">
      <c r="A119" s="394"/>
      <c r="B119" s="395" t="s">
        <v>650</v>
      </c>
      <c r="C119" s="396">
        <v>42</v>
      </c>
      <c r="D119" s="395" t="s">
        <v>28</v>
      </c>
      <c r="E119" s="395" t="s">
        <v>28</v>
      </c>
      <c r="F119" s="396" t="s">
        <v>28</v>
      </c>
      <c r="G119" s="401" t="s">
        <v>28</v>
      </c>
      <c r="H119" s="397">
        <f>SUM(H120)</f>
        <v>5715</v>
      </c>
      <c r="I119" s="401" t="s">
        <v>239</v>
      </c>
      <c r="J119" s="398">
        <f>SUM(J120)</f>
        <v>3275</v>
      </c>
      <c r="K119" s="398">
        <f>SUM(K120)</f>
        <v>2900</v>
      </c>
      <c r="L119" s="397"/>
      <c r="M119" s="398">
        <f>SUM(M120)</f>
        <v>0</v>
      </c>
      <c r="N119" s="398">
        <f>SUM(N120)</f>
        <v>375</v>
      </c>
      <c r="O119" s="397">
        <f>SUM(O120)</f>
        <v>8086</v>
      </c>
      <c r="P119" s="397">
        <f>SUM(P120)</f>
        <v>18726</v>
      </c>
      <c r="Q119" s="392"/>
      <c r="R119" s="392"/>
    </row>
    <row r="120" spans="1:18" ht="23.25" customHeight="1">
      <c r="A120" s="394"/>
      <c r="B120" s="395" t="s">
        <v>651</v>
      </c>
      <c r="C120" s="396">
        <v>42</v>
      </c>
      <c r="D120" s="395" t="s">
        <v>652</v>
      </c>
      <c r="E120" s="395" t="s">
        <v>238</v>
      </c>
      <c r="F120" s="396" t="s">
        <v>62</v>
      </c>
      <c r="G120" s="396" t="s">
        <v>36</v>
      </c>
      <c r="H120" s="397">
        <v>5715</v>
      </c>
      <c r="I120" s="401" t="s">
        <v>239</v>
      </c>
      <c r="J120" s="398">
        <f>SUM(K120:N120)</f>
        <v>3275</v>
      </c>
      <c r="K120" s="398">
        <v>2900</v>
      </c>
      <c r="L120" s="397"/>
      <c r="M120" s="398">
        <v>0</v>
      </c>
      <c r="N120" s="398">
        <v>375</v>
      </c>
      <c r="O120" s="397">
        <v>8086</v>
      </c>
      <c r="P120" s="397">
        <v>18726</v>
      </c>
      <c r="Q120" s="392"/>
      <c r="R120" s="392"/>
    </row>
    <row r="121" spans="1:18" ht="23.25" customHeight="1">
      <c r="A121" s="394"/>
      <c r="B121" s="395" t="s">
        <v>653</v>
      </c>
      <c r="C121" s="396">
        <v>16</v>
      </c>
      <c r="D121" s="395" t="s">
        <v>28</v>
      </c>
      <c r="E121" s="395" t="s">
        <v>28</v>
      </c>
      <c r="F121" s="396" t="s">
        <v>28</v>
      </c>
      <c r="G121" s="401" t="s">
        <v>28</v>
      </c>
      <c r="H121" s="397">
        <f>SUM(H122)</f>
        <v>8564</v>
      </c>
      <c r="I121" s="401" t="s">
        <v>223</v>
      </c>
      <c r="J121" s="398">
        <f>SUM(J122)</f>
        <v>2292</v>
      </c>
      <c r="K121" s="398">
        <f>SUM(K122)</f>
        <v>1767</v>
      </c>
      <c r="L121" s="397"/>
      <c r="M121" s="398">
        <f>SUM(M122)</f>
        <v>0</v>
      </c>
      <c r="N121" s="398">
        <f>SUM(N122)</f>
        <v>525</v>
      </c>
      <c r="O121" s="397">
        <f>SUM(O122)</f>
        <v>2338</v>
      </c>
      <c r="P121" s="397">
        <f>SUM(P122)</f>
        <v>8564</v>
      </c>
      <c r="Q121" s="392"/>
      <c r="R121" s="392"/>
    </row>
    <row r="122" spans="1:18" ht="23.25" customHeight="1">
      <c r="A122" s="394"/>
      <c r="B122" s="395" t="s">
        <v>655</v>
      </c>
      <c r="C122" s="396">
        <v>16</v>
      </c>
      <c r="D122" s="395" t="s">
        <v>652</v>
      </c>
      <c r="E122" s="395" t="s">
        <v>656</v>
      </c>
      <c r="F122" s="396" t="s">
        <v>62</v>
      </c>
      <c r="G122" s="396" t="s">
        <v>36</v>
      </c>
      <c r="H122" s="397">
        <v>8564</v>
      </c>
      <c r="I122" s="401" t="s">
        <v>223</v>
      </c>
      <c r="J122" s="398">
        <f>SUM(K122:N122)</f>
        <v>2292</v>
      </c>
      <c r="K122" s="398">
        <v>1767</v>
      </c>
      <c r="L122" s="397"/>
      <c r="M122" s="398">
        <v>0</v>
      </c>
      <c r="N122" s="398">
        <v>525</v>
      </c>
      <c r="O122" s="397">
        <v>2338</v>
      </c>
      <c r="P122" s="397">
        <v>8564</v>
      </c>
      <c r="Q122" s="392"/>
      <c r="R122" s="392"/>
    </row>
    <row r="123" spans="1:18" ht="23.25" customHeight="1">
      <c r="A123" s="396"/>
      <c r="B123" s="395" t="s">
        <v>250</v>
      </c>
      <c r="C123" s="392">
        <v>22</v>
      </c>
      <c r="D123" s="393" t="str">
        <f>D124</f>
        <v>/</v>
      </c>
      <c r="E123" s="393" t="str">
        <f>E124</f>
        <v>/</v>
      </c>
      <c r="F123" s="392" t="str">
        <f>F124</f>
        <v>/</v>
      </c>
      <c r="G123" s="392" t="str">
        <f>G124</f>
        <v>/</v>
      </c>
      <c r="H123" s="390">
        <v>91395</v>
      </c>
      <c r="I123" s="392" t="str">
        <f>I124</f>
        <v>/</v>
      </c>
      <c r="J123" s="392">
        <v>16683</v>
      </c>
      <c r="K123" s="392">
        <v>7159</v>
      </c>
      <c r="L123" s="390">
        <v>6454</v>
      </c>
      <c r="M123" s="392">
        <v>3070</v>
      </c>
      <c r="N123" s="392">
        <v>0</v>
      </c>
      <c r="O123" s="390">
        <v>9062</v>
      </c>
      <c r="P123" s="390">
        <v>23614</v>
      </c>
      <c r="Q123" s="392"/>
      <c r="R123" s="392"/>
    </row>
    <row r="124" spans="1:18" ht="23.25" customHeight="1">
      <c r="A124" s="404"/>
      <c r="B124" s="393" t="s">
        <v>251</v>
      </c>
      <c r="C124" s="392">
        <v>22</v>
      </c>
      <c r="D124" s="395" t="s">
        <v>28</v>
      </c>
      <c r="E124" s="395" t="s">
        <v>28</v>
      </c>
      <c r="F124" s="396" t="s">
        <v>28</v>
      </c>
      <c r="G124" s="396" t="s">
        <v>28</v>
      </c>
      <c r="H124" s="390">
        <f>H125+H126</f>
        <v>91395</v>
      </c>
      <c r="I124" s="392" t="s">
        <v>28</v>
      </c>
      <c r="J124" s="392">
        <f t="shared" ref="J124:P124" si="46">J125+J126</f>
        <v>16683</v>
      </c>
      <c r="K124" s="392">
        <f t="shared" si="46"/>
        <v>7159</v>
      </c>
      <c r="L124" s="390">
        <f t="shared" si="46"/>
        <v>6454</v>
      </c>
      <c r="M124" s="392">
        <f t="shared" si="46"/>
        <v>3070</v>
      </c>
      <c r="N124" s="392">
        <f t="shared" si="46"/>
        <v>0</v>
      </c>
      <c r="O124" s="390">
        <f t="shared" si="46"/>
        <v>9062</v>
      </c>
      <c r="P124" s="390">
        <f t="shared" si="46"/>
        <v>23614</v>
      </c>
      <c r="Q124" s="392"/>
      <c r="R124" s="392"/>
    </row>
    <row r="125" spans="1:18" ht="23.25" customHeight="1">
      <c r="A125" s="404"/>
      <c r="B125" s="395" t="s">
        <v>657</v>
      </c>
      <c r="C125" s="392">
        <v>1</v>
      </c>
      <c r="D125" s="395" t="s">
        <v>658</v>
      </c>
      <c r="E125" s="395" t="s">
        <v>254</v>
      </c>
      <c r="F125" s="396" t="s">
        <v>62</v>
      </c>
      <c r="G125" s="396" t="s">
        <v>36</v>
      </c>
      <c r="H125" s="390">
        <v>51160</v>
      </c>
      <c r="I125" s="396" t="s">
        <v>37</v>
      </c>
      <c r="J125" s="392">
        <v>15348</v>
      </c>
      <c r="K125" s="396">
        <v>6139</v>
      </c>
      <c r="L125" s="397">
        <v>6139</v>
      </c>
      <c r="M125" s="396">
        <v>3070</v>
      </c>
      <c r="N125" s="396">
        <v>0</v>
      </c>
      <c r="O125" s="390">
        <v>8806</v>
      </c>
      <c r="P125" s="390">
        <v>22795</v>
      </c>
      <c r="Q125" s="391"/>
      <c r="R125" s="391"/>
    </row>
    <row r="126" spans="1:18" ht="23.25" customHeight="1">
      <c r="A126" s="405"/>
      <c r="B126" s="399" t="s">
        <v>507</v>
      </c>
      <c r="C126" s="398">
        <v>21</v>
      </c>
      <c r="D126" s="395" t="s">
        <v>508</v>
      </c>
      <c r="E126" s="395" t="s">
        <v>509</v>
      </c>
      <c r="F126" s="396" t="s">
        <v>62</v>
      </c>
      <c r="G126" s="396" t="s">
        <v>510</v>
      </c>
      <c r="H126" s="397">
        <v>40235</v>
      </c>
      <c r="I126" s="396" t="s">
        <v>187</v>
      </c>
      <c r="J126" s="392">
        <v>1335</v>
      </c>
      <c r="K126" s="394">
        <v>1020</v>
      </c>
      <c r="L126" s="397">
        <v>315</v>
      </c>
      <c r="M126" s="402"/>
      <c r="N126" s="402"/>
      <c r="O126" s="390">
        <v>256</v>
      </c>
      <c r="P126" s="390">
        <v>819</v>
      </c>
      <c r="Q126" s="391"/>
      <c r="R126" s="391"/>
    </row>
    <row r="127" spans="1:18" ht="23.25" customHeight="1">
      <c r="A127" s="394"/>
      <c r="B127" s="395" t="s">
        <v>268</v>
      </c>
      <c r="C127" s="396">
        <v>324</v>
      </c>
      <c r="D127" s="395" t="s">
        <v>28</v>
      </c>
      <c r="E127" s="395" t="s">
        <v>28</v>
      </c>
      <c r="F127" s="396" t="s">
        <v>28</v>
      </c>
      <c r="G127" s="401" t="s">
        <v>28</v>
      </c>
      <c r="H127" s="397" t="s">
        <v>28</v>
      </c>
      <c r="I127" s="401" t="s">
        <v>28</v>
      </c>
      <c r="J127" s="398">
        <v>12496</v>
      </c>
      <c r="K127" s="398">
        <v>3220</v>
      </c>
      <c r="L127" s="397">
        <v>8584</v>
      </c>
      <c r="M127" s="398">
        <v>165</v>
      </c>
      <c r="N127" s="398">
        <v>527</v>
      </c>
      <c r="O127" s="397">
        <v>44647</v>
      </c>
      <c r="P127" s="397">
        <v>110203</v>
      </c>
      <c r="Q127" s="392"/>
      <c r="R127" s="392"/>
    </row>
    <row r="128" spans="1:18" ht="23.25" customHeight="1">
      <c r="A128" s="394"/>
      <c r="B128" s="395" t="s">
        <v>659</v>
      </c>
      <c r="C128" s="396">
        <v>144</v>
      </c>
      <c r="D128" s="395" t="s">
        <v>28</v>
      </c>
      <c r="E128" s="395" t="s">
        <v>28</v>
      </c>
      <c r="F128" s="396" t="s">
        <v>28</v>
      </c>
      <c r="G128" s="401" t="s">
        <v>28</v>
      </c>
      <c r="H128" s="397">
        <f>SUM(H129)</f>
        <v>9638</v>
      </c>
      <c r="I128" s="401" t="s">
        <v>187</v>
      </c>
      <c r="J128" s="398">
        <f t="shared" ref="J128:P128" si="47">SUM(J129)</f>
        <v>6581</v>
      </c>
      <c r="K128" s="398">
        <f t="shared" si="47"/>
        <v>2180</v>
      </c>
      <c r="L128" s="397">
        <f t="shared" si="47"/>
        <v>4028</v>
      </c>
      <c r="M128" s="398">
        <f t="shared" si="47"/>
        <v>85</v>
      </c>
      <c r="N128" s="398">
        <f t="shared" si="47"/>
        <v>288</v>
      </c>
      <c r="O128" s="397">
        <f t="shared" si="47"/>
        <v>16963</v>
      </c>
      <c r="P128" s="397">
        <f t="shared" si="47"/>
        <v>43393</v>
      </c>
      <c r="Q128" s="392"/>
      <c r="R128" s="392"/>
    </row>
    <row r="129" spans="1:18" ht="23.25" customHeight="1">
      <c r="A129" s="394"/>
      <c r="B129" s="395" t="s">
        <v>660</v>
      </c>
      <c r="C129" s="396">
        <v>144</v>
      </c>
      <c r="D129" s="395" t="s">
        <v>661</v>
      </c>
      <c r="E129" s="395" t="s">
        <v>272</v>
      </c>
      <c r="F129" s="396" t="s">
        <v>35</v>
      </c>
      <c r="G129" s="396" t="s">
        <v>36</v>
      </c>
      <c r="H129" s="397">
        <v>9638</v>
      </c>
      <c r="I129" s="401" t="s">
        <v>187</v>
      </c>
      <c r="J129" s="398">
        <f>SUM(K129:N129)</f>
        <v>6581</v>
      </c>
      <c r="K129" s="398">
        <v>2180</v>
      </c>
      <c r="L129" s="397">
        <v>4028</v>
      </c>
      <c r="M129" s="398">
        <v>85</v>
      </c>
      <c r="N129" s="398">
        <v>288</v>
      </c>
      <c r="O129" s="397">
        <v>16963</v>
      </c>
      <c r="P129" s="397">
        <v>43393</v>
      </c>
      <c r="Q129" s="392"/>
      <c r="R129" s="392"/>
    </row>
    <row r="130" spans="1:18" ht="23.25" customHeight="1">
      <c r="A130" s="394"/>
      <c r="B130" s="395" t="s">
        <v>662</v>
      </c>
      <c r="C130" s="396">
        <v>159</v>
      </c>
      <c r="D130" s="395" t="s">
        <v>28</v>
      </c>
      <c r="E130" s="395" t="s">
        <v>28</v>
      </c>
      <c r="F130" s="396" t="s">
        <v>28</v>
      </c>
      <c r="G130" s="401" t="s">
        <v>28</v>
      </c>
      <c r="H130" s="397">
        <f>SUM(H131)</f>
        <v>1323</v>
      </c>
      <c r="I130" s="401" t="s">
        <v>276</v>
      </c>
      <c r="J130" s="398">
        <f t="shared" ref="J130:P130" si="48">SUM(J131)</f>
        <v>5743</v>
      </c>
      <c r="K130" s="398">
        <f t="shared" si="48"/>
        <v>915</v>
      </c>
      <c r="L130" s="397">
        <f t="shared" si="48"/>
        <v>4516</v>
      </c>
      <c r="M130" s="398">
        <f t="shared" si="48"/>
        <v>80</v>
      </c>
      <c r="N130" s="398">
        <f t="shared" si="48"/>
        <v>232</v>
      </c>
      <c r="O130" s="397">
        <f t="shared" si="48"/>
        <v>25966</v>
      </c>
      <c r="P130" s="397">
        <f t="shared" si="48"/>
        <v>62967</v>
      </c>
      <c r="Q130" s="392"/>
      <c r="R130" s="392"/>
    </row>
    <row r="131" spans="1:18" ht="23.25" customHeight="1">
      <c r="A131" s="394"/>
      <c r="B131" s="395" t="s">
        <v>664</v>
      </c>
      <c r="C131" s="396">
        <v>159</v>
      </c>
      <c r="D131" s="395" t="s">
        <v>661</v>
      </c>
      <c r="E131" s="395" t="s">
        <v>275</v>
      </c>
      <c r="F131" s="396" t="s">
        <v>35</v>
      </c>
      <c r="G131" s="396" t="s">
        <v>36</v>
      </c>
      <c r="H131" s="397">
        <v>1323</v>
      </c>
      <c r="I131" s="401" t="s">
        <v>276</v>
      </c>
      <c r="J131" s="398">
        <f>SUM(K131:N131)</f>
        <v>5743</v>
      </c>
      <c r="K131" s="398">
        <v>915</v>
      </c>
      <c r="L131" s="397">
        <v>4516</v>
      </c>
      <c r="M131" s="398">
        <v>80</v>
      </c>
      <c r="N131" s="398">
        <v>232</v>
      </c>
      <c r="O131" s="397">
        <v>25966</v>
      </c>
      <c r="P131" s="397">
        <v>62967</v>
      </c>
      <c r="Q131" s="392"/>
      <c r="R131" s="392"/>
    </row>
    <row r="132" spans="1:18" ht="23.25" customHeight="1">
      <c r="A132" s="394"/>
      <c r="B132" s="395" t="s">
        <v>665</v>
      </c>
      <c r="C132" s="396">
        <v>21</v>
      </c>
      <c r="D132" s="395" t="s">
        <v>28</v>
      </c>
      <c r="E132" s="395" t="s">
        <v>28</v>
      </c>
      <c r="F132" s="396" t="s">
        <v>28</v>
      </c>
      <c r="G132" s="401" t="s">
        <v>28</v>
      </c>
      <c r="H132" s="397">
        <f>SUM(H133)</f>
        <v>30</v>
      </c>
      <c r="I132" s="401" t="s">
        <v>214</v>
      </c>
      <c r="J132" s="398">
        <f t="shared" ref="J132:P132" si="49">SUM(J133)</f>
        <v>172</v>
      </c>
      <c r="K132" s="398">
        <f t="shared" si="49"/>
        <v>125</v>
      </c>
      <c r="L132" s="397">
        <f t="shared" si="49"/>
        <v>40</v>
      </c>
      <c r="M132" s="398">
        <f t="shared" si="49"/>
        <v>0</v>
      </c>
      <c r="N132" s="398">
        <f t="shared" si="49"/>
        <v>7</v>
      </c>
      <c r="O132" s="397">
        <f t="shared" si="49"/>
        <v>1718</v>
      </c>
      <c r="P132" s="397">
        <f t="shared" si="49"/>
        <v>3843</v>
      </c>
      <c r="Q132" s="392"/>
      <c r="R132" s="392"/>
    </row>
    <row r="133" spans="1:18" ht="23.25" customHeight="1">
      <c r="A133" s="394"/>
      <c r="B133" s="395" t="s">
        <v>666</v>
      </c>
      <c r="C133" s="396">
        <v>21</v>
      </c>
      <c r="D133" s="395" t="s">
        <v>652</v>
      </c>
      <c r="E133" s="395" t="s">
        <v>280</v>
      </c>
      <c r="F133" s="396" t="s">
        <v>35</v>
      </c>
      <c r="G133" s="396" t="s">
        <v>36</v>
      </c>
      <c r="H133" s="397">
        <v>30</v>
      </c>
      <c r="I133" s="401" t="s">
        <v>214</v>
      </c>
      <c r="J133" s="398">
        <f>SUM(K133:N133)</f>
        <v>172</v>
      </c>
      <c r="K133" s="398">
        <v>125</v>
      </c>
      <c r="L133" s="397">
        <v>40</v>
      </c>
      <c r="M133" s="398">
        <v>0</v>
      </c>
      <c r="N133" s="398">
        <v>7</v>
      </c>
      <c r="O133" s="397">
        <v>1718</v>
      </c>
      <c r="P133" s="397">
        <v>3843</v>
      </c>
      <c r="Q133" s="392"/>
      <c r="R133" s="392"/>
    </row>
    <row r="134" spans="1:18" ht="23.25" customHeight="1">
      <c r="A134" s="396"/>
      <c r="B134" s="395" t="s">
        <v>667</v>
      </c>
      <c r="C134" s="392">
        <v>106</v>
      </c>
      <c r="D134" s="393"/>
      <c r="E134" s="393"/>
      <c r="F134" s="392"/>
      <c r="G134" s="392"/>
      <c r="H134" s="390"/>
      <c r="I134" s="392"/>
      <c r="J134" s="392">
        <v>21356.3</v>
      </c>
      <c r="K134" s="390">
        <v>7080</v>
      </c>
      <c r="L134" s="390">
        <v>12776.3</v>
      </c>
      <c r="M134" s="390">
        <v>1500</v>
      </c>
      <c r="N134" s="402">
        <v>0</v>
      </c>
      <c r="O134" s="390">
        <v>33595</v>
      </c>
      <c r="P134" s="390">
        <v>112503</v>
      </c>
      <c r="Q134" s="392"/>
      <c r="R134" s="392"/>
    </row>
    <row r="135" spans="1:18" ht="23.25" customHeight="1">
      <c r="A135" s="396"/>
      <c r="B135" s="395" t="s">
        <v>514</v>
      </c>
      <c r="C135" s="392">
        <v>93</v>
      </c>
      <c r="D135" s="395" t="s">
        <v>28</v>
      </c>
      <c r="E135" s="395" t="s">
        <v>28</v>
      </c>
      <c r="F135" s="396" t="s">
        <v>28</v>
      </c>
      <c r="G135" s="396" t="s">
        <v>28</v>
      </c>
      <c r="H135" s="390">
        <v>71480</v>
      </c>
      <c r="I135" s="396" t="s">
        <v>397</v>
      </c>
      <c r="J135" s="392">
        <v>12776.3</v>
      </c>
      <c r="K135" s="390">
        <v>0</v>
      </c>
      <c r="L135" s="390">
        <v>12776.3</v>
      </c>
      <c r="M135" s="390">
        <v>0</v>
      </c>
      <c r="N135" s="402">
        <v>0</v>
      </c>
      <c r="O135" s="390">
        <v>16333</v>
      </c>
      <c r="P135" s="390">
        <v>54471</v>
      </c>
      <c r="Q135" s="391"/>
      <c r="R135" s="391"/>
    </row>
    <row r="136" spans="1:18" ht="27" customHeight="1">
      <c r="A136" s="396"/>
      <c r="B136" s="395" t="s">
        <v>668</v>
      </c>
      <c r="C136" s="398">
        <v>1</v>
      </c>
      <c r="D136" s="395" t="s">
        <v>669</v>
      </c>
      <c r="E136" s="395" t="s">
        <v>670</v>
      </c>
      <c r="F136" s="396" t="s">
        <v>62</v>
      </c>
      <c r="G136" s="396" t="s">
        <v>36</v>
      </c>
      <c r="H136" s="390">
        <v>90</v>
      </c>
      <c r="I136" s="396" t="s">
        <v>329</v>
      </c>
      <c r="J136" s="392">
        <f>K136</f>
        <v>4500</v>
      </c>
      <c r="K136" s="390">
        <v>4500</v>
      </c>
      <c r="L136" s="397">
        <v>0</v>
      </c>
      <c r="M136" s="390">
        <v>0</v>
      </c>
      <c r="N136" s="396">
        <v>0</v>
      </c>
      <c r="O136" s="390">
        <v>16000</v>
      </c>
      <c r="P136" s="390">
        <v>54100</v>
      </c>
      <c r="Q136" s="391"/>
      <c r="R136" s="391"/>
    </row>
    <row r="137" spans="1:18" ht="23.25" customHeight="1">
      <c r="A137" s="396"/>
      <c r="B137" s="395" t="s">
        <v>671</v>
      </c>
      <c r="C137" s="394">
        <v>6</v>
      </c>
      <c r="D137" s="395" t="s">
        <v>28</v>
      </c>
      <c r="E137" s="395" t="s">
        <v>28</v>
      </c>
      <c r="F137" s="396" t="s">
        <v>28</v>
      </c>
      <c r="G137" s="401" t="s">
        <v>28</v>
      </c>
      <c r="H137" s="397">
        <f>SUM(H138)</f>
        <v>6</v>
      </c>
      <c r="I137" s="401" t="s">
        <v>329</v>
      </c>
      <c r="J137" s="398">
        <f>SUM(J138)</f>
        <v>2800</v>
      </c>
      <c r="K137" s="398">
        <f>SUM(K138)</f>
        <v>2000</v>
      </c>
      <c r="L137" s="397">
        <v>0</v>
      </c>
      <c r="M137" s="398">
        <f>SUM(M138)</f>
        <v>800</v>
      </c>
      <c r="N137" s="398">
        <f>SUM(N138)</f>
        <v>0</v>
      </c>
      <c r="O137" s="397">
        <f>SUM(O138)</f>
        <v>1000</v>
      </c>
      <c r="P137" s="397">
        <f>SUM(P138)</f>
        <v>3200</v>
      </c>
      <c r="Q137" s="392"/>
      <c r="R137" s="392"/>
    </row>
    <row r="138" spans="1:18" ht="46.5" customHeight="1">
      <c r="A138" s="396"/>
      <c r="B138" s="395" t="s">
        <v>672</v>
      </c>
      <c r="C138" s="394">
        <v>6</v>
      </c>
      <c r="D138" s="395" t="s">
        <v>327</v>
      </c>
      <c r="E138" s="395" t="s">
        <v>328</v>
      </c>
      <c r="F138" s="396" t="s">
        <v>35</v>
      </c>
      <c r="G138" s="396" t="s">
        <v>36</v>
      </c>
      <c r="H138" s="397">
        <v>6</v>
      </c>
      <c r="I138" s="401" t="s">
        <v>329</v>
      </c>
      <c r="J138" s="398">
        <f>SUM(K138:N138)</f>
        <v>2800</v>
      </c>
      <c r="K138" s="398">
        <v>2000</v>
      </c>
      <c r="L138" s="397">
        <v>0</v>
      </c>
      <c r="M138" s="398">
        <v>800</v>
      </c>
      <c r="N138" s="398">
        <v>0</v>
      </c>
      <c r="O138" s="397">
        <v>1000</v>
      </c>
      <c r="P138" s="397">
        <v>3200</v>
      </c>
      <c r="Q138" s="392"/>
      <c r="R138" s="392"/>
    </row>
    <row r="139" spans="1:18" ht="23.25" customHeight="1">
      <c r="A139" s="396"/>
      <c r="B139" s="395" t="s">
        <v>673</v>
      </c>
      <c r="C139" s="394">
        <v>1</v>
      </c>
      <c r="D139" s="395" t="s">
        <v>28</v>
      </c>
      <c r="E139" s="395" t="s">
        <v>28</v>
      </c>
      <c r="F139" s="396" t="s">
        <v>28</v>
      </c>
      <c r="G139" s="401" t="s">
        <v>28</v>
      </c>
      <c r="H139" s="397">
        <f>SUM(H140)</f>
        <v>1</v>
      </c>
      <c r="I139" s="401" t="s">
        <v>329</v>
      </c>
      <c r="J139" s="398">
        <f>SUM(J140)</f>
        <v>400</v>
      </c>
      <c r="K139" s="398">
        <f>SUM(K140)</f>
        <v>300</v>
      </c>
      <c r="L139" s="397">
        <v>0</v>
      </c>
      <c r="M139" s="398">
        <f>SUM(M140)</f>
        <v>100</v>
      </c>
      <c r="N139" s="398">
        <f>SUM(N140)</f>
        <v>0</v>
      </c>
      <c r="O139" s="397">
        <f>SUM(O140)</f>
        <v>120</v>
      </c>
      <c r="P139" s="397">
        <f>SUM(P140)</f>
        <v>350</v>
      </c>
      <c r="Q139" s="392"/>
      <c r="R139" s="392"/>
    </row>
    <row r="140" spans="1:18" ht="23.25" customHeight="1">
      <c r="A140" s="396"/>
      <c r="B140" s="395" t="s">
        <v>674</v>
      </c>
      <c r="C140" s="394">
        <v>1</v>
      </c>
      <c r="D140" s="395" t="s">
        <v>332</v>
      </c>
      <c r="E140" s="395" t="s">
        <v>333</v>
      </c>
      <c r="F140" s="396" t="s">
        <v>35</v>
      </c>
      <c r="G140" s="396" t="s">
        <v>36</v>
      </c>
      <c r="H140" s="397">
        <v>1</v>
      </c>
      <c r="I140" s="401" t="s">
        <v>329</v>
      </c>
      <c r="J140" s="398">
        <f>SUM(K140:N140)</f>
        <v>400</v>
      </c>
      <c r="K140" s="398">
        <v>300</v>
      </c>
      <c r="L140" s="397">
        <v>0</v>
      </c>
      <c r="M140" s="398">
        <v>100</v>
      </c>
      <c r="N140" s="398">
        <v>0</v>
      </c>
      <c r="O140" s="397">
        <v>120</v>
      </c>
      <c r="P140" s="397">
        <v>350</v>
      </c>
      <c r="Q140" s="392"/>
      <c r="R140" s="392"/>
    </row>
    <row r="141" spans="1:18" ht="23.25" customHeight="1">
      <c r="A141" s="396"/>
      <c r="B141" s="395" t="s">
        <v>675</v>
      </c>
      <c r="C141" s="394">
        <v>5</v>
      </c>
      <c r="D141" s="395" t="s">
        <v>28</v>
      </c>
      <c r="E141" s="395" t="s">
        <v>28</v>
      </c>
      <c r="F141" s="396" t="s">
        <v>28</v>
      </c>
      <c r="G141" s="401" t="s">
        <v>28</v>
      </c>
      <c r="H141" s="397">
        <f>SUM(H142)</f>
        <v>12</v>
      </c>
      <c r="I141" s="401" t="s">
        <v>329</v>
      </c>
      <c r="J141" s="398">
        <f>SUM(J142)</f>
        <v>880</v>
      </c>
      <c r="K141" s="398">
        <f>SUM(K142)</f>
        <v>280</v>
      </c>
      <c r="L141" s="397">
        <v>0</v>
      </c>
      <c r="M141" s="398">
        <f>SUM(M142)</f>
        <v>600</v>
      </c>
      <c r="N141" s="398">
        <f>SUM(N142)</f>
        <v>0</v>
      </c>
      <c r="O141" s="397">
        <f>SUM(O142)</f>
        <v>142</v>
      </c>
      <c r="P141" s="397">
        <f>SUM(P142)</f>
        <v>382</v>
      </c>
      <c r="Q141" s="392"/>
      <c r="R141" s="392"/>
    </row>
    <row r="142" spans="1:18" ht="23.25" customHeight="1">
      <c r="A142" s="396"/>
      <c r="B142" s="395" t="s">
        <v>676</v>
      </c>
      <c r="C142" s="394">
        <v>5</v>
      </c>
      <c r="D142" s="395" t="s">
        <v>340</v>
      </c>
      <c r="E142" s="395" t="s">
        <v>341</v>
      </c>
      <c r="F142" s="396" t="s">
        <v>35</v>
      </c>
      <c r="G142" s="396" t="s">
        <v>36</v>
      </c>
      <c r="H142" s="397">
        <v>12</v>
      </c>
      <c r="I142" s="401" t="s">
        <v>329</v>
      </c>
      <c r="J142" s="398">
        <f>SUM(K142:N142)</f>
        <v>880</v>
      </c>
      <c r="K142" s="398">
        <v>280</v>
      </c>
      <c r="L142" s="397">
        <v>0</v>
      </c>
      <c r="M142" s="398">
        <v>600</v>
      </c>
      <c r="N142" s="398">
        <v>0</v>
      </c>
      <c r="O142" s="397">
        <v>142</v>
      </c>
      <c r="P142" s="397">
        <v>382</v>
      </c>
      <c r="Q142" s="392"/>
      <c r="R142" s="392"/>
    </row>
    <row r="143" spans="1:18" ht="23.25" customHeight="1">
      <c r="A143" s="396"/>
      <c r="B143" s="395" t="s">
        <v>677</v>
      </c>
      <c r="C143" s="392">
        <v>19</v>
      </c>
      <c r="D143" s="395" t="s">
        <v>28</v>
      </c>
      <c r="E143" s="395" t="s">
        <v>28</v>
      </c>
      <c r="F143" s="396" t="s">
        <v>28</v>
      </c>
      <c r="G143" s="401" t="s">
        <v>28</v>
      </c>
      <c r="H143" s="390">
        <v>59600</v>
      </c>
      <c r="I143" s="396" t="s">
        <v>329</v>
      </c>
      <c r="J143" s="392">
        <v>11920</v>
      </c>
      <c r="K143" s="402">
        <v>0</v>
      </c>
      <c r="L143" s="390">
        <v>11920</v>
      </c>
      <c r="M143" s="402">
        <v>0</v>
      </c>
      <c r="N143" s="402">
        <v>0</v>
      </c>
      <c r="O143" s="390">
        <v>47542</v>
      </c>
      <c r="P143" s="390">
        <v>127435</v>
      </c>
      <c r="Q143" s="391"/>
      <c r="R143" s="391"/>
    </row>
    <row r="144" spans="1:18" ht="23.25" customHeight="1">
      <c r="A144" s="396"/>
      <c r="B144" s="395" t="s">
        <v>678</v>
      </c>
      <c r="C144" s="392">
        <v>19</v>
      </c>
      <c r="D144" s="395" t="s">
        <v>679</v>
      </c>
      <c r="E144" s="395" t="s">
        <v>680</v>
      </c>
      <c r="F144" s="396" t="s">
        <v>35</v>
      </c>
      <c r="G144" s="401" t="s">
        <v>510</v>
      </c>
      <c r="H144" s="390">
        <v>59600</v>
      </c>
      <c r="I144" s="401" t="s">
        <v>397</v>
      </c>
      <c r="J144" s="392">
        <f>K144+L144</f>
        <v>11920</v>
      </c>
      <c r="K144" s="396">
        <v>0</v>
      </c>
      <c r="L144" s="390">
        <v>11920</v>
      </c>
      <c r="M144" s="396">
        <v>0</v>
      </c>
      <c r="N144" s="396">
        <v>0</v>
      </c>
      <c r="O144" s="390">
        <v>47542</v>
      </c>
      <c r="P144" s="390">
        <v>127435</v>
      </c>
      <c r="Q144" s="391"/>
      <c r="R144" s="391"/>
    </row>
    <row r="145" spans="1:18" ht="23.25" customHeight="1">
      <c r="A145" s="396"/>
      <c r="B145" s="395" t="s">
        <v>682</v>
      </c>
      <c r="C145" s="392">
        <v>0</v>
      </c>
      <c r="D145" s="395" t="s">
        <v>28</v>
      </c>
      <c r="E145" s="395" t="s">
        <v>28</v>
      </c>
      <c r="F145" s="396" t="s">
        <v>28</v>
      </c>
      <c r="G145" s="401" t="s">
        <v>28</v>
      </c>
      <c r="H145" s="390" t="s">
        <v>28</v>
      </c>
      <c r="I145" s="401" t="s">
        <v>28</v>
      </c>
      <c r="J145" s="392">
        <v>0</v>
      </c>
      <c r="K145" s="396">
        <v>0</v>
      </c>
      <c r="L145" s="390">
        <v>0</v>
      </c>
      <c r="M145" s="396">
        <v>0</v>
      </c>
      <c r="N145" s="396">
        <v>0</v>
      </c>
      <c r="O145" s="390">
        <v>0</v>
      </c>
      <c r="P145" s="390">
        <v>0</v>
      </c>
      <c r="Q145" s="391"/>
      <c r="R145" s="391"/>
    </row>
    <row r="146" spans="1:18" ht="23.25" customHeight="1">
      <c r="A146" s="396"/>
      <c r="B146" s="395" t="s">
        <v>684</v>
      </c>
      <c r="C146" s="392">
        <v>3</v>
      </c>
      <c r="D146" s="395" t="s">
        <v>28</v>
      </c>
      <c r="E146" s="395" t="s">
        <v>28</v>
      </c>
      <c r="F146" s="396" t="s">
        <v>28</v>
      </c>
      <c r="G146" s="401" t="s">
        <v>28</v>
      </c>
      <c r="H146" s="390" t="s">
        <v>28</v>
      </c>
      <c r="I146" s="401" t="s">
        <v>28</v>
      </c>
      <c r="J146" s="392">
        <v>2551.94</v>
      </c>
      <c r="K146" s="402">
        <v>0</v>
      </c>
      <c r="L146" s="390">
        <v>2521.71</v>
      </c>
      <c r="M146" s="402">
        <v>30.23</v>
      </c>
      <c r="N146" s="402">
        <f>N147+N150</f>
        <v>0</v>
      </c>
      <c r="O146" s="390">
        <v>14539</v>
      </c>
      <c r="P146" s="390">
        <v>42909</v>
      </c>
      <c r="Q146" s="391"/>
      <c r="R146" s="391"/>
    </row>
    <row r="147" spans="1:18" ht="23.25" customHeight="1">
      <c r="A147" s="396"/>
      <c r="B147" s="395" t="s">
        <v>375</v>
      </c>
      <c r="C147" s="392">
        <v>2</v>
      </c>
      <c r="D147" s="395" t="s">
        <v>28</v>
      </c>
      <c r="E147" s="395" t="s">
        <v>28</v>
      </c>
      <c r="F147" s="396" t="s">
        <v>28</v>
      </c>
      <c r="G147" s="396" t="s">
        <v>28</v>
      </c>
      <c r="H147" s="397">
        <f>H148+H149</f>
        <v>5034.3</v>
      </c>
      <c r="I147" s="394" t="s">
        <v>155</v>
      </c>
      <c r="J147" s="392">
        <f t="shared" ref="J147:P147" si="50">J148+J149</f>
        <v>1324.74</v>
      </c>
      <c r="K147" s="406">
        <f t="shared" si="50"/>
        <v>0</v>
      </c>
      <c r="L147" s="397">
        <f t="shared" si="50"/>
        <v>1459.95</v>
      </c>
      <c r="M147" s="406">
        <f t="shared" si="50"/>
        <v>0</v>
      </c>
      <c r="N147" s="406">
        <f t="shared" si="50"/>
        <v>0</v>
      </c>
      <c r="O147" s="397">
        <f t="shared" si="50"/>
        <v>10228</v>
      </c>
      <c r="P147" s="397">
        <f t="shared" si="50"/>
        <v>29085</v>
      </c>
      <c r="Q147" s="391"/>
      <c r="R147" s="391"/>
    </row>
    <row r="148" spans="1:18" ht="23.25" customHeight="1">
      <c r="A148" s="525"/>
      <c r="B148" s="526" t="s">
        <v>517</v>
      </c>
      <c r="C148" s="527">
        <v>2</v>
      </c>
      <c r="D148" s="395" t="s">
        <v>685</v>
      </c>
      <c r="E148" s="395" t="s">
        <v>686</v>
      </c>
      <c r="F148" s="396" t="s">
        <v>379</v>
      </c>
      <c r="G148" s="396" t="s">
        <v>520</v>
      </c>
      <c r="H148" s="397">
        <v>414.3</v>
      </c>
      <c r="I148" s="394" t="s">
        <v>687</v>
      </c>
      <c r="J148" s="392">
        <v>1200</v>
      </c>
      <c r="K148" s="394">
        <v>0</v>
      </c>
      <c r="L148" s="397">
        <v>1335.21</v>
      </c>
      <c r="M148" s="394">
        <v>0</v>
      </c>
      <c r="N148" s="394">
        <v>0</v>
      </c>
      <c r="O148" s="397">
        <v>5608</v>
      </c>
      <c r="P148" s="397">
        <v>15225</v>
      </c>
      <c r="Q148" s="391"/>
      <c r="R148" s="391"/>
    </row>
    <row r="149" spans="1:18" ht="34.5" customHeight="1">
      <c r="A149" s="525"/>
      <c r="B149" s="526"/>
      <c r="C149" s="527"/>
      <c r="D149" s="395" t="s">
        <v>383</v>
      </c>
      <c r="E149" s="395" t="s">
        <v>384</v>
      </c>
      <c r="F149" s="396" t="s">
        <v>35</v>
      </c>
      <c r="G149" s="396" t="s">
        <v>205</v>
      </c>
      <c r="H149" s="397">
        <v>4620</v>
      </c>
      <c r="I149" s="394" t="s">
        <v>155</v>
      </c>
      <c r="J149" s="392">
        <v>124.74</v>
      </c>
      <c r="K149" s="394">
        <v>0</v>
      </c>
      <c r="L149" s="397">
        <v>124.74</v>
      </c>
      <c r="M149" s="394">
        <v>0</v>
      </c>
      <c r="N149" s="394">
        <v>0</v>
      </c>
      <c r="O149" s="397">
        <v>4620</v>
      </c>
      <c r="P149" s="397">
        <v>13860</v>
      </c>
      <c r="Q149" s="391"/>
      <c r="R149" s="391"/>
    </row>
    <row r="150" spans="1:18" ht="23.25" customHeight="1">
      <c r="A150" s="396"/>
      <c r="B150" s="395" t="s">
        <v>386</v>
      </c>
      <c r="C150" s="392">
        <v>1</v>
      </c>
      <c r="D150" s="395" t="s">
        <v>28</v>
      </c>
      <c r="E150" s="395" t="s">
        <v>28</v>
      </c>
      <c r="F150" s="396" t="s">
        <v>28</v>
      </c>
      <c r="G150" s="396" t="s">
        <v>28</v>
      </c>
      <c r="H150" s="390">
        <f>H151</f>
        <v>330.65</v>
      </c>
      <c r="I150" s="401" t="s">
        <v>249</v>
      </c>
      <c r="J150" s="392">
        <f t="shared" ref="J150:P150" si="51">J151</f>
        <v>60.46</v>
      </c>
      <c r="K150" s="396">
        <f t="shared" si="51"/>
        <v>0</v>
      </c>
      <c r="L150" s="390">
        <f t="shared" si="51"/>
        <v>1061.76</v>
      </c>
      <c r="M150" s="396">
        <f t="shared" si="51"/>
        <v>30.23</v>
      </c>
      <c r="N150" s="396">
        <f t="shared" si="51"/>
        <v>0</v>
      </c>
      <c r="O150" s="390">
        <f t="shared" si="51"/>
        <v>4311</v>
      </c>
      <c r="P150" s="390">
        <f t="shared" si="51"/>
        <v>13824</v>
      </c>
      <c r="Q150" s="391"/>
      <c r="R150" s="391"/>
    </row>
    <row r="151" spans="1:18" ht="23.25" customHeight="1">
      <c r="A151" s="404"/>
      <c r="B151" s="395" t="s">
        <v>387</v>
      </c>
      <c r="C151" s="398">
        <v>1</v>
      </c>
      <c r="D151" s="395" t="s">
        <v>652</v>
      </c>
      <c r="E151" s="395" t="s">
        <v>689</v>
      </c>
      <c r="F151" s="396" t="s">
        <v>35</v>
      </c>
      <c r="G151" s="396" t="s">
        <v>526</v>
      </c>
      <c r="H151" s="390">
        <v>330.65</v>
      </c>
      <c r="I151" s="392" t="s">
        <v>687</v>
      </c>
      <c r="J151" s="392">
        <v>60.46</v>
      </c>
      <c r="K151" s="394">
        <v>0</v>
      </c>
      <c r="L151" s="397">
        <v>1061.76</v>
      </c>
      <c r="M151" s="394">
        <v>30.23</v>
      </c>
      <c r="N151" s="394"/>
      <c r="O151" s="397">
        <v>4311</v>
      </c>
      <c r="P151" s="397">
        <v>13824</v>
      </c>
      <c r="Q151" s="391"/>
      <c r="R151" s="391"/>
    </row>
    <row r="152" spans="1:18" ht="23.25" customHeight="1">
      <c r="A152" s="396"/>
      <c r="B152" s="395" t="s">
        <v>527</v>
      </c>
      <c r="C152" s="392">
        <v>1</v>
      </c>
      <c r="D152" s="395" t="s">
        <v>28</v>
      </c>
      <c r="E152" s="395" t="s">
        <v>28</v>
      </c>
      <c r="F152" s="396" t="s">
        <v>28</v>
      </c>
      <c r="G152" s="401" t="s">
        <v>28</v>
      </c>
      <c r="H152" s="390" t="s">
        <v>28</v>
      </c>
      <c r="I152" s="401" t="s">
        <v>28</v>
      </c>
      <c r="J152" s="392">
        <v>2562.88</v>
      </c>
      <c r="K152" s="402">
        <v>0</v>
      </c>
      <c r="L152" s="390">
        <v>2562.88</v>
      </c>
      <c r="M152" s="402">
        <v>0</v>
      </c>
      <c r="N152" s="402">
        <v>0</v>
      </c>
      <c r="O152" s="390">
        <v>15213</v>
      </c>
      <c r="P152" s="390">
        <v>48268</v>
      </c>
      <c r="Q152" s="391"/>
      <c r="R152" s="391"/>
    </row>
    <row r="153" spans="1:18" ht="23.25" customHeight="1">
      <c r="A153" s="396"/>
      <c r="B153" s="395" t="s">
        <v>283</v>
      </c>
      <c r="C153" s="392">
        <v>1</v>
      </c>
      <c r="D153" s="395" t="s">
        <v>28</v>
      </c>
      <c r="E153" s="395" t="s">
        <v>28</v>
      </c>
      <c r="F153" s="396" t="s">
        <v>28</v>
      </c>
      <c r="G153" s="401" t="s">
        <v>28</v>
      </c>
      <c r="H153" s="390">
        <f>H154</f>
        <v>1340.2</v>
      </c>
      <c r="I153" s="401" t="s">
        <v>187</v>
      </c>
      <c r="J153" s="392">
        <f t="shared" ref="J153:P153" si="52">J154</f>
        <v>2562.88</v>
      </c>
      <c r="K153" s="402">
        <f t="shared" si="52"/>
        <v>0</v>
      </c>
      <c r="L153" s="390">
        <f t="shared" si="52"/>
        <v>2562.88</v>
      </c>
      <c r="M153" s="402">
        <f t="shared" si="52"/>
        <v>0</v>
      </c>
      <c r="N153" s="402">
        <f t="shared" si="52"/>
        <v>0</v>
      </c>
      <c r="O153" s="390">
        <f t="shared" si="52"/>
        <v>15213</v>
      </c>
      <c r="P153" s="390">
        <f t="shared" si="52"/>
        <v>48268</v>
      </c>
      <c r="Q153" s="391"/>
      <c r="R153" s="391"/>
    </row>
    <row r="154" spans="1:18" ht="23.25" customHeight="1">
      <c r="A154" s="396"/>
      <c r="B154" s="407" t="s">
        <v>528</v>
      </c>
      <c r="C154" s="408">
        <v>353</v>
      </c>
      <c r="D154" s="395" t="s">
        <v>529</v>
      </c>
      <c r="E154" s="395" t="s">
        <v>530</v>
      </c>
      <c r="F154" s="403" t="s">
        <v>35</v>
      </c>
      <c r="G154" s="409" t="s">
        <v>36</v>
      </c>
      <c r="H154" s="410">
        <v>1340.2</v>
      </c>
      <c r="I154" s="401" t="s">
        <v>187</v>
      </c>
      <c r="J154" s="408">
        <v>2562.88</v>
      </c>
      <c r="K154" s="396">
        <v>0</v>
      </c>
      <c r="L154" s="410">
        <v>2562.88</v>
      </c>
      <c r="M154" s="396">
        <v>0</v>
      </c>
      <c r="N154" s="396">
        <v>0</v>
      </c>
      <c r="O154" s="390">
        <v>15213</v>
      </c>
      <c r="P154" s="390">
        <v>48268</v>
      </c>
      <c r="Q154" s="391"/>
      <c r="R154" s="391"/>
    </row>
    <row r="155" spans="1:18" ht="23.25" customHeight="1">
      <c r="A155" s="396"/>
      <c r="B155" s="395" t="s">
        <v>532</v>
      </c>
      <c r="C155" s="392">
        <v>353</v>
      </c>
      <c r="D155" s="393"/>
      <c r="E155" s="393"/>
      <c r="F155" s="392"/>
      <c r="G155" s="392"/>
      <c r="H155" s="390">
        <v>500</v>
      </c>
      <c r="I155" s="392" t="s">
        <v>65</v>
      </c>
      <c r="J155" s="392">
        <v>25300</v>
      </c>
      <c r="K155" s="392">
        <v>1800</v>
      </c>
      <c r="L155" s="390">
        <v>1500</v>
      </c>
      <c r="M155" s="392">
        <v>21900</v>
      </c>
      <c r="N155" s="392">
        <v>100</v>
      </c>
      <c r="O155" s="390">
        <v>367</v>
      </c>
      <c r="P155" s="390">
        <v>1498</v>
      </c>
      <c r="Q155" s="392"/>
      <c r="R155" s="392"/>
    </row>
    <row r="156" spans="1:18" ht="23.25" customHeight="1">
      <c r="A156" s="404"/>
      <c r="B156" s="393" t="s">
        <v>296</v>
      </c>
      <c r="C156" s="392">
        <v>2</v>
      </c>
      <c r="D156" s="393"/>
      <c r="E156" s="393"/>
      <c r="F156" s="392"/>
      <c r="G156" s="392"/>
      <c r="H156" s="390">
        <f>H157+H158</f>
        <v>149</v>
      </c>
      <c r="I156" s="392" t="s">
        <v>312</v>
      </c>
      <c r="J156" s="392">
        <f t="shared" ref="J156:P156" si="53">J157+J158</f>
        <v>24100</v>
      </c>
      <c r="K156" s="392">
        <f t="shared" si="53"/>
        <v>1200</v>
      </c>
      <c r="L156" s="390">
        <f t="shared" si="53"/>
        <v>1500</v>
      </c>
      <c r="M156" s="392">
        <f t="shared" si="53"/>
        <v>21300</v>
      </c>
      <c r="N156" s="392">
        <f t="shared" si="53"/>
        <v>100</v>
      </c>
      <c r="O156" s="390">
        <f t="shared" si="53"/>
        <v>307</v>
      </c>
      <c r="P156" s="390">
        <f t="shared" si="53"/>
        <v>1288</v>
      </c>
      <c r="Q156" s="391"/>
      <c r="R156" s="391"/>
    </row>
    <row r="157" spans="1:18" ht="23.25" customHeight="1">
      <c r="A157" s="404"/>
      <c r="B157" s="395" t="s">
        <v>297</v>
      </c>
      <c r="C157" s="392">
        <v>1</v>
      </c>
      <c r="D157" s="395" t="s">
        <v>87</v>
      </c>
      <c r="E157" s="395" t="s">
        <v>298</v>
      </c>
      <c r="F157" s="396" t="s">
        <v>62</v>
      </c>
      <c r="G157" s="396" t="s">
        <v>36</v>
      </c>
      <c r="H157" s="390">
        <v>145</v>
      </c>
      <c r="I157" s="396" t="s">
        <v>65</v>
      </c>
      <c r="J157" s="392">
        <v>900</v>
      </c>
      <c r="K157" s="396">
        <v>0</v>
      </c>
      <c r="L157" s="390">
        <v>700</v>
      </c>
      <c r="M157" s="396">
        <v>100</v>
      </c>
      <c r="N157" s="396">
        <v>100</v>
      </c>
      <c r="O157" s="390">
        <v>42</v>
      </c>
      <c r="P157" s="390">
        <v>228</v>
      </c>
      <c r="Q157" s="391"/>
      <c r="R157" s="391"/>
    </row>
    <row r="158" spans="1:18" ht="23.25" customHeight="1">
      <c r="A158" s="404"/>
      <c r="B158" s="395" t="s">
        <v>300</v>
      </c>
      <c r="C158" s="396">
        <v>1</v>
      </c>
      <c r="D158" s="395" t="s">
        <v>301</v>
      </c>
      <c r="E158" s="395" t="s">
        <v>302</v>
      </c>
      <c r="F158" s="396" t="s">
        <v>62</v>
      </c>
      <c r="G158" s="396" t="s">
        <v>36</v>
      </c>
      <c r="H158" s="390">
        <v>4</v>
      </c>
      <c r="I158" s="396" t="s">
        <v>65</v>
      </c>
      <c r="J158" s="392">
        <v>23200</v>
      </c>
      <c r="K158" s="396">
        <v>1200</v>
      </c>
      <c r="L158" s="390">
        <v>800</v>
      </c>
      <c r="M158" s="396">
        <v>21200</v>
      </c>
      <c r="N158" s="396">
        <v>0</v>
      </c>
      <c r="O158" s="390">
        <v>265</v>
      </c>
      <c r="P158" s="390">
        <v>1060</v>
      </c>
      <c r="Q158" s="396"/>
      <c r="R158" s="396"/>
    </row>
    <row r="159" spans="1:18" ht="23.25" customHeight="1">
      <c r="A159" s="396"/>
      <c r="B159" s="395" t="s">
        <v>692</v>
      </c>
      <c r="C159" s="392">
        <f>C160</f>
        <v>0</v>
      </c>
      <c r="D159" s="395" t="s">
        <v>28</v>
      </c>
      <c r="E159" s="395" t="s">
        <v>28</v>
      </c>
      <c r="F159" s="396" t="s">
        <v>28</v>
      </c>
      <c r="G159" s="396" t="s">
        <v>28</v>
      </c>
      <c r="H159" s="390">
        <f>H160</f>
        <v>0</v>
      </c>
      <c r="I159" s="401" t="s">
        <v>65</v>
      </c>
      <c r="J159" s="392">
        <f t="shared" ref="J159:P159" si="54">J160</f>
        <v>0</v>
      </c>
      <c r="K159" s="396">
        <f t="shared" si="54"/>
        <v>0</v>
      </c>
      <c r="L159" s="390">
        <f t="shared" si="54"/>
        <v>0</v>
      </c>
      <c r="M159" s="396">
        <f t="shared" si="54"/>
        <v>0</v>
      </c>
      <c r="N159" s="396">
        <f t="shared" si="54"/>
        <v>0</v>
      </c>
      <c r="O159" s="390">
        <f t="shared" si="54"/>
        <v>0</v>
      </c>
      <c r="P159" s="390">
        <f t="shared" si="54"/>
        <v>0</v>
      </c>
      <c r="Q159" s="391"/>
      <c r="R159" s="391"/>
    </row>
    <row r="160" spans="1:18" ht="23.25" customHeight="1">
      <c r="A160" s="396"/>
      <c r="B160" s="395"/>
      <c r="C160" s="392"/>
      <c r="D160" s="395"/>
      <c r="E160" s="395"/>
      <c r="F160" s="403"/>
      <c r="G160" s="396"/>
      <c r="H160" s="390"/>
      <c r="I160" s="401"/>
      <c r="J160" s="392"/>
      <c r="K160" s="396"/>
      <c r="L160" s="390"/>
      <c r="M160" s="396"/>
      <c r="N160" s="396"/>
      <c r="O160" s="390"/>
      <c r="P160" s="390"/>
      <c r="Q160" s="391"/>
      <c r="R160" s="391"/>
    </row>
    <row r="161" spans="1:18" ht="23.25" customHeight="1">
      <c r="A161" s="396"/>
      <c r="B161" s="395" t="s">
        <v>693</v>
      </c>
      <c r="C161" s="392">
        <v>351</v>
      </c>
      <c r="D161" s="393" t="str">
        <f t="shared" ref="D161:P161" si="55">D162</f>
        <v>酿溪镇等15个乡镇413个村</v>
      </c>
      <c r="E161" s="393" t="str">
        <f t="shared" si="55"/>
        <v>仓储物流</v>
      </c>
      <c r="F161" s="392" t="str">
        <f t="shared" si="55"/>
        <v>新建</v>
      </c>
      <c r="G161" s="392" t="str">
        <f t="shared" si="55"/>
        <v>2016-2020</v>
      </c>
      <c r="H161" s="390">
        <f t="shared" si="55"/>
        <v>351</v>
      </c>
      <c r="I161" s="392" t="str">
        <f t="shared" si="55"/>
        <v>个</v>
      </c>
      <c r="J161" s="392">
        <f t="shared" si="55"/>
        <v>1200</v>
      </c>
      <c r="K161" s="392">
        <f t="shared" si="55"/>
        <v>600</v>
      </c>
      <c r="L161" s="390">
        <f t="shared" si="55"/>
        <v>0</v>
      </c>
      <c r="M161" s="392">
        <f t="shared" si="55"/>
        <v>600</v>
      </c>
      <c r="N161" s="392">
        <f t="shared" si="55"/>
        <v>0</v>
      </c>
      <c r="O161" s="390">
        <f t="shared" si="55"/>
        <v>60</v>
      </c>
      <c r="P161" s="390">
        <f t="shared" si="55"/>
        <v>210</v>
      </c>
      <c r="Q161" s="392"/>
      <c r="R161" s="392"/>
    </row>
    <row r="162" spans="1:18" ht="23.25" customHeight="1">
      <c r="A162" s="394"/>
      <c r="B162" s="395" t="s">
        <v>694</v>
      </c>
      <c r="C162" s="394">
        <v>351</v>
      </c>
      <c r="D162" s="395" t="s">
        <v>87</v>
      </c>
      <c r="E162" s="395" t="s">
        <v>306</v>
      </c>
      <c r="F162" s="396" t="s">
        <v>62</v>
      </c>
      <c r="G162" s="396" t="s">
        <v>36</v>
      </c>
      <c r="H162" s="397">
        <v>351</v>
      </c>
      <c r="I162" s="401" t="s">
        <v>65</v>
      </c>
      <c r="J162" s="398">
        <f>SUM(K162:N162)</f>
        <v>1200</v>
      </c>
      <c r="K162" s="398">
        <v>600</v>
      </c>
      <c r="L162" s="397">
        <v>0</v>
      </c>
      <c r="M162" s="398">
        <v>600</v>
      </c>
      <c r="N162" s="398">
        <v>0</v>
      </c>
      <c r="O162" s="397">
        <v>60</v>
      </c>
      <c r="P162" s="397">
        <v>210</v>
      </c>
      <c r="Q162" s="392"/>
      <c r="R162" s="392"/>
    </row>
    <row r="163" spans="1:18" ht="23.25" customHeight="1">
      <c r="A163" s="396"/>
      <c r="B163" s="395" t="s">
        <v>695</v>
      </c>
      <c r="C163" s="392">
        <f>C164</f>
        <v>0</v>
      </c>
      <c r="D163" s="395" t="s">
        <v>28</v>
      </c>
      <c r="E163" s="395" t="s">
        <v>28</v>
      </c>
      <c r="F163" s="396" t="s">
        <v>28</v>
      </c>
      <c r="G163" s="396" t="s">
        <v>28</v>
      </c>
      <c r="H163" s="390">
        <f>H164</f>
        <v>0</v>
      </c>
      <c r="I163" s="396" t="s">
        <v>65</v>
      </c>
      <c r="J163" s="392">
        <f t="shared" ref="J163:P163" si="56">J164</f>
        <v>0</v>
      </c>
      <c r="K163" s="396">
        <f t="shared" si="56"/>
        <v>0</v>
      </c>
      <c r="L163" s="390">
        <f t="shared" si="56"/>
        <v>0</v>
      </c>
      <c r="M163" s="396">
        <f t="shared" si="56"/>
        <v>0</v>
      </c>
      <c r="N163" s="396">
        <f t="shared" si="56"/>
        <v>0</v>
      </c>
      <c r="O163" s="390">
        <f t="shared" si="56"/>
        <v>0</v>
      </c>
      <c r="P163" s="390">
        <f t="shared" si="56"/>
        <v>0</v>
      </c>
      <c r="Q163" s="391"/>
      <c r="R163" s="391"/>
    </row>
    <row r="164" spans="1:18" ht="23.25" customHeight="1">
      <c r="A164" s="396"/>
      <c r="B164" s="395" t="s">
        <v>696</v>
      </c>
      <c r="C164" s="392"/>
      <c r="D164" s="395"/>
      <c r="E164" s="395"/>
      <c r="F164" s="403"/>
      <c r="G164" s="396"/>
      <c r="H164" s="390"/>
      <c r="I164" s="396"/>
      <c r="J164" s="392"/>
      <c r="K164" s="396"/>
      <c r="L164" s="390"/>
      <c r="M164" s="396"/>
      <c r="N164" s="396"/>
      <c r="O164" s="390"/>
      <c r="P164" s="390"/>
      <c r="Q164" s="391"/>
      <c r="R164" s="391"/>
    </row>
    <row r="165" spans="1:18" ht="23.25" customHeight="1">
      <c r="A165" s="396"/>
      <c r="B165" s="395" t="s">
        <v>535</v>
      </c>
      <c r="C165" s="392">
        <f>C166+C168+C169+C170</f>
        <v>20</v>
      </c>
      <c r="D165" s="393"/>
      <c r="E165" s="393"/>
      <c r="F165" s="392"/>
      <c r="G165" s="392"/>
      <c r="H165" s="390">
        <f>H166+H168+H169+H170</f>
        <v>1861</v>
      </c>
      <c r="I165" s="392"/>
      <c r="J165" s="392">
        <f t="shared" ref="J165:P166" si="57">J166</f>
        <v>1600</v>
      </c>
      <c r="K165" s="392">
        <f t="shared" si="57"/>
        <v>1450</v>
      </c>
      <c r="L165" s="390">
        <f t="shared" si="57"/>
        <v>150</v>
      </c>
      <c r="M165" s="392">
        <f t="shared" si="57"/>
        <v>0</v>
      </c>
      <c r="N165" s="392">
        <f t="shared" si="57"/>
        <v>0</v>
      </c>
      <c r="O165" s="390">
        <f t="shared" si="57"/>
        <v>21421</v>
      </c>
      <c r="P165" s="390">
        <f t="shared" si="57"/>
        <v>54708</v>
      </c>
      <c r="Q165" s="396" t="s">
        <v>28</v>
      </c>
      <c r="R165" s="396" t="s">
        <v>28</v>
      </c>
    </row>
    <row r="166" spans="1:18" ht="23.25" customHeight="1">
      <c r="A166" s="396"/>
      <c r="B166" s="395" t="s">
        <v>536</v>
      </c>
      <c r="C166" s="408" t="str">
        <f>C167</f>
        <v>1</v>
      </c>
      <c r="D166" s="407" t="s">
        <v>28</v>
      </c>
      <c r="E166" s="407" t="s">
        <v>28</v>
      </c>
      <c r="F166" s="409" t="s">
        <v>28</v>
      </c>
      <c r="G166" s="409" t="s">
        <v>28</v>
      </c>
      <c r="H166" s="410">
        <f>H167</f>
        <v>1700</v>
      </c>
      <c r="I166" s="396" t="s">
        <v>65</v>
      </c>
      <c r="J166" s="408">
        <f t="shared" si="57"/>
        <v>1600</v>
      </c>
      <c r="K166" s="408">
        <f t="shared" si="57"/>
        <v>1450</v>
      </c>
      <c r="L166" s="410">
        <f t="shared" si="57"/>
        <v>150</v>
      </c>
      <c r="M166" s="408">
        <f t="shared" si="57"/>
        <v>0</v>
      </c>
      <c r="N166" s="408">
        <f t="shared" si="57"/>
        <v>0</v>
      </c>
      <c r="O166" s="410">
        <f t="shared" si="57"/>
        <v>21421</v>
      </c>
      <c r="P166" s="410">
        <f t="shared" si="57"/>
        <v>54708</v>
      </c>
      <c r="Q166" s="396" t="s">
        <v>28</v>
      </c>
      <c r="R166" s="396" t="s">
        <v>28</v>
      </c>
    </row>
    <row r="167" spans="1:18" ht="23.25" customHeight="1">
      <c r="A167" s="404"/>
      <c r="B167" s="393" t="s">
        <v>697</v>
      </c>
      <c r="C167" s="392" t="s">
        <v>243</v>
      </c>
      <c r="D167" s="393" t="s">
        <v>698</v>
      </c>
      <c r="E167" s="393" t="s">
        <v>699</v>
      </c>
      <c r="F167" s="392" t="s">
        <v>62</v>
      </c>
      <c r="G167" s="392" t="s">
        <v>493</v>
      </c>
      <c r="H167" s="390">
        <v>1700</v>
      </c>
      <c r="I167" s="392" t="s">
        <v>65</v>
      </c>
      <c r="J167" s="392">
        <f>K167+L167+M167+N167</f>
        <v>1600</v>
      </c>
      <c r="K167" s="392">
        <v>1450</v>
      </c>
      <c r="L167" s="390">
        <v>150</v>
      </c>
      <c r="M167" s="392">
        <v>0</v>
      </c>
      <c r="N167" s="392">
        <v>0</v>
      </c>
      <c r="O167" s="390">
        <v>21421</v>
      </c>
      <c r="P167" s="390">
        <v>54708</v>
      </c>
      <c r="Q167" s="392" t="s">
        <v>538</v>
      </c>
      <c r="R167" s="392"/>
    </row>
    <row r="168" spans="1:18" s="419" customFormat="1" ht="23.25" customHeight="1">
      <c r="A168" s="394"/>
      <c r="B168" s="395" t="s">
        <v>700</v>
      </c>
      <c r="C168" s="396">
        <v>4</v>
      </c>
      <c r="D168" s="395" t="s">
        <v>701</v>
      </c>
      <c r="E168" s="395" t="s">
        <v>702</v>
      </c>
      <c r="F168" s="396" t="s">
        <v>62</v>
      </c>
      <c r="G168" s="396" t="s">
        <v>36</v>
      </c>
      <c r="H168" s="397">
        <v>127</v>
      </c>
      <c r="I168" s="401" t="s">
        <v>65</v>
      </c>
      <c r="J168" s="398">
        <f>SUM(K168:N168)</f>
        <v>3691</v>
      </c>
      <c r="K168" s="398">
        <v>2425</v>
      </c>
      <c r="L168" s="397">
        <v>1266</v>
      </c>
      <c r="M168" s="398">
        <v>0</v>
      </c>
      <c r="N168" s="398">
        <v>0</v>
      </c>
      <c r="O168" s="397">
        <v>199</v>
      </c>
      <c r="P168" s="397">
        <v>235</v>
      </c>
      <c r="Q168" s="396" t="s">
        <v>320</v>
      </c>
      <c r="R168" s="396"/>
    </row>
    <row r="169" spans="1:18" s="419" customFormat="1" ht="23.25" customHeight="1">
      <c r="A169" s="394"/>
      <c r="B169" s="395" t="s">
        <v>704</v>
      </c>
      <c r="C169" s="396">
        <v>14</v>
      </c>
      <c r="D169" s="395" t="s">
        <v>705</v>
      </c>
      <c r="E169" s="395" t="s">
        <v>706</v>
      </c>
      <c r="F169" s="396" t="s">
        <v>62</v>
      </c>
      <c r="G169" s="396" t="s">
        <v>36</v>
      </c>
      <c r="H169" s="397">
        <v>31</v>
      </c>
      <c r="I169" s="401" t="s">
        <v>65</v>
      </c>
      <c r="J169" s="398">
        <f>SUM(K169:N169)</f>
        <v>450</v>
      </c>
      <c r="K169" s="398">
        <v>300</v>
      </c>
      <c r="L169" s="397">
        <v>150</v>
      </c>
      <c r="M169" s="398">
        <v>0</v>
      </c>
      <c r="N169" s="398">
        <v>0</v>
      </c>
      <c r="O169" s="397">
        <v>199</v>
      </c>
      <c r="P169" s="397">
        <v>208</v>
      </c>
      <c r="Q169" s="396" t="s">
        <v>538</v>
      </c>
      <c r="R169" s="396"/>
    </row>
    <row r="170" spans="1:18" s="419" customFormat="1" ht="23.25" customHeight="1">
      <c r="A170" s="394"/>
      <c r="B170" s="395" t="s">
        <v>708</v>
      </c>
      <c r="C170" s="396">
        <v>1</v>
      </c>
      <c r="D170" s="395" t="s">
        <v>701</v>
      </c>
      <c r="E170" s="395" t="s">
        <v>323</v>
      </c>
      <c r="F170" s="396" t="s">
        <v>62</v>
      </c>
      <c r="G170" s="396" t="s">
        <v>36</v>
      </c>
      <c r="H170" s="397">
        <v>3</v>
      </c>
      <c r="I170" s="401" t="s">
        <v>65</v>
      </c>
      <c r="J170" s="398">
        <f>SUM(K170:N170)</f>
        <v>605</v>
      </c>
      <c r="K170" s="398">
        <v>500</v>
      </c>
      <c r="L170" s="397">
        <v>105</v>
      </c>
      <c r="M170" s="398">
        <v>0</v>
      </c>
      <c r="N170" s="398">
        <v>0</v>
      </c>
      <c r="O170" s="397">
        <v>442</v>
      </c>
      <c r="P170" s="397">
        <v>1370</v>
      </c>
      <c r="Q170" s="396" t="s">
        <v>538</v>
      </c>
      <c r="R170" s="396"/>
    </row>
    <row r="171" spans="1:18" ht="23.25" customHeight="1">
      <c r="A171" s="411"/>
      <c r="B171" s="412"/>
      <c r="C171" s="408"/>
      <c r="D171" s="412"/>
      <c r="E171" s="412"/>
      <c r="F171" s="411"/>
      <c r="G171" s="411"/>
      <c r="H171" s="410"/>
      <c r="I171" s="390"/>
      <c r="J171" s="408"/>
      <c r="K171" s="408"/>
      <c r="L171" s="410"/>
      <c r="M171" s="411"/>
      <c r="N171" s="411"/>
      <c r="O171" s="410"/>
      <c r="P171" s="410"/>
      <c r="Q171" s="409"/>
      <c r="R171" s="409"/>
    </row>
    <row r="172" spans="1:18" ht="23.25" customHeight="1">
      <c r="A172" s="396"/>
      <c r="B172" s="395" t="s">
        <v>391</v>
      </c>
      <c r="C172" s="392">
        <v>127</v>
      </c>
      <c r="D172" s="395" t="s">
        <v>28</v>
      </c>
      <c r="E172" s="395" t="s">
        <v>28</v>
      </c>
      <c r="F172" s="396" t="s">
        <v>28</v>
      </c>
      <c r="G172" s="401" t="s">
        <v>28</v>
      </c>
      <c r="H172" s="390">
        <v>142500</v>
      </c>
      <c r="I172" s="401" t="s">
        <v>65</v>
      </c>
      <c r="J172" s="392">
        <v>12700</v>
      </c>
      <c r="K172" s="402">
        <f>SUM(K173)</f>
        <v>0</v>
      </c>
      <c r="L172" s="390">
        <v>12700</v>
      </c>
      <c r="M172" s="402">
        <v>0</v>
      </c>
      <c r="N172" s="402">
        <v>0</v>
      </c>
      <c r="O172" s="390">
        <v>13394</v>
      </c>
      <c r="P172" s="390">
        <v>42959</v>
      </c>
      <c r="Q172" s="391"/>
      <c r="R172" s="391"/>
    </row>
    <row r="173" spans="1:18" ht="23.25" customHeight="1">
      <c r="A173" s="404"/>
      <c r="B173" s="395" t="s">
        <v>392</v>
      </c>
      <c r="C173" s="392">
        <v>127</v>
      </c>
      <c r="D173" s="395" t="s">
        <v>710</v>
      </c>
      <c r="E173" s="395" t="s">
        <v>542</v>
      </c>
      <c r="F173" s="396" t="s">
        <v>395</v>
      </c>
      <c r="G173" s="396" t="s">
        <v>543</v>
      </c>
      <c r="H173" s="397">
        <v>142500</v>
      </c>
      <c r="I173" s="396" t="s">
        <v>397</v>
      </c>
      <c r="J173" s="392">
        <f>K173+L173</f>
        <v>12700</v>
      </c>
      <c r="K173" s="396">
        <v>0</v>
      </c>
      <c r="L173" s="397">
        <v>12700</v>
      </c>
      <c r="M173" s="396">
        <v>0</v>
      </c>
      <c r="N173" s="396">
        <v>0</v>
      </c>
      <c r="O173" s="397">
        <v>13394</v>
      </c>
      <c r="P173" s="397">
        <v>42959</v>
      </c>
      <c r="Q173" s="391"/>
      <c r="R173" s="391"/>
    </row>
    <row r="174" spans="1:18" ht="23.25" customHeight="1">
      <c r="A174" s="396"/>
      <c r="B174" s="395" t="s">
        <v>399</v>
      </c>
      <c r="C174" s="392">
        <v>3</v>
      </c>
      <c r="D174" s="393"/>
      <c r="E174" s="393"/>
      <c r="F174" s="392"/>
      <c r="G174" s="392"/>
      <c r="H174" s="390">
        <v>10250</v>
      </c>
      <c r="I174" s="392" t="s">
        <v>397</v>
      </c>
      <c r="J174" s="392">
        <v>1876</v>
      </c>
      <c r="K174" s="392">
        <v>0</v>
      </c>
      <c r="L174" s="390">
        <v>1876</v>
      </c>
      <c r="M174" s="392">
        <v>0</v>
      </c>
      <c r="N174" s="392">
        <v>0</v>
      </c>
      <c r="O174" s="390">
        <v>1119</v>
      </c>
      <c r="P174" s="390">
        <v>4300</v>
      </c>
      <c r="Q174" s="392"/>
      <c r="R174" s="392"/>
    </row>
    <row r="175" spans="1:18" ht="23.25" customHeight="1">
      <c r="A175" s="396"/>
      <c r="B175" s="407" t="s">
        <v>712</v>
      </c>
      <c r="C175" s="392">
        <f>C176</f>
        <v>1</v>
      </c>
      <c r="D175" s="395" t="s">
        <v>28</v>
      </c>
      <c r="E175" s="395" t="s">
        <v>28</v>
      </c>
      <c r="F175" s="396" t="s">
        <v>28</v>
      </c>
      <c r="G175" s="401" t="s">
        <v>28</v>
      </c>
      <c r="H175" s="390">
        <f>H176</f>
        <v>7350</v>
      </c>
      <c r="I175" s="401" t="s">
        <v>397</v>
      </c>
      <c r="J175" s="392">
        <f t="shared" ref="J175:P175" si="58">J176</f>
        <v>1550</v>
      </c>
      <c r="K175" s="396">
        <f t="shared" si="58"/>
        <v>0</v>
      </c>
      <c r="L175" s="390">
        <f t="shared" si="58"/>
        <v>1550</v>
      </c>
      <c r="M175" s="396">
        <f t="shared" si="58"/>
        <v>0</v>
      </c>
      <c r="N175" s="396">
        <f t="shared" si="58"/>
        <v>0</v>
      </c>
      <c r="O175" s="390">
        <f t="shared" si="58"/>
        <v>901</v>
      </c>
      <c r="P175" s="390">
        <f t="shared" si="58"/>
        <v>3570</v>
      </c>
      <c r="Q175" s="391"/>
      <c r="R175" s="391"/>
    </row>
    <row r="176" spans="1:18" ht="23.25" customHeight="1">
      <c r="A176" s="404"/>
      <c r="B176" s="395" t="s">
        <v>400</v>
      </c>
      <c r="C176" s="392">
        <v>1</v>
      </c>
      <c r="D176" s="395" t="s">
        <v>401</v>
      </c>
      <c r="E176" s="395" t="s">
        <v>713</v>
      </c>
      <c r="F176" s="396" t="s">
        <v>281</v>
      </c>
      <c r="G176" s="396" t="s">
        <v>36</v>
      </c>
      <c r="H176" s="390">
        <v>7350</v>
      </c>
      <c r="I176" s="396" t="s">
        <v>397</v>
      </c>
      <c r="J176" s="392">
        <v>1550</v>
      </c>
      <c r="K176" s="396">
        <v>0</v>
      </c>
      <c r="L176" s="390">
        <v>1550</v>
      </c>
      <c r="M176" s="396">
        <v>0</v>
      </c>
      <c r="N176" s="396">
        <v>0</v>
      </c>
      <c r="O176" s="390">
        <v>901</v>
      </c>
      <c r="P176" s="390">
        <v>3570</v>
      </c>
      <c r="Q176" s="391"/>
      <c r="R176" s="391"/>
    </row>
    <row r="177" spans="1:18" ht="23.25" customHeight="1">
      <c r="A177" s="396"/>
      <c r="B177" s="407" t="s">
        <v>714</v>
      </c>
      <c r="C177" s="396">
        <v>1</v>
      </c>
      <c r="D177" s="395" t="s">
        <v>715</v>
      </c>
      <c r="E177" s="395" t="s">
        <v>716</v>
      </c>
      <c r="F177" s="396" t="s">
        <v>35</v>
      </c>
      <c r="G177" s="401" t="s">
        <v>36</v>
      </c>
      <c r="H177" s="390">
        <v>2100</v>
      </c>
      <c r="I177" s="401" t="s">
        <v>397</v>
      </c>
      <c r="J177" s="392">
        <v>176</v>
      </c>
      <c r="K177" s="396">
        <f>SUM(K178:K184)</f>
        <v>0</v>
      </c>
      <c r="L177" s="390">
        <v>176</v>
      </c>
      <c r="M177" s="396">
        <f>SUM(M178:M184)</f>
        <v>0</v>
      </c>
      <c r="N177" s="396">
        <f>SUM(N178:N184)</f>
        <v>0</v>
      </c>
      <c r="O177" s="390">
        <v>168</v>
      </c>
      <c r="P177" s="390">
        <v>630</v>
      </c>
      <c r="Q177" s="392"/>
      <c r="R177" s="392"/>
    </row>
    <row r="178" spans="1:18" ht="23.25" customHeight="1">
      <c r="A178" s="394"/>
      <c r="B178" s="395" t="s">
        <v>717</v>
      </c>
      <c r="C178" s="394">
        <v>1</v>
      </c>
      <c r="D178" s="395" t="s">
        <v>718</v>
      </c>
      <c r="E178" s="400" t="s">
        <v>719</v>
      </c>
      <c r="F178" s="396" t="s">
        <v>62</v>
      </c>
      <c r="G178" s="396" t="s">
        <v>493</v>
      </c>
      <c r="H178" s="397">
        <v>800</v>
      </c>
      <c r="I178" s="401" t="s">
        <v>397</v>
      </c>
      <c r="J178" s="398">
        <f>K178+L178+M178+N178</f>
        <v>150</v>
      </c>
      <c r="K178" s="394">
        <v>0</v>
      </c>
      <c r="L178" s="397">
        <v>150</v>
      </c>
      <c r="M178" s="394">
        <v>0</v>
      </c>
      <c r="N178" s="394">
        <v>0</v>
      </c>
      <c r="O178" s="397">
        <v>50</v>
      </c>
      <c r="P178" s="397">
        <v>100</v>
      </c>
      <c r="Q178" s="391"/>
      <c r="R178" s="391"/>
    </row>
    <row r="179" spans="1:18" ht="23.25" customHeight="1">
      <c r="A179" s="394"/>
      <c r="B179" s="395" t="s">
        <v>406</v>
      </c>
      <c r="C179" s="396">
        <f>C181+C204+C207+C209+C211</f>
        <v>5</v>
      </c>
      <c r="D179" s="395"/>
      <c r="E179" s="395"/>
      <c r="F179" s="396"/>
      <c r="G179" s="396"/>
      <c r="H179" s="390">
        <v>88000</v>
      </c>
      <c r="I179" s="396"/>
      <c r="J179" s="392">
        <v>9542</v>
      </c>
      <c r="K179" s="396">
        <f>K180+K203+K205</f>
        <v>0</v>
      </c>
      <c r="L179" s="390">
        <f>L180+L203+L205</f>
        <v>9542</v>
      </c>
      <c r="M179" s="396">
        <f>M180+M203+M205</f>
        <v>0</v>
      </c>
      <c r="N179" s="394">
        <v>0</v>
      </c>
      <c r="O179" s="390">
        <f>O180+O203+O205</f>
        <v>39921</v>
      </c>
      <c r="P179" s="390">
        <f>P180+P203+P205</f>
        <v>125955</v>
      </c>
      <c r="Q179" s="396"/>
      <c r="R179" s="396"/>
    </row>
    <row r="180" spans="1:18" ht="23.25" customHeight="1">
      <c r="A180" s="394"/>
      <c r="B180" s="395" t="s">
        <v>407</v>
      </c>
      <c r="C180" s="396">
        <v>1</v>
      </c>
      <c r="D180" s="395"/>
      <c r="E180" s="395"/>
      <c r="F180" s="396"/>
      <c r="G180" s="396"/>
      <c r="H180" s="390">
        <f>SUM(H181:H181)</f>
        <v>88000</v>
      </c>
      <c r="I180" s="396" t="s">
        <v>37</v>
      </c>
      <c r="J180" s="392">
        <f>J181</f>
        <v>1100</v>
      </c>
      <c r="K180" s="396">
        <f>K181</f>
        <v>0</v>
      </c>
      <c r="L180" s="390">
        <f>L181</f>
        <v>1100</v>
      </c>
      <c r="M180" s="396">
        <f>N181</f>
        <v>0</v>
      </c>
      <c r="N180" s="394"/>
      <c r="O180" s="390">
        <f>O181</f>
        <v>18169</v>
      </c>
      <c r="P180" s="390">
        <f>P181</f>
        <v>56594</v>
      </c>
      <c r="Q180" s="396"/>
      <c r="R180" s="396"/>
    </row>
    <row r="181" spans="1:18" ht="111" customHeight="1">
      <c r="A181" s="394"/>
      <c r="B181" s="395" t="s">
        <v>412</v>
      </c>
      <c r="C181" s="396">
        <v>1</v>
      </c>
      <c r="D181" s="395" t="s">
        <v>409</v>
      </c>
      <c r="E181" s="399" t="s">
        <v>720</v>
      </c>
      <c r="F181" s="396" t="s">
        <v>35</v>
      </c>
      <c r="G181" s="396" t="s">
        <v>359</v>
      </c>
      <c r="H181" s="390">
        <v>88000</v>
      </c>
      <c r="I181" s="396" t="s">
        <v>37</v>
      </c>
      <c r="J181" s="392">
        <v>1100</v>
      </c>
      <c r="K181" s="396">
        <v>0</v>
      </c>
      <c r="L181" s="390">
        <v>1100</v>
      </c>
      <c r="M181" s="394">
        <v>0</v>
      </c>
      <c r="N181" s="396">
        <v>0</v>
      </c>
      <c r="O181" s="390">
        <v>18169</v>
      </c>
      <c r="P181" s="390">
        <v>56594</v>
      </c>
      <c r="Q181" s="396"/>
      <c r="R181" s="396"/>
    </row>
    <row r="182" spans="1:18" ht="23.25" customHeight="1">
      <c r="A182" s="394"/>
      <c r="B182" s="395" t="s">
        <v>550</v>
      </c>
      <c r="C182" s="396"/>
      <c r="D182" s="395"/>
      <c r="E182" s="395"/>
      <c r="F182" s="396"/>
      <c r="G182" s="396"/>
      <c r="H182" s="390"/>
      <c r="I182" s="401" t="s">
        <v>551</v>
      </c>
      <c r="J182" s="392"/>
      <c r="K182" s="396">
        <f t="shared" ref="K182:K202" si="59">J182/10000*H182</f>
        <v>0</v>
      </c>
      <c r="L182" s="390"/>
      <c r="M182" s="396"/>
      <c r="N182" s="396"/>
      <c r="O182" s="390"/>
      <c r="P182" s="390"/>
      <c r="Q182" s="396"/>
      <c r="R182" s="396"/>
    </row>
    <row r="183" spans="1:18" ht="23.25" customHeight="1">
      <c r="A183" s="394"/>
      <c r="B183" s="395" t="s">
        <v>552</v>
      </c>
      <c r="C183" s="396"/>
      <c r="D183" s="395"/>
      <c r="E183" s="395"/>
      <c r="F183" s="396"/>
      <c r="G183" s="396"/>
      <c r="H183" s="390"/>
      <c r="I183" s="401" t="s">
        <v>551</v>
      </c>
      <c r="J183" s="392"/>
      <c r="K183" s="396">
        <f t="shared" si="59"/>
        <v>0</v>
      </c>
      <c r="L183" s="390"/>
      <c r="M183" s="396"/>
      <c r="N183" s="396"/>
      <c r="O183" s="390"/>
      <c r="P183" s="390"/>
      <c r="Q183" s="396"/>
      <c r="R183" s="396"/>
    </row>
    <row r="184" spans="1:18" ht="23.25" customHeight="1">
      <c r="A184" s="394"/>
      <c r="B184" s="395" t="s">
        <v>553</v>
      </c>
      <c r="C184" s="396"/>
      <c r="D184" s="395"/>
      <c r="E184" s="395"/>
      <c r="F184" s="396"/>
      <c r="G184" s="396"/>
      <c r="H184" s="390"/>
      <c r="I184" s="401" t="s">
        <v>551</v>
      </c>
      <c r="J184" s="392"/>
      <c r="K184" s="396">
        <f t="shared" si="59"/>
        <v>0</v>
      </c>
      <c r="L184" s="390"/>
      <c r="M184" s="396"/>
      <c r="N184" s="396"/>
      <c r="O184" s="390"/>
      <c r="P184" s="390"/>
      <c r="Q184" s="396"/>
      <c r="R184" s="396"/>
    </row>
    <row r="185" spans="1:18" ht="23.25" customHeight="1">
      <c r="A185" s="394"/>
      <c r="B185" s="395" t="s">
        <v>554</v>
      </c>
      <c r="C185" s="396"/>
      <c r="D185" s="395" t="s">
        <v>28</v>
      </c>
      <c r="E185" s="395" t="s">
        <v>28</v>
      </c>
      <c r="F185" s="396" t="s">
        <v>28</v>
      </c>
      <c r="G185" s="396" t="s">
        <v>28</v>
      </c>
      <c r="H185" s="390"/>
      <c r="I185" s="401" t="s">
        <v>551</v>
      </c>
      <c r="J185" s="392"/>
      <c r="K185" s="396">
        <f t="shared" si="59"/>
        <v>0</v>
      </c>
      <c r="L185" s="390"/>
      <c r="M185" s="396"/>
      <c r="N185" s="396"/>
      <c r="O185" s="390"/>
      <c r="P185" s="390"/>
      <c r="Q185" s="396"/>
      <c r="R185" s="396"/>
    </row>
    <row r="186" spans="1:18" ht="23.25" customHeight="1">
      <c r="A186" s="394"/>
      <c r="B186" s="395" t="s">
        <v>555</v>
      </c>
      <c r="C186" s="396"/>
      <c r="D186" s="395"/>
      <c r="E186" s="395"/>
      <c r="F186" s="396"/>
      <c r="G186" s="396"/>
      <c r="H186" s="390"/>
      <c r="I186" s="401" t="s">
        <v>551</v>
      </c>
      <c r="J186" s="392"/>
      <c r="K186" s="396">
        <f t="shared" si="59"/>
        <v>0</v>
      </c>
      <c r="L186" s="390"/>
      <c r="M186" s="396"/>
      <c r="N186" s="396"/>
      <c r="O186" s="390"/>
      <c r="P186" s="390"/>
      <c r="Q186" s="396"/>
      <c r="R186" s="396"/>
    </row>
    <row r="187" spans="1:18" ht="23.25" customHeight="1">
      <c r="A187" s="394"/>
      <c r="B187" s="395" t="s">
        <v>556</v>
      </c>
      <c r="C187" s="396"/>
      <c r="D187" s="395"/>
      <c r="E187" s="395"/>
      <c r="F187" s="396"/>
      <c r="G187" s="396"/>
      <c r="H187" s="390"/>
      <c r="I187" s="401" t="s">
        <v>551</v>
      </c>
      <c r="J187" s="392"/>
      <c r="K187" s="396">
        <f t="shared" si="59"/>
        <v>0</v>
      </c>
      <c r="L187" s="390"/>
      <c r="M187" s="396"/>
      <c r="N187" s="396"/>
      <c r="O187" s="390"/>
      <c r="P187" s="390"/>
      <c r="Q187" s="396"/>
      <c r="R187" s="396"/>
    </row>
    <row r="188" spans="1:18" ht="23.25" customHeight="1">
      <c r="A188" s="394"/>
      <c r="B188" s="395" t="s">
        <v>557</v>
      </c>
      <c r="C188" s="396"/>
      <c r="D188" s="395" t="s">
        <v>28</v>
      </c>
      <c r="E188" s="395" t="s">
        <v>28</v>
      </c>
      <c r="F188" s="396" t="s">
        <v>28</v>
      </c>
      <c r="G188" s="396" t="s">
        <v>28</v>
      </c>
      <c r="H188" s="390"/>
      <c r="I188" s="401" t="s">
        <v>551</v>
      </c>
      <c r="J188" s="392"/>
      <c r="K188" s="396">
        <f t="shared" si="59"/>
        <v>0</v>
      </c>
      <c r="L188" s="390"/>
      <c r="M188" s="396"/>
      <c r="N188" s="396"/>
      <c r="O188" s="390"/>
      <c r="P188" s="390"/>
      <c r="Q188" s="396"/>
      <c r="R188" s="396"/>
    </row>
    <row r="189" spans="1:18" ht="23.25" customHeight="1">
      <c r="A189" s="394"/>
      <c r="B189" s="395" t="s">
        <v>555</v>
      </c>
      <c r="C189" s="396"/>
      <c r="D189" s="395"/>
      <c r="E189" s="395"/>
      <c r="F189" s="396"/>
      <c r="G189" s="396"/>
      <c r="H189" s="390"/>
      <c r="I189" s="401" t="s">
        <v>551</v>
      </c>
      <c r="J189" s="392"/>
      <c r="K189" s="396">
        <f t="shared" si="59"/>
        <v>0</v>
      </c>
      <c r="L189" s="390"/>
      <c r="M189" s="396"/>
      <c r="N189" s="396"/>
      <c r="O189" s="390"/>
      <c r="P189" s="390"/>
      <c r="Q189" s="396"/>
      <c r="R189" s="396"/>
    </row>
    <row r="190" spans="1:18" ht="23.25" customHeight="1">
      <c r="A190" s="394"/>
      <c r="B190" s="395" t="s">
        <v>556</v>
      </c>
      <c r="C190" s="396"/>
      <c r="D190" s="395"/>
      <c r="E190" s="395"/>
      <c r="F190" s="396"/>
      <c r="G190" s="396"/>
      <c r="H190" s="390"/>
      <c r="I190" s="401" t="s">
        <v>551</v>
      </c>
      <c r="J190" s="392"/>
      <c r="K190" s="396">
        <f t="shared" si="59"/>
        <v>0</v>
      </c>
      <c r="L190" s="390"/>
      <c r="M190" s="396"/>
      <c r="N190" s="396"/>
      <c r="O190" s="390"/>
      <c r="P190" s="390"/>
      <c r="Q190" s="396"/>
      <c r="R190" s="396"/>
    </row>
    <row r="191" spans="1:18" ht="23.25" customHeight="1">
      <c r="A191" s="394"/>
      <c r="B191" s="395" t="s">
        <v>558</v>
      </c>
      <c r="C191" s="396"/>
      <c r="D191" s="395" t="s">
        <v>28</v>
      </c>
      <c r="E191" s="395" t="s">
        <v>28</v>
      </c>
      <c r="F191" s="396" t="s">
        <v>28</v>
      </c>
      <c r="G191" s="396" t="s">
        <v>28</v>
      </c>
      <c r="H191" s="390"/>
      <c r="I191" s="401" t="s">
        <v>551</v>
      </c>
      <c r="J191" s="392"/>
      <c r="K191" s="396">
        <f t="shared" si="59"/>
        <v>0</v>
      </c>
      <c r="L191" s="390"/>
      <c r="M191" s="396"/>
      <c r="N191" s="396"/>
      <c r="O191" s="390"/>
      <c r="P191" s="390"/>
      <c r="Q191" s="396"/>
      <c r="R191" s="396"/>
    </row>
    <row r="192" spans="1:18" ht="23.25" customHeight="1">
      <c r="A192" s="394"/>
      <c r="B192" s="395" t="s">
        <v>555</v>
      </c>
      <c r="C192" s="396"/>
      <c r="D192" s="395"/>
      <c r="E192" s="395"/>
      <c r="F192" s="396"/>
      <c r="G192" s="396"/>
      <c r="H192" s="390"/>
      <c r="I192" s="401" t="s">
        <v>551</v>
      </c>
      <c r="J192" s="392"/>
      <c r="K192" s="396">
        <f t="shared" si="59"/>
        <v>0</v>
      </c>
      <c r="L192" s="390"/>
      <c r="M192" s="396"/>
      <c r="N192" s="396"/>
      <c r="O192" s="390"/>
      <c r="P192" s="390"/>
      <c r="Q192" s="396"/>
      <c r="R192" s="396"/>
    </row>
    <row r="193" spans="1:18" ht="23.25" customHeight="1">
      <c r="A193" s="394"/>
      <c r="B193" s="395" t="s">
        <v>556</v>
      </c>
      <c r="C193" s="396"/>
      <c r="D193" s="395"/>
      <c r="E193" s="395"/>
      <c r="F193" s="396"/>
      <c r="G193" s="396"/>
      <c r="H193" s="390"/>
      <c r="I193" s="401" t="s">
        <v>551</v>
      </c>
      <c r="J193" s="392"/>
      <c r="K193" s="396">
        <f t="shared" si="59"/>
        <v>0</v>
      </c>
      <c r="L193" s="390"/>
      <c r="M193" s="396"/>
      <c r="N193" s="396"/>
      <c r="O193" s="390"/>
      <c r="P193" s="390"/>
      <c r="Q193" s="396"/>
      <c r="R193" s="396"/>
    </row>
    <row r="194" spans="1:18" ht="23.25" customHeight="1">
      <c r="A194" s="394"/>
      <c r="B194" s="395" t="s">
        <v>559</v>
      </c>
      <c r="C194" s="396"/>
      <c r="D194" s="395" t="s">
        <v>28</v>
      </c>
      <c r="E194" s="395" t="s">
        <v>28</v>
      </c>
      <c r="F194" s="396" t="s">
        <v>28</v>
      </c>
      <c r="G194" s="396" t="s">
        <v>28</v>
      </c>
      <c r="H194" s="390"/>
      <c r="I194" s="401" t="s">
        <v>560</v>
      </c>
      <c r="J194" s="392"/>
      <c r="K194" s="396">
        <f t="shared" si="59"/>
        <v>0</v>
      </c>
      <c r="L194" s="390"/>
      <c r="M194" s="396"/>
      <c r="N194" s="396"/>
      <c r="O194" s="390"/>
      <c r="P194" s="390"/>
      <c r="Q194" s="396"/>
      <c r="R194" s="396"/>
    </row>
    <row r="195" spans="1:18" ht="23.25" customHeight="1">
      <c r="A195" s="394"/>
      <c r="B195" s="395" t="s">
        <v>555</v>
      </c>
      <c r="C195" s="396"/>
      <c r="D195" s="395"/>
      <c r="E195" s="395"/>
      <c r="F195" s="396"/>
      <c r="G195" s="396"/>
      <c r="H195" s="390"/>
      <c r="I195" s="401" t="s">
        <v>560</v>
      </c>
      <c r="J195" s="392"/>
      <c r="K195" s="396">
        <f t="shared" si="59"/>
        <v>0</v>
      </c>
      <c r="L195" s="390"/>
      <c r="M195" s="396"/>
      <c r="N195" s="396"/>
      <c r="O195" s="390"/>
      <c r="P195" s="390"/>
      <c r="Q195" s="396"/>
      <c r="R195" s="396"/>
    </row>
    <row r="196" spans="1:18" ht="23.25" customHeight="1">
      <c r="A196" s="394"/>
      <c r="B196" s="395" t="s">
        <v>556</v>
      </c>
      <c r="C196" s="396"/>
      <c r="D196" s="395"/>
      <c r="E196" s="395"/>
      <c r="F196" s="396"/>
      <c r="G196" s="396"/>
      <c r="H196" s="390"/>
      <c r="I196" s="401" t="s">
        <v>560</v>
      </c>
      <c r="J196" s="392"/>
      <c r="K196" s="396">
        <f t="shared" si="59"/>
        <v>0</v>
      </c>
      <c r="L196" s="390"/>
      <c r="M196" s="396"/>
      <c r="N196" s="396"/>
      <c r="O196" s="390"/>
      <c r="P196" s="390"/>
      <c r="Q196" s="396"/>
      <c r="R196" s="396"/>
    </row>
    <row r="197" spans="1:18" ht="23.25" customHeight="1">
      <c r="A197" s="394"/>
      <c r="B197" s="395" t="s">
        <v>561</v>
      </c>
      <c r="C197" s="396"/>
      <c r="D197" s="395" t="s">
        <v>28</v>
      </c>
      <c r="E197" s="395" t="s">
        <v>28</v>
      </c>
      <c r="F197" s="396" t="s">
        <v>28</v>
      </c>
      <c r="G197" s="396" t="s">
        <v>28</v>
      </c>
      <c r="H197" s="390"/>
      <c r="I197" s="401" t="s">
        <v>562</v>
      </c>
      <c r="J197" s="392"/>
      <c r="K197" s="396">
        <f t="shared" si="59"/>
        <v>0</v>
      </c>
      <c r="L197" s="390"/>
      <c r="M197" s="396"/>
      <c r="N197" s="396"/>
      <c r="O197" s="390"/>
      <c r="P197" s="390"/>
      <c r="Q197" s="396"/>
      <c r="R197" s="396"/>
    </row>
    <row r="198" spans="1:18" ht="23.25" customHeight="1">
      <c r="A198" s="394"/>
      <c r="B198" s="395" t="s">
        <v>555</v>
      </c>
      <c r="C198" s="396"/>
      <c r="D198" s="395"/>
      <c r="E198" s="395"/>
      <c r="F198" s="396"/>
      <c r="G198" s="396"/>
      <c r="H198" s="390"/>
      <c r="I198" s="401" t="s">
        <v>562</v>
      </c>
      <c r="J198" s="392"/>
      <c r="K198" s="396">
        <f t="shared" si="59"/>
        <v>0</v>
      </c>
      <c r="L198" s="390"/>
      <c r="M198" s="396"/>
      <c r="N198" s="396"/>
      <c r="O198" s="390"/>
      <c r="P198" s="390"/>
      <c r="Q198" s="396"/>
      <c r="R198" s="396"/>
    </row>
    <row r="199" spans="1:18" ht="23.25" customHeight="1">
      <c r="A199" s="394"/>
      <c r="B199" s="395" t="s">
        <v>556</v>
      </c>
      <c r="C199" s="396"/>
      <c r="D199" s="395"/>
      <c r="E199" s="395"/>
      <c r="F199" s="396"/>
      <c r="G199" s="396"/>
      <c r="H199" s="390"/>
      <c r="I199" s="401" t="s">
        <v>562</v>
      </c>
      <c r="J199" s="392"/>
      <c r="K199" s="396">
        <f t="shared" si="59"/>
        <v>0</v>
      </c>
      <c r="L199" s="390"/>
      <c r="M199" s="396"/>
      <c r="N199" s="396"/>
      <c r="O199" s="390"/>
      <c r="P199" s="390"/>
      <c r="Q199" s="396"/>
      <c r="R199" s="396"/>
    </row>
    <row r="200" spans="1:18" ht="23.25" customHeight="1">
      <c r="A200" s="394"/>
      <c r="B200" s="395" t="s">
        <v>563</v>
      </c>
      <c r="C200" s="396"/>
      <c r="D200" s="395" t="s">
        <v>28</v>
      </c>
      <c r="E200" s="395" t="s">
        <v>28</v>
      </c>
      <c r="F200" s="396" t="s">
        <v>28</v>
      </c>
      <c r="G200" s="396" t="s">
        <v>28</v>
      </c>
      <c r="H200" s="390"/>
      <c r="I200" s="401" t="s">
        <v>560</v>
      </c>
      <c r="J200" s="392"/>
      <c r="K200" s="396">
        <f t="shared" si="59"/>
        <v>0</v>
      </c>
      <c r="L200" s="390"/>
      <c r="M200" s="396"/>
      <c r="N200" s="396"/>
      <c r="O200" s="390"/>
      <c r="P200" s="390"/>
      <c r="Q200" s="396"/>
      <c r="R200" s="396"/>
    </row>
    <row r="201" spans="1:18" ht="23.25" customHeight="1">
      <c r="A201" s="394"/>
      <c r="B201" s="395" t="s">
        <v>555</v>
      </c>
      <c r="C201" s="396"/>
      <c r="D201" s="395"/>
      <c r="E201" s="395"/>
      <c r="F201" s="396"/>
      <c r="G201" s="396"/>
      <c r="H201" s="390"/>
      <c r="I201" s="401" t="s">
        <v>560</v>
      </c>
      <c r="J201" s="392"/>
      <c r="K201" s="396">
        <f t="shared" si="59"/>
        <v>0</v>
      </c>
      <c r="L201" s="390"/>
      <c r="M201" s="396"/>
      <c r="N201" s="396"/>
      <c r="O201" s="390"/>
      <c r="P201" s="390"/>
      <c r="Q201" s="396"/>
      <c r="R201" s="396"/>
    </row>
    <row r="202" spans="1:18" ht="23.25" customHeight="1">
      <c r="A202" s="394"/>
      <c r="B202" s="395" t="s">
        <v>556</v>
      </c>
      <c r="C202" s="396"/>
      <c r="D202" s="395"/>
      <c r="E202" s="395"/>
      <c r="F202" s="396"/>
      <c r="G202" s="396"/>
      <c r="H202" s="390"/>
      <c r="I202" s="401" t="s">
        <v>560</v>
      </c>
      <c r="J202" s="392"/>
      <c r="K202" s="396">
        <f t="shared" si="59"/>
        <v>0</v>
      </c>
      <c r="L202" s="390"/>
      <c r="M202" s="396"/>
      <c r="N202" s="396"/>
      <c r="O202" s="390"/>
      <c r="P202" s="390"/>
      <c r="Q202" s="396"/>
      <c r="R202" s="396"/>
    </row>
    <row r="203" spans="1:18" ht="23.25" customHeight="1">
      <c r="A203" s="394"/>
      <c r="B203" s="395" t="s">
        <v>564</v>
      </c>
      <c r="C203" s="396"/>
      <c r="D203" s="395"/>
      <c r="E203" s="395"/>
      <c r="F203" s="396"/>
      <c r="G203" s="396"/>
      <c r="H203" s="390">
        <v>1001070</v>
      </c>
      <c r="I203" s="396" t="s">
        <v>37</v>
      </c>
      <c r="J203" s="392">
        <f t="shared" ref="J203:P203" si="60">SUM(J204:J204)</f>
        <v>1452</v>
      </c>
      <c r="K203" s="396">
        <f t="shared" si="60"/>
        <v>0</v>
      </c>
      <c r="L203" s="390">
        <f t="shared" si="60"/>
        <v>1452</v>
      </c>
      <c r="M203" s="396">
        <f t="shared" si="60"/>
        <v>0</v>
      </c>
      <c r="N203" s="396">
        <f t="shared" si="60"/>
        <v>0</v>
      </c>
      <c r="O203" s="390">
        <f t="shared" si="60"/>
        <v>21122</v>
      </c>
      <c r="P203" s="390">
        <f t="shared" si="60"/>
        <v>67101</v>
      </c>
      <c r="Q203" s="396"/>
      <c r="R203" s="396"/>
    </row>
    <row r="204" spans="1:18" ht="33.75" customHeight="1">
      <c r="A204" s="394"/>
      <c r="B204" s="395" t="s">
        <v>412</v>
      </c>
      <c r="C204" s="396">
        <v>1</v>
      </c>
      <c r="D204" s="395" t="s">
        <v>87</v>
      </c>
      <c r="E204" s="399" t="s">
        <v>413</v>
      </c>
      <c r="F204" s="396" t="s">
        <v>35</v>
      </c>
      <c r="G204" s="396" t="s">
        <v>359</v>
      </c>
      <c r="H204" s="390">
        <v>1001070</v>
      </c>
      <c r="I204" s="396" t="s">
        <v>37</v>
      </c>
      <c r="J204" s="392">
        <f>K204+L204+M204+N204</f>
        <v>1452</v>
      </c>
      <c r="K204" s="396">
        <v>0</v>
      </c>
      <c r="L204" s="390">
        <v>1452</v>
      </c>
      <c r="M204" s="396">
        <v>0</v>
      </c>
      <c r="N204" s="396"/>
      <c r="O204" s="390">
        <v>21122</v>
      </c>
      <c r="P204" s="390">
        <v>67101</v>
      </c>
      <c r="Q204" s="396"/>
      <c r="R204" s="396"/>
    </row>
    <row r="205" spans="1:18" ht="23.25" customHeight="1">
      <c r="A205" s="394"/>
      <c r="B205" s="395" t="s">
        <v>565</v>
      </c>
      <c r="C205" s="396"/>
      <c r="D205" s="395"/>
      <c r="E205" s="395"/>
      <c r="F205" s="396"/>
      <c r="G205" s="396"/>
      <c r="H205" s="390"/>
      <c r="I205" s="396"/>
      <c r="J205" s="392">
        <f t="shared" ref="J205:P205" si="61">J206+J208+J210</f>
        <v>6990</v>
      </c>
      <c r="K205" s="396">
        <f t="shared" si="61"/>
        <v>0</v>
      </c>
      <c r="L205" s="390">
        <f t="shared" si="61"/>
        <v>6990</v>
      </c>
      <c r="M205" s="396">
        <f t="shared" si="61"/>
        <v>0</v>
      </c>
      <c r="N205" s="396">
        <f t="shared" si="61"/>
        <v>0</v>
      </c>
      <c r="O205" s="390">
        <f t="shared" si="61"/>
        <v>630</v>
      </c>
      <c r="P205" s="390">
        <f t="shared" si="61"/>
        <v>2260</v>
      </c>
      <c r="Q205" s="396"/>
      <c r="R205" s="396"/>
    </row>
    <row r="206" spans="1:18" ht="23.25" customHeight="1">
      <c r="A206" s="394"/>
      <c r="B206" s="395" t="s">
        <v>566</v>
      </c>
      <c r="C206" s="396"/>
      <c r="D206" s="395"/>
      <c r="E206" s="395"/>
      <c r="F206" s="396"/>
      <c r="G206" s="396"/>
      <c r="H206" s="390"/>
      <c r="I206" s="396"/>
      <c r="J206" s="392">
        <f t="shared" ref="J206:P206" si="62">J207</f>
        <v>1240</v>
      </c>
      <c r="K206" s="396">
        <f t="shared" si="62"/>
        <v>0</v>
      </c>
      <c r="L206" s="390">
        <f t="shared" si="62"/>
        <v>1240</v>
      </c>
      <c r="M206" s="396">
        <f t="shared" si="62"/>
        <v>0</v>
      </c>
      <c r="N206" s="396">
        <f t="shared" si="62"/>
        <v>0</v>
      </c>
      <c r="O206" s="390">
        <f t="shared" si="62"/>
        <v>410</v>
      </c>
      <c r="P206" s="390">
        <f t="shared" si="62"/>
        <v>2050</v>
      </c>
      <c r="Q206" s="396"/>
      <c r="R206" s="396"/>
    </row>
    <row r="207" spans="1:18" ht="33" customHeight="1">
      <c r="A207" s="394"/>
      <c r="B207" s="395" t="s">
        <v>412</v>
      </c>
      <c r="C207" s="396">
        <v>1</v>
      </c>
      <c r="D207" s="399" t="s">
        <v>415</v>
      </c>
      <c r="E207" s="399" t="s">
        <v>1916</v>
      </c>
      <c r="F207" s="396" t="s">
        <v>62</v>
      </c>
      <c r="G207" s="396" t="s">
        <v>359</v>
      </c>
      <c r="H207" s="390">
        <v>2050</v>
      </c>
      <c r="I207" s="396" t="s">
        <v>102</v>
      </c>
      <c r="J207" s="392">
        <f>K207+L207+M207+N207</f>
        <v>1240</v>
      </c>
      <c r="K207" s="396">
        <v>0</v>
      </c>
      <c r="L207" s="390">
        <v>1240</v>
      </c>
      <c r="M207" s="396"/>
      <c r="N207" s="396"/>
      <c r="O207" s="390">
        <v>410</v>
      </c>
      <c r="P207" s="390">
        <v>2050</v>
      </c>
      <c r="Q207" s="396"/>
      <c r="R207" s="396"/>
    </row>
    <row r="208" spans="1:18" ht="23.25" customHeight="1">
      <c r="A208" s="394"/>
      <c r="B208" s="395" t="s">
        <v>567</v>
      </c>
      <c r="C208" s="396"/>
      <c r="D208" s="395"/>
      <c r="E208" s="395"/>
      <c r="F208" s="396"/>
      <c r="G208" s="396"/>
      <c r="H208" s="390"/>
      <c r="I208" s="396"/>
      <c r="J208" s="392">
        <f t="shared" ref="J208:P208" si="63">J209</f>
        <v>250</v>
      </c>
      <c r="K208" s="396">
        <f t="shared" si="63"/>
        <v>0</v>
      </c>
      <c r="L208" s="390">
        <f t="shared" si="63"/>
        <v>250</v>
      </c>
      <c r="M208" s="396">
        <f t="shared" si="63"/>
        <v>0</v>
      </c>
      <c r="N208" s="396">
        <f t="shared" si="63"/>
        <v>0</v>
      </c>
      <c r="O208" s="390">
        <f t="shared" si="63"/>
        <v>120</v>
      </c>
      <c r="P208" s="390">
        <f t="shared" si="63"/>
        <v>100</v>
      </c>
      <c r="Q208" s="396"/>
      <c r="R208" s="396"/>
    </row>
    <row r="209" spans="1:18" ht="23.25" customHeight="1">
      <c r="A209" s="394"/>
      <c r="B209" s="395" t="s">
        <v>412</v>
      </c>
      <c r="C209" s="396">
        <v>1</v>
      </c>
      <c r="D209" s="395" t="s">
        <v>419</v>
      </c>
      <c r="E209" s="395" t="s">
        <v>1917</v>
      </c>
      <c r="F209" s="396" t="s">
        <v>62</v>
      </c>
      <c r="G209" s="396" t="s">
        <v>359</v>
      </c>
      <c r="H209" s="390">
        <v>100</v>
      </c>
      <c r="I209" s="396" t="s">
        <v>102</v>
      </c>
      <c r="J209" s="392">
        <v>250</v>
      </c>
      <c r="K209" s="396">
        <v>0</v>
      </c>
      <c r="L209" s="390">
        <v>250</v>
      </c>
      <c r="M209" s="396"/>
      <c r="N209" s="396"/>
      <c r="O209" s="390">
        <v>120</v>
      </c>
      <c r="P209" s="390">
        <v>100</v>
      </c>
      <c r="Q209" s="396"/>
      <c r="R209" s="396"/>
    </row>
    <row r="210" spans="1:18" ht="23.25" customHeight="1">
      <c r="A210" s="394"/>
      <c r="B210" s="395" t="s">
        <v>568</v>
      </c>
      <c r="C210" s="396"/>
      <c r="D210" s="395"/>
      <c r="E210" s="395"/>
      <c r="F210" s="396"/>
      <c r="G210" s="396"/>
      <c r="H210" s="390">
        <v>110</v>
      </c>
      <c r="I210" s="396" t="s">
        <v>223</v>
      </c>
      <c r="J210" s="392">
        <f>J211</f>
        <v>5500</v>
      </c>
      <c r="K210" s="396">
        <f>K211</f>
        <v>0</v>
      </c>
      <c r="L210" s="390">
        <v>5500</v>
      </c>
      <c r="M210" s="396">
        <f>M211</f>
        <v>0</v>
      </c>
      <c r="N210" s="396">
        <f>N211</f>
        <v>0</v>
      </c>
      <c r="O210" s="390">
        <f>O211</f>
        <v>100</v>
      </c>
      <c r="P210" s="390">
        <f>P211</f>
        <v>110</v>
      </c>
      <c r="Q210" s="396"/>
      <c r="R210" s="396"/>
    </row>
    <row r="211" spans="1:18" ht="68.25" customHeight="1">
      <c r="A211" s="394"/>
      <c r="B211" s="395" t="s">
        <v>412</v>
      </c>
      <c r="C211" s="396">
        <v>1</v>
      </c>
      <c r="D211" s="395" t="s">
        <v>424</v>
      </c>
      <c r="E211" s="399" t="s">
        <v>1918</v>
      </c>
      <c r="F211" s="396" t="s">
        <v>62</v>
      </c>
      <c r="G211" s="396" t="s">
        <v>359</v>
      </c>
      <c r="H211" s="390">
        <v>110</v>
      </c>
      <c r="I211" s="396" t="s">
        <v>223</v>
      </c>
      <c r="J211" s="392">
        <v>5500</v>
      </c>
      <c r="K211" s="396">
        <v>0</v>
      </c>
      <c r="L211" s="390">
        <v>110</v>
      </c>
      <c r="M211" s="396"/>
      <c r="N211" s="396"/>
      <c r="O211" s="390">
        <v>100</v>
      </c>
      <c r="P211" s="390">
        <v>110</v>
      </c>
      <c r="Q211" s="396"/>
      <c r="R211" s="396"/>
    </row>
  </sheetData>
  <mergeCells count="25">
    <mergeCell ref="K6:K7"/>
    <mergeCell ref="L6:L7"/>
    <mergeCell ref="M6:M7"/>
    <mergeCell ref="N6:N7"/>
    <mergeCell ref="A148:A149"/>
    <mergeCell ref="B148:B149"/>
    <mergeCell ref="C148:C149"/>
    <mergeCell ref="H4:I6"/>
    <mergeCell ref="J4:N4"/>
    <mergeCell ref="A1:B1"/>
    <mergeCell ref="A2:R2"/>
    <mergeCell ref="A3:R3"/>
    <mergeCell ref="A4:A7"/>
    <mergeCell ref="B4:B7"/>
    <mergeCell ref="C4:C7"/>
    <mergeCell ref="D4:D7"/>
    <mergeCell ref="E4:E7"/>
    <mergeCell ref="F4:F7"/>
    <mergeCell ref="G4:G7"/>
    <mergeCell ref="O4:O7"/>
    <mergeCell ref="P4:P7"/>
    <mergeCell ref="Q4:Q7"/>
    <mergeCell ref="R4:R7"/>
    <mergeCell ref="J5:J7"/>
    <mergeCell ref="K5:N5"/>
  </mergeCells>
  <phoneticPr fontId="1" type="noConversion"/>
  <dataValidations count="1">
    <dataValidation type="list" allowBlank="1" showInputMessage="1" showErrorMessage="1" sqref="F173 F164 F160 F157 F154 F126 F117:F118">
      <formula1>"新建,改扩建"</formula1>
    </dataValidation>
  </dataValidations>
  <hyperlinks>
    <hyperlink ref="E211" r:id="rId1" tooltip="http://baike.baidu.com/view/112513.htm"/>
  </hyperlinks>
  <printOptions horizontalCentered="1"/>
  <pageMargins left="0.39370078740157483" right="0.39370078740157483" top="0.98425196850393704" bottom="0.78740157480314965" header="0.51181102362204722" footer="0.51181102362204722"/>
  <pageSetup paperSize="9" orientation="landscape" r:id="rId2"/>
</worksheet>
</file>

<file path=xl/worksheets/sheet4.xml><?xml version="1.0" encoding="utf-8"?>
<worksheet xmlns="http://schemas.openxmlformats.org/spreadsheetml/2006/main" xmlns:r="http://schemas.openxmlformats.org/officeDocument/2006/relationships">
  <sheetPr>
    <pageSetUpPr fitToPage="1"/>
  </sheetPr>
  <dimension ref="A1:W97"/>
  <sheetViews>
    <sheetView zoomScale="80" zoomScaleNormal="80" workbookViewId="0">
      <selection activeCell="H62" sqref="H62"/>
    </sheetView>
  </sheetViews>
  <sheetFormatPr defaultColWidth="9" defaultRowHeight="14.25"/>
  <cols>
    <col min="2" max="2" width="30.5" customWidth="1"/>
    <col min="3" max="3" width="5.125" style="1" customWidth="1"/>
    <col min="4" max="4" width="24.25" customWidth="1"/>
    <col min="5" max="5" width="28.875" customWidth="1"/>
    <col min="8" max="8" width="10.375"/>
    <col min="10" max="10" width="12" style="249" customWidth="1"/>
    <col min="11" max="11" width="12.125" style="249" customWidth="1"/>
    <col min="12" max="13" width="11.5" style="249"/>
    <col min="14" max="14" width="10.375" style="249"/>
    <col min="16" max="16" width="9.375"/>
  </cols>
  <sheetData>
    <row r="1" spans="1:22" ht="23.1" customHeight="1">
      <c r="A1" s="507" t="s">
        <v>730</v>
      </c>
      <c r="B1" s="507"/>
      <c r="C1" s="157"/>
      <c r="D1" s="235"/>
      <c r="E1" s="235"/>
      <c r="F1" s="157"/>
      <c r="G1" s="157"/>
      <c r="H1" s="164"/>
      <c r="I1" s="164"/>
      <c r="J1" s="269"/>
      <c r="K1" s="269"/>
      <c r="L1" s="269"/>
      <c r="M1" s="269"/>
      <c r="N1" s="269"/>
      <c r="O1" s="164"/>
      <c r="P1" s="164"/>
      <c r="Q1" s="157"/>
      <c r="R1" s="157"/>
      <c r="S1" s="157"/>
      <c r="T1" s="157"/>
      <c r="U1" s="235"/>
      <c r="V1" s="236"/>
    </row>
    <row r="2" spans="1:22" ht="35.1" customHeight="1">
      <c r="A2" s="530" t="s">
        <v>731</v>
      </c>
      <c r="B2" s="530"/>
      <c r="C2" s="530"/>
      <c r="D2" s="530"/>
      <c r="E2" s="530"/>
      <c r="F2" s="530"/>
      <c r="G2" s="530"/>
      <c r="H2" s="530"/>
      <c r="I2" s="530"/>
      <c r="J2" s="531"/>
      <c r="K2" s="531"/>
      <c r="L2" s="531"/>
      <c r="M2" s="531"/>
      <c r="N2" s="531"/>
      <c r="O2" s="530"/>
      <c r="P2" s="530"/>
      <c r="Q2" s="530"/>
      <c r="R2" s="530"/>
      <c r="S2" s="530"/>
      <c r="T2" s="530"/>
      <c r="U2" s="530"/>
      <c r="V2" s="530"/>
    </row>
    <row r="3" spans="1:22" ht="30.95" customHeight="1">
      <c r="A3" s="510" t="s">
        <v>2</v>
      </c>
      <c r="B3" s="510"/>
      <c r="C3" s="510"/>
      <c r="D3" s="510"/>
      <c r="E3" s="510"/>
      <c r="F3" s="510"/>
      <c r="G3" s="510"/>
      <c r="H3" s="510"/>
      <c r="I3" s="510"/>
      <c r="J3" s="532"/>
      <c r="K3" s="532"/>
      <c r="L3" s="532"/>
      <c r="M3" s="532"/>
      <c r="N3" s="532"/>
      <c r="O3" s="510"/>
      <c r="P3" s="510"/>
      <c r="Q3" s="510"/>
      <c r="R3" s="510"/>
      <c r="S3" s="510"/>
      <c r="T3" s="510"/>
      <c r="U3" s="510"/>
      <c r="V3" s="510"/>
    </row>
    <row r="4" spans="1:22">
      <c r="A4" s="505" t="s">
        <v>3</v>
      </c>
      <c r="B4" s="505" t="s">
        <v>4</v>
      </c>
      <c r="C4" s="505" t="s">
        <v>5</v>
      </c>
      <c r="D4" s="505" t="s">
        <v>6</v>
      </c>
      <c r="E4" s="505" t="s">
        <v>7</v>
      </c>
      <c r="F4" s="505" t="s">
        <v>8</v>
      </c>
      <c r="G4" s="505" t="s">
        <v>9</v>
      </c>
      <c r="H4" s="506" t="s">
        <v>10</v>
      </c>
      <c r="I4" s="506"/>
      <c r="J4" s="529" t="s">
        <v>11</v>
      </c>
      <c r="K4" s="529"/>
      <c r="L4" s="529"/>
      <c r="M4" s="529"/>
      <c r="N4" s="529"/>
      <c r="O4" s="506" t="s">
        <v>12</v>
      </c>
      <c r="P4" s="506" t="s">
        <v>13</v>
      </c>
      <c r="Q4" s="505" t="s">
        <v>14</v>
      </c>
      <c r="R4" s="505" t="s">
        <v>15</v>
      </c>
      <c r="S4" s="505" t="s">
        <v>16</v>
      </c>
      <c r="T4" s="505" t="s">
        <v>17</v>
      </c>
      <c r="U4" s="505" t="s">
        <v>18</v>
      </c>
      <c r="V4" s="505" t="s">
        <v>19</v>
      </c>
    </row>
    <row r="5" spans="1:22">
      <c r="A5" s="505"/>
      <c r="B5" s="505"/>
      <c r="C5" s="505"/>
      <c r="D5" s="505"/>
      <c r="E5" s="505"/>
      <c r="F5" s="505"/>
      <c r="G5" s="505"/>
      <c r="H5" s="506"/>
      <c r="I5" s="506"/>
      <c r="J5" s="529" t="s">
        <v>20</v>
      </c>
      <c r="K5" s="529" t="s">
        <v>21</v>
      </c>
      <c r="L5" s="529"/>
      <c r="M5" s="529"/>
      <c r="N5" s="529"/>
      <c r="O5" s="506"/>
      <c r="P5" s="506"/>
      <c r="Q5" s="505"/>
      <c r="R5" s="505"/>
      <c r="S5" s="505"/>
      <c r="T5" s="505"/>
      <c r="U5" s="505"/>
      <c r="V5" s="505"/>
    </row>
    <row r="6" spans="1:22">
      <c r="A6" s="505"/>
      <c r="B6" s="505"/>
      <c r="C6" s="505"/>
      <c r="D6" s="505"/>
      <c r="E6" s="505"/>
      <c r="F6" s="505"/>
      <c r="G6" s="505"/>
      <c r="H6" s="506"/>
      <c r="I6" s="506"/>
      <c r="J6" s="529"/>
      <c r="K6" s="533" t="s">
        <v>22</v>
      </c>
      <c r="L6" s="529" t="s">
        <v>23</v>
      </c>
      <c r="M6" s="529" t="s">
        <v>24</v>
      </c>
      <c r="N6" s="529" t="s">
        <v>25</v>
      </c>
      <c r="O6" s="506"/>
      <c r="P6" s="506"/>
      <c r="Q6" s="505"/>
      <c r="R6" s="505"/>
      <c r="S6" s="505"/>
      <c r="T6" s="505"/>
      <c r="U6" s="505"/>
      <c r="V6" s="505"/>
    </row>
    <row r="7" spans="1:22">
      <c r="A7" s="505"/>
      <c r="B7" s="505"/>
      <c r="C7" s="505"/>
      <c r="D7" s="505"/>
      <c r="E7" s="505"/>
      <c r="F7" s="505"/>
      <c r="G7" s="505"/>
      <c r="H7" s="250" t="s">
        <v>26</v>
      </c>
      <c r="I7" s="250" t="s">
        <v>27</v>
      </c>
      <c r="J7" s="529"/>
      <c r="K7" s="533"/>
      <c r="L7" s="529"/>
      <c r="M7" s="529"/>
      <c r="N7" s="529"/>
      <c r="O7" s="506"/>
      <c r="P7" s="506"/>
      <c r="Q7" s="505"/>
      <c r="R7" s="505"/>
      <c r="S7" s="505"/>
      <c r="T7" s="505"/>
      <c r="U7" s="505"/>
      <c r="V7" s="505"/>
    </row>
    <row r="8" spans="1:22" ht="21" customHeight="1">
      <c r="A8" s="216"/>
      <c r="B8" s="215" t="s">
        <v>20</v>
      </c>
      <c r="C8" s="216">
        <f>C9+C32+C48+C61</f>
        <v>63</v>
      </c>
      <c r="D8" s="216" t="s">
        <v>28</v>
      </c>
      <c r="E8" s="216" t="s">
        <v>28</v>
      </c>
      <c r="F8" s="216" t="s">
        <v>28</v>
      </c>
      <c r="G8" s="216" t="s">
        <v>28</v>
      </c>
      <c r="H8" s="216" t="s">
        <v>28</v>
      </c>
      <c r="I8" s="216" t="s">
        <v>28</v>
      </c>
      <c r="J8" s="270">
        <v>522419.23</v>
      </c>
      <c r="K8" s="270">
        <f t="shared" ref="K8:R8" si="0">K9+K32+K48+K61</f>
        <v>156666.13</v>
      </c>
      <c r="L8" s="270">
        <f t="shared" si="0"/>
        <v>183466.86</v>
      </c>
      <c r="M8" s="270">
        <f t="shared" si="0"/>
        <v>115391.09</v>
      </c>
      <c r="N8" s="270">
        <f t="shared" si="0"/>
        <v>66895.23</v>
      </c>
      <c r="O8" s="216">
        <f t="shared" si="0"/>
        <v>331797</v>
      </c>
      <c r="P8" s="216">
        <f t="shared" si="0"/>
        <v>1096033</v>
      </c>
      <c r="Q8" s="216">
        <f t="shared" si="0"/>
        <v>14</v>
      </c>
      <c r="R8" s="216">
        <f t="shared" si="0"/>
        <v>166</v>
      </c>
      <c r="S8" s="216"/>
      <c r="T8" s="216"/>
      <c r="U8" s="215"/>
      <c r="V8" s="215"/>
    </row>
    <row r="9" spans="1:22" ht="21" customHeight="1">
      <c r="A9" s="216">
        <v>1</v>
      </c>
      <c r="B9" s="215" t="s">
        <v>29</v>
      </c>
      <c r="C9" s="216">
        <f>C10+C19+C22+C24+C26+C30</f>
        <v>28</v>
      </c>
      <c r="D9" s="216" t="s">
        <v>28</v>
      </c>
      <c r="E9" s="216" t="s">
        <v>28</v>
      </c>
      <c r="F9" s="216" t="s">
        <v>28</v>
      </c>
      <c r="G9" s="216" t="s">
        <v>28</v>
      </c>
      <c r="H9" s="216" t="s">
        <v>28</v>
      </c>
      <c r="I9" s="216" t="s">
        <v>28</v>
      </c>
      <c r="J9" s="270">
        <v>216718</v>
      </c>
      <c r="K9" s="270">
        <v>45419</v>
      </c>
      <c r="L9" s="270">
        <v>75842</v>
      </c>
      <c r="M9" s="270">
        <v>50154</v>
      </c>
      <c r="N9" s="270">
        <v>45303</v>
      </c>
      <c r="O9" s="216">
        <f t="shared" ref="O9:R9" si="1">O11+O13+O17</f>
        <v>44522</v>
      </c>
      <c r="P9" s="216">
        <f t="shared" si="1"/>
        <v>151516</v>
      </c>
      <c r="Q9" s="216">
        <f t="shared" si="1"/>
        <v>14</v>
      </c>
      <c r="R9" s="216">
        <f t="shared" si="1"/>
        <v>166</v>
      </c>
      <c r="S9" s="216"/>
      <c r="T9" s="216"/>
      <c r="U9" s="215"/>
      <c r="V9" s="215"/>
    </row>
    <row r="10" spans="1:22" ht="23.1" customHeight="1">
      <c r="A10" s="216">
        <v>2</v>
      </c>
      <c r="B10" s="215" t="s">
        <v>30</v>
      </c>
      <c r="C10" s="216">
        <f>C11+C13+C17</f>
        <v>18</v>
      </c>
      <c r="D10" s="216" t="s">
        <v>28</v>
      </c>
      <c r="E10" s="216" t="s">
        <v>28</v>
      </c>
      <c r="F10" s="216" t="s">
        <v>28</v>
      </c>
      <c r="G10" s="216" t="s">
        <v>28</v>
      </c>
      <c r="H10" s="216" t="s">
        <v>28</v>
      </c>
      <c r="I10" s="216" t="s">
        <v>28</v>
      </c>
      <c r="J10" s="270">
        <v>110863</v>
      </c>
      <c r="K10" s="270">
        <v>37173</v>
      </c>
      <c r="L10" s="270">
        <f t="shared" ref="L10:R10" si="2">L11+L13+L17</f>
        <v>3298</v>
      </c>
      <c r="M10" s="270">
        <f t="shared" si="2"/>
        <v>46648</v>
      </c>
      <c r="N10" s="270">
        <f t="shared" si="2"/>
        <v>23744</v>
      </c>
      <c r="O10" s="216">
        <f t="shared" si="2"/>
        <v>44522</v>
      </c>
      <c r="P10" s="216">
        <f t="shared" si="2"/>
        <v>151516</v>
      </c>
      <c r="Q10" s="216">
        <f t="shared" si="2"/>
        <v>14</v>
      </c>
      <c r="R10" s="216">
        <f t="shared" si="2"/>
        <v>166</v>
      </c>
      <c r="S10" s="216"/>
      <c r="T10" s="216"/>
      <c r="U10" s="215"/>
      <c r="V10" s="215"/>
    </row>
    <row r="11" spans="1:22" ht="23.1" customHeight="1">
      <c r="A11" s="216">
        <v>3</v>
      </c>
      <c r="B11" s="251" t="s">
        <v>31</v>
      </c>
      <c r="C11" s="216">
        <f>SUM(C12:C12)</f>
        <v>8</v>
      </c>
      <c r="D11" s="220" t="s">
        <v>28</v>
      </c>
      <c r="E11" s="216" t="s">
        <v>28</v>
      </c>
      <c r="F11" s="220" t="s">
        <v>28</v>
      </c>
      <c r="G11" s="220" t="s">
        <v>28</v>
      </c>
      <c r="H11" s="252" t="s">
        <v>28</v>
      </c>
      <c r="I11" s="252" t="s">
        <v>28</v>
      </c>
      <c r="J11" s="270">
        <f t="shared" ref="J11:R11" si="3">SUM(J12:J12)</f>
        <v>80304</v>
      </c>
      <c r="K11" s="270">
        <f t="shared" si="3"/>
        <v>23433</v>
      </c>
      <c r="L11" s="270">
        <f t="shared" si="3"/>
        <v>2150</v>
      </c>
      <c r="M11" s="270">
        <f t="shared" si="3"/>
        <v>36190</v>
      </c>
      <c r="N11" s="270">
        <f t="shared" si="3"/>
        <v>18531</v>
      </c>
      <c r="O11" s="252">
        <f t="shared" si="3"/>
        <v>33476</v>
      </c>
      <c r="P11" s="252">
        <f t="shared" si="3"/>
        <v>117166</v>
      </c>
      <c r="Q11" s="216">
        <f t="shared" si="3"/>
        <v>6</v>
      </c>
      <c r="R11" s="216">
        <f t="shared" si="3"/>
        <v>89</v>
      </c>
      <c r="S11" s="216"/>
      <c r="T11" s="216"/>
      <c r="U11" s="215"/>
      <c r="V11" s="215"/>
    </row>
    <row r="12" spans="1:22" ht="39.950000000000003" customHeight="1">
      <c r="A12" s="216">
        <v>4</v>
      </c>
      <c r="B12" s="237" t="s">
        <v>32</v>
      </c>
      <c r="C12" s="238">
        <v>8</v>
      </c>
      <c r="D12" s="237" t="s">
        <v>33</v>
      </c>
      <c r="E12" s="237" t="s">
        <v>34</v>
      </c>
      <c r="F12" s="238" t="s">
        <v>35</v>
      </c>
      <c r="G12" s="237" t="s">
        <v>36</v>
      </c>
      <c r="H12" s="253">
        <v>233880</v>
      </c>
      <c r="I12" s="253" t="s">
        <v>37</v>
      </c>
      <c r="J12" s="271">
        <f>K12+L12+M12+N12</f>
        <v>80304</v>
      </c>
      <c r="K12" s="271">
        <v>23433</v>
      </c>
      <c r="L12" s="271">
        <v>2150</v>
      </c>
      <c r="M12" s="271">
        <v>36190</v>
      </c>
      <c r="N12" s="271">
        <v>18531</v>
      </c>
      <c r="O12" s="253">
        <v>33476</v>
      </c>
      <c r="P12" s="253">
        <v>117166</v>
      </c>
      <c r="Q12" s="238">
        <v>6</v>
      </c>
      <c r="R12" s="238">
        <v>89</v>
      </c>
      <c r="S12" s="238" t="s">
        <v>38</v>
      </c>
      <c r="T12" s="238" t="s">
        <v>39</v>
      </c>
      <c r="U12" s="238" t="s">
        <v>40</v>
      </c>
      <c r="V12" s="237"/>
    </row>
    <row r="13" spans="1:22" ht="21" customHeight="1">
      <c r="A13" s="216">
        <v>5</v>
      </c>
      <c r="B13" s="215" t="s">
        <v>41</v>
      </c>
      <c r="C13" s="216">
        <f>C14+C15+C16</f>
        <v>3</v>
      </c>
      <c r="D13" s="220" t="s">
        <v>28</v>
      </c>
      <c r="E13" s="216" t="s">
        <v>28</v>
      </c>
      <c r="F13" s="220" t="s">
        <v>28</v>
      </c>
      <c r="G13" s="220" t="s">
        <v>28</v>
      </c>
      <c r="H13" s="252">
        <f t="shared" ref="H13:R13" si="4">H14+H15+H16</f>
        <v>3805300</v>
      </c>
      <c r="I13" s="252" t="s">
        <v>28</v>
      </c>
      <c r="J13" s="270">
        <f t="shared" si="4"/>
        <v>22600</v>
      </c>
      <c r="K13" s="270">
        <f t="shared" si="4"/>
        <v>6554</v>
      </c>
      <c r="L13" s="270">
        <f t="shared" si="4"/>
        <v>1119</v>
      </c>
      <c r="M13" s="270">
        <f t="shared" si="4"/>
        <v>9714</v>
      </c>
      <c r="N13" s="270">
        <f t="shared" si="4"/>
        <v>5213</v>
      </c>
      <c r="O13" s="252">
        <f t="shared" si="4"/>
        <v>10537</v>
      </c>
      <c r="P13" s="252">
        <f t="shared" si="4"/>
        <v>32770</v>
      </c>
      <c r="Q13" s="216">
        <f t="shared" si="4"/>
        <v>3</v>
      </c>
      <c r="R13" s="216">
        <f t="shared" si="4"/>
        <v>45</v>
      </c>
      <c r="S13" s="216"/>
      <c r="T13" s="216"/>
      <c r="U13" s="215"/>
      <c r="V13" s="215"/>
    </row>
    <row r="14" spans="1:22" ht="32.1" customHeight="1">
      <c r="A14" s="216">
        <v>6</v>
      </c>
      <c r="B14" s="237" t="s">
        <v>42</v>
      </c>
      <c r="C14" s="238">
        <v>1</v>
      </c>
      <c r="D14" s="237" t="s">
        <v>43</v>
      </c>
      <c r="E14" s="237" t="s">
        <v>44</v>
      </c>
      <c r="F14" s="238" t="s">
        <v>35</v>
      </c>
      <c r="G14" s="237" t="s">
        <v>36</v>
      </c>
      <c r="H14" s="253">
        <v>115900</v>
      </c>
      <c r="I14" s="253" t="s">
        <v>45</v>
      </c>
      <c r="J14" s="271">
        <v>13931</v>
      </c>
      <c r="K14" s="271">
        <v>4040</v>
      </c>
      <c r="L14" s="271">
        <v>870</v>
      </c>
      <c r="M14" s="271">
        <v>5817</v>
      </c>
      <c r="N14" s="271">
        <v>3204</v>
      </c>
      <c r="O14" s="253">
        <v>6510</v>
      </c>
      <c r="P14" s="253">
        <v>20200</v>
      </c>
      <c r="Q14" s="238">
        <v>2</v>
      </c>
      <c r="R14" s="238">
        <v>20</v>
      </c>
      <c r="S14" s="238" t="s">
        <v>46</v>
      </c>
      <c r="T14" s="238" t="s">
        <v>47</v>
      </c>
      <c r="U14" s="237" t="s">
        <v>40</v>
      </c>
      <c r="V14" s="237"/>
    </row>
    <row r="15" spans="1:22" ht="32.1" customHeight="1">
      <c r="A15" s="216">
        <v>7</v>
      </c>
      <c r="B15" s="237" t="s">
        <v>48</v>
      </c>
      <c r="C15" s="238">
        <v>1</v>
      </c>
      <c r="D15" s="237" t="s">
        <v>49</v>
      </c>
      <c r="E15" s="237" t="s">
        <v>50</v>
      </c>
      <c r="F15" s="238" t="s">
        <v>35</v>
      </c>
      <c r="G15" s="237" t="s">
        <v>36</v>
      </c>
      <c r="H15" s="253">
        <v>1424400</v>
      </c>
      <c r="I15" s="253" t="s">
        <v>51</v>
      </c>
      <c r="J15" s="271">
        <v>6048</v>
      </c>
      <c r="K15" s="271">
        <v>1754</v>
      </c>
      <c r="L15" s="271">
        <v>181</v>
      </c>
      <c r="M15" s="271">
        <v>2722</v>
      </c>
      <c r="N15" s="271">
        <v>1391</v>
      </c>
      <c r="O15" s="253">
        <v>2829</v>
      </c>
      <c r="P15" s="253">
        <v>8770</v>
      </c>
      <c r="Q15" s="238">
        <v>1</v>
      </c>
      <c r="R15" s="238">
        <v>15</v>
      </c>
      <c r="S15" s="238" t="s">
        <v>46</v>
      </c>
      <c r="T15" s="238" t="s">
        <v>47</v>
      </c>
      <c r="U15" s="237" t="s">
        <v>40</v>
      </c>
      <c r="V15" s="237"/>
    </row>
    <row r="16" spans="1:22" ht="32.1" customHeight="1">
      <c r="A16" s="216">
        <v>8</v>
      </c>
      <c r="B16" s="237" t="s">
        <v>52</v>
      </c>
      <c r="C16" s="238">
        <v>1</v>
      </c>
      <c r="D16" s="237" t="s">
        <v>53</v>
      </c>
      <c r="E16" s="237" t="s">
        <v>54</v>
      </c>
      <c r="F16" s="238" t="s">
        <v>35</v>
      </c>
      <c r="G16" s="237" t="s">
        <v>36</v>
      </c>
      <c r="H16" s="253">
        <v>2265000</v>
      </c>
      <c r="I16" s="253" t="s">
        <v>55</v>
      </c>
      <c r="J16" s="271">
        <v>2621</v>
      </c>
      <c r="K16" s="271">
        <v>760</v>
      </c>
      <c r="L16" s="271">
        <v>68</v>
      </c>
      <c r="M16" s="271">
        <v>1175</v>
      </c>
      <c r="N16" s="271">
        <v>618</v>
      </c>
      <c r="O16" s="253">
        <v>1198</v>
      </c>
      <c r="P16" s="253">
        <v>3800</v>
      </c>
      <c r="Q16" s="238">
        <v>0</v>
      </c>
      <c r="R16" s="238">
        <v>10</v>
      </c>
      <c r="S16" s="238" t="s">
        <v>46</v>
      </c>
      <c r="T16" s="238" t="s">
        <v>47</v>
      </c>
      <c r="U16" s="237" t="s">
        <v>40</v>
      </c>
      <c r="V16" s="237"/>
    </row>
    <row r="17" spans="1:22" ht="41.1" customHeight="1">
      <c r="A17" s="216">
        <v>9</v>
      </c>
      <c r="B17" s="215" t="s">
        <v>56</v>
      </c>
      <c r="C17" s="216">
        <f>SUM(C18:C18)</f>
        <v>7</v>
      </c>
      <c r="D17" s="220" t="s">
        <v>28</v>
      </c>
      <c r="E17" s="216" t="s">
        <v>28</v>
      </c>
      <c r="F17" s="220" t="s">
        <v>28</v>
      </c>
      <c r="G17" s="220" t="s">
        <v>28</v>
      </c>
      <c r="H17" s="252">
        <f t="shared" ref="H17:R17" si="5">SUM(H18:H18)</f>
        <v>21500</v>
      </c>
      <c r="I17" s="252" t="s">
        <v>57</v>
      </c>
      <c r="J17" s="270">
        <f t="shared" si="5"/>
        <v>1089</v>
      </c>
      <c r="K17" s="270">
        <f t="shared" si="5"/>
        <v>316</v>
      </c>
      <c r="L17" s="270">
        <f t="shared" si="5"/>
        <v>29</v>
      </c>
      <c r="M17" s="270">
        <f t="shared" si="5"/>
        <v>744</v>
      </c>
      <c r="N17" s="270">
        <f t="shared" si="5"/>
        <v>0</v>
      </c>
      <c r="O17" s="252">
        <f t="shared" si="5"/>
        <v>509</v>
      </c>
      <c r="P17" s="252">
        <f t="shared" si="5"/>
        <v>1580</v>
      </c>
      <c r="Q17" s="216">
        <f t="shared" si="5"/>
        <v>5</v>
      </c>
      <c r="R17" s="216">
        <f t="shared" si="5"/>
        <v>32</v>
      </c>
      <c r="S17" s="216"/>
      <c r="T17" s="216"/>
      <c r="U17" s="215"/>
      <c r="V17" s="215" t="s">
        <v>58</v>
      </c>
    </row>
    <row r="18" spans="1:22" ht="41.1" customHeight="1">
      <c r="A18" s="216">
        <v>10</v>
      </c>
      <c r="B18" s="237" t="s">
        <v>59</v>
      </c>
      <c r="C18" s="238">
        <v>7</v>
      </c>
      <c r="D18" s="237" t="s">
        <v>60</v>
      </c>
      <c r="E18" s="237" t="s">
        <v>61</v>
      </c>
      <c r="F18" s="238" t="s">
        <v>62</v>
      </c>
      <c r="G18" s="237" t="s">
        <v>36</v>
      </c>
      <c r="H18" s="253">
        <v>21500</v>
      </c>
      <c r="I18" s="253" t="s">
        <v>57</v>
      </c>
      <c r="J18" s="271">
        <v>1089</v>
      </c>
      <c r="K18" s="271">
        <v>316</v>
      </c>
      <c r="L18" s="271">
        <v>29</v>
      </c>
      <c r="M18" s="271">
        <v>744</v>
      </c>
      <c r="N18" s="271">
        <v>0</v>
      </c>
      <c r="O18" s="253">
        <v>509</v>
      </c>
      <c r="P18" s="253">
        <v>1580</v>
      </c>
      <c r="Q18" s="238">
        <v>5</v>
      </c>
      <c r="R18" s="238">
        <v>32</v>
      </c>
      <c r="S18" s="238" t="s">
        <v>63</v>
      </c>
      <c r="T18" s="238" t="s">
        <v>47</v>
      </c>
      <c r="U18" s="237" t="s">
        <v>40</v>
      </c>
      <c r="V18" s="237"/>
    </row>
    <row r="19" spans="1:22" ht="41.1" customHeight="1">
      <c r="A19" s="216">
        <v>11</v>
      </c>
      <c r="B19" s="215" t="s">
        <v>64</v>
      </c>
      <c r="C19" s="216">
        <f>C20+C21</f>
        <v>4</v>
      </c>
      <c r="D19" s="216" t="s">
        <v>28</v>
      </c>
      <c r="E19" s="216" t="s">
        <v>28</v>
      </c>
      <c r="F19" s="216" t="s">
        <v>28</v>
      </c>
      <c r="G19" s="216" t="s">
        <v>28</v>
      </c>
      <c r="H19" s="252">
        <f t="shared" ref="H19:R19" si="6">H20+H21</f>
        <v>42</v>
      </c>
      <c r="I19" s="252" t="s">
        <v>65</v>
      </c>
      <c r="J19" s="270">
        <f t="shared" si="6"/>
        <v>5014</v>
      </c>
      <c r="K19" s="270">
        <f t="shared" si="6"/>
        <v>1454</v>
      </c>
      <c r="L19" s="270">
        <f t="shared" si="6"/>
        <v>193</v>
      </c>
      <c r="M19" s="270">
        <f t="shared" si="6"/>
        <v>2262</v>
      </c>
      <c r="N19" s="270">
        <f t="shared" si="6"/>
        <v>1105</v>
      </c>
      <c r="O19" s="252">
        <f t="shared" si="6"/>
        <v>2278</v>
      </c>
      <c r="P19" s="252">
        <f t="shared" si="6"/>
        <v>7270</v>
      </c>
      <c r="Q19" s="216">
        <f t="shared" si="6"/>
        <v>0</v>
      </c>
      <c r="R19" s="216">
        <f t="shared" si="6"/>
        <v>0</v>
      </c>
      <c r="S19" s="216"/>
      <c r="T19" s="216"/>
      <c r="U19" s="215"/>
      <c r="V19" s="215"/>
    </row>
    <row r="20" spans="1:22" ht="45" customHeight="1">
      <c r="A20" s="216">
        <v>12</v>
      </c>
      <c r="B20" s="237" t="s">
        <v>66</v>
      </c>
      <c r="C20" s="238">
        <v>3</v>
      </c>
      <c r="D20" s="241" t="s">
        <v>67</v>
      </c>
      <c r="E20" s="242" t="s">
        <v>68</v>
      </c>
      <c r="F20" s="238" t="s">
        <v>35</v>
      </c>
      <c r="G20" s="237" t="s">
        <v>36</v>
      </c>
      <c r="H20" s="253">
        <v>26</v>
      </c>
      <c r="I20" s="253" t="s">
        <v>65</v>
      </c>
      <c r="J20" s="271">
        <v>4814</v>
      </c>
      <c r="K20" s="271">
        <v>1396</v>
      </c>
      <c r="L20" s="271">
        <v>193</v>
      </c>
      <c r="M20" s="271">
        <v>2166</v>
      </c>
      <c r="N20" s="271">
        <v>1059</v>
      </c>
      <c r="O20" s="253">
        <v>2181</v>
      </c>
      <c r="P20" s="253">
        <v>6980</v>
      </c>
      <c r="Q20" s="238">
        <v>0</v>
      </c>
      <c r="R20" s="238">
        <v>0</v>
      </c>
      <c r="S20" s="238" t="s">
        <v>69</v>
      </c>
      <c r="T20" s="238" t="s">
        <v>47</v>
      </c>
      <c r="U20" s="237" t="s">
        <v>40</v>
      </c>
      <c r="V20" s="237"/>
    </row>
    <row r="21" spans="1:22" ht="33.950000000000003" customHeight="1">
      <c r="A21" s="216">
        <v>13</v>
      </c>
      <c r="B21" s="237" t="s">
        <v>70</v>
      </c>
      <c r="C21" s="238">
        <v>1</v>
      </c>
      <c r="D21" s="241" t="s">
        <v>71</v>
      </c>
      <c r="E21" s="242" t="s">
        <v>72</v>
      </c>
      <c r="F21" s="238" t="s">
        <v>62</v>
      </c>
      <c r="G21" s="237" t="s">
        <v>36</v>
      </c>
      <c r="H21" s="253">
        <v>16</v>
      </c>
      <c r="I21" s="253" t="s">
        <v>65</v>
      </c>
      <c r="J21" s="271">
        <v>200</v>
      </c>
      <c r="K21" s="271">
        <v>58</v>
      </c>
      <c r="L21" s="271">
        <v>0</v>
      </c>
      <c r="M21" s="271">
        <v>96</v>
      </c>
      <c r="N21" s="271">
        <v>46</v>
      </c>
      <c r="O21" s="253">
        <v>97</v>
      </c>
      <c r="P21" s="253">
        <v>290</v>
      </c>
      <c r="Q21" s="238">
        <v>0</v>
      </c>
      <c r="R21" s="238">
        <v>0</v>
      </c>
      <c r="S21" s="238" t="s">
        <v>69</v>
      </c>
      <c r="T21" s="238" t="s">
        <v>47</v>
      </c>
      <c r="U21" s="237" t="s">
        <v>40</v>
      </c>
      <c r="V21" s="237"/>
    </row>
    <row r="22" spans="1:22" ht="27" customHeight="1">
      <c r="A22" s="216">
        <v>14</v>
      </c>
      <c r="B22" s="215" t="s">
        <v>73</v>
      </c>
      <c r="C22" s="216">
        <f>SUM(C23:C23)</f>
        <v>1</v>
      </c>
      <c r="D22" s="220" t="s">
        <v>28</v>
      </c>
      <c r="E22" s="216" t="s">
        <v>28</v>
      </c>
      <c r="F22" s="220" t="s">
        <v>28</v>
      </c>
      <c r="G22" s="220" t="s">
        <v>28</v>
      </c>
      <c r="H22" s="252">
        <f t="shared" ref="H22:R22" si="7">SUM(H23:H23)</f>
        <v>102</v>
      </c>
      <c r="I22" s="252" t="s">
        <v>65</v>
      </c>
      <c r="J22" s="270">
        <f t="shared" si="7"/>
        <v>1076</v>
      </c>
      <c r="K22" s="270">
        <f t="shared" si="7"/>
        <v>312</v>
      </c>
      <c r="L22" s="270">
        <f t="shared" si="7"/>
        <v>218</v>
      </c>
      <c r="M22" s="270">
        <f t="shared" si="7"/>
        <v>546</v>
      </c>
      <c r="N22" s="270">
        <f t="shared" si="7"/>
        <v>0</v>
      </c>
      <c r="O22" s="252">
        <f t="shared" si="7"/>
        <v>520</v>
      </c>
      <c r="P22" s="252">
        <f t="shared" si="7"/>
        <v>1560</v>
      </c>
      <c r="Q22" s="216">
        <f t="shared" si="7"/>
        <v>0</v>
      </c>
      <c r="R22" s="216">
        <f t="shared" si="7"/>
        <v>15</v>
      </c>
      <c r="S22" s="216"/>
      <c r="T22" s="216"/>
      <c r="U22" s="215"/>
      <c r="V22" s="215"/>
    </row>
    <row r="23" spans="1:22" ht="29.1" customHeight="1">
      <c r="A23" s="216">
        <v>15</v>
      </c>
      <c r="B23" s="237" t="s">
        <v>74</v>
      </c>
      <c r="C23" s="238">
        <v>1</v>
      </c>
      <c r="D23" s="237" t="s">
        <v>75</v>
      </c>
      <c r="E23" s="237" t="s">
        <v>76</v>
      </c>
      <c r="F23" s="238" t="s">
        <v>62</v>
      </c>
      <c r="G23" s="237" t="s">
        <v>36</v>
      </c>
      <c r="H23" s="253">
        <v>102</v>
      </c>
      <c r="I23" s="253" t="s">
        <v>65</v>
      </c>
      <c r="J23" s="271">
        <v>1076</v>
      </c>
      <c r="K23" s="271">
        <v>312</v>
      </c>
      <c r="L23" s="271">
        <v>218</v>
      </c>
      <c r="M23" s="271">
        <v>546</v>
      </c>
      <c r="N23" s="271">
        <v>0</v>
      </c>
      <c r="O23" s="253">
        <v>520</v>
      </c>
      <c r="P23" s="253">
        <v>1560</v>
      </c>
      <c r="Q23" s="238">
        <v>0</v>
      </c>
      <c r="R23" s="238">
        <v>15</v>
      </c>
      <c r="S23" s="238" t="s">
        <v>77</v>
      </c>
      <c r="T23" s="238" t="s">
        <v>47</v>
      </c>
      <c r="U23" s="237" t="s">
        <v>40</v>
      </c>
      <c r="V23" s="237"/>
    </row>
    <row r="24" spans="1:22" ht="27.95" customHeight="1">
      <c r="A24" s="216">
        <v>16</v>
      </c>
      <c r="B24" s="215" t="s">
        <v>78</v>
      </c>
      <c r="C24" s="216">
        <f>SUM(C25:C25)</f>
        <v>1</v>
      </c>
      <c r="D24" s="215" t="s">
        <v>28</v>
      </c>
      <c r="E24" s="215" t="s">
        <v>28</v>
      </c>
      <c r="F24" s="216" t="s">
        <v>28</v>
      </c>
      <c r="G24" s="215" t="s">
        <v>28</v>
      </c>
      <c r="H24" s="252">
        <f t="shared" ref="H24:R24" si="8">SUM(H25:H25)</f>
        <v>1200</v>
      </c>
      <c r="I24" s="252" t="s">
        <v>79</v>
      </c>
      <c r="J24" s="270">
        <f t="shared" si="8"/>
        <v>609</v>
      </c>
      <c r="K24" s="270">
        <f t="shared" si="8"/>
        <v>210</v>
      </c>
      <c r="L24" s="270">
        <f t="shared" si="8"/>
        <v>0</v>
      </c>
      <c r="M24" s="270">
        <f t="shared" si="8"/>
        <v>89</v>
      </c>
      <c r="N24" s="270">
        <f t="shared" si="8"/>
        <v>310</v>
      </c>
      <c r="O24" s="252">
        <f t="shared" si="8"/>
        <v>700</v>
      </c>
      <c r="P24" s="252">
        <f t="shared" si="8"/>
        <v>1050</v>
      </c>
      <c r="Q24" s="216">
        <f t="shared" si="8"/>
        <v>0</v>
      </c>
      <c r="R24" s="216">
        <f t="shared" si="8"/>
        <v>0</v>
      </c>
      <c r="S24" s="216"/>
      <c r="T24" s="216"/>
      <c r="U24" s="215"/>
      <c r="V24" s="215"/>
    </row>
    <row r="25" spans="1:22" ht="30" customHeight="1">
      <c r="A25" s="216">
        <v>17</v>
      </c>
      <c r="B25" s="237" t="s">
        <v>80</v>
      </c>
      <c r="C25" s="238">
        <v>1</v>
      </c>
      <c r="D25" s="237" t="s">
        <v>81</v>
      </c>
      <c r="E25" s="237" t="s">
        <v>82</v>
      </c>
      <c r="F25" s="238" t="s">
        <v>62</v>
      </c>
      <c r="G25" s="237" t="s">
        <v>36</v>
      </c>
      <c r="H25" s="253">
        <v>1200</v>
      </c>
      <c r="I25" s="253" t="s">
        <v>79</v>
      </c>
      <c r="J25" s="271">
        <v>609</v>
      </c>
      <c r="K25" s="271">
        <v>210</v>
      </c>
      <c r="L25" s="271">
        <v>0</v>
      </c>
      <c r="M25" s="271">
        <v>89</v>
      </c>
      <c r="N25" s="271">
        <v>310</v>
      </c>
      <c r="O25" s="253">
        <v>700</v>
      </c>
      <c r="P25" s="253">
        <v>1050</v>
      </c>
      <c r="Q25" s="238">
        <v>0</v>
      </c>
      <c r="R25" s="238">
        <v>0</v>
      </c>
      <c r="S25" s="238" t="s">
        <v>83</v>
      </c>
      <c r="T25" s="238" t="s">
        <v>47</v>
      </c>
      <c r="U25" s="237" t="s">
        <v>40</v>
      </c>
      <c r="V25" s="237" t="s">
        <v>84</v>
      </c>
    </row>
    <row r="26" spans="1:22" ht="27.95" customHeight="1">
      <c r="A26" s="216">
        <v>18</v>
      </c>
      <c r="B26" s="215" t="s">
        <v>85</v>
      </c>
      <c r="C26" s="216">
        <f>C27+C28+C29</f>
        <v>3</v>
      </c>
      <c r="D26" s="220" t="s">
        <v>28</v>
      </c>
      <c r="E26" s="216" t="s">
        <v>28</v>
      </c>
      <c r="F26" s="220" t="s">
        <v>28</v>
      </c>
      <c r="G26" s="220" t="s">
        <v>28</v>
      </c>
      <c r="H26" s="252">
        <f t="shared" ref="H26:R26" si="9">H27+H28+H29</f>
        <v>76678</v>
      </c>
      <c r="I26" s="252"/>
      <c r="J26" s="270">
        <f t="shared" si="9"/>
        <v>76678</v>
      </c>
      <c r="K26" s="270">
        <f t="shared" si="9"/>
        <v>3790</v>
      </c>
      <c r="L26" s="270">
        <f t="shared" si="9"/>
        <v>72133</v>
      </c>
      <c r="M26" s="270">
        <f t="shared" si="9"/>
        <v>609</v>
      </c>
      <c r="N26" s="270">
        <f t="shared" si="9"/>
        <v>144</v>
      </c>
      <c r="O26" s="252">
        <f t="shared" si="9"/>
        <v>57906</v>
      </c>
      <c r="P26" s="252">
        <f t="shared" si="9"/>
        <v>179190</v>
      </c>
      <c r="Q26" s="216">
        <f t="shared" si="9"/>
        <v>15</v>
      </c>
      <c r="R26" s="216">
        <f t="shared" si="9"/>
        <v>150</v>
      </c>
      <c r="S26" s="216"/>
      <c r="T26" s="216"/>
      <c r="U26" s="215"/>
      <c r="V26" s="215"/>
    </row>
    <row r="27" spans="1:22" ht="33" customHeight="1">
      <c r="A27" s="216">
        <v>19</v>
      </c>
      <c r="B27" s="226" t="s">
        <v>86</v>
      </c>
      <c r="C27" s="243">
        <v>1</v>
      </c>
      <c r="D27" s="226" t="s">
        <v>87</v>
      </c>
      <c r="E27" s="226" t="s">
        <v>88</v>
      </c>
      <c r="F27" s="243" t="s">
        <v>62</v>
      </c>
      <c r="G27" s="226" t="s">
        <v>36</v>
      </c>
      <c r="H27" s="254">
        <v>72133</v>
      </c>
      <c r="I27" s="254" t="s">
        <v>79</v>
      </c>
      <c r="J27" s="272">
        <v>72133</v>
      </c>
      <c r="K27" s="272">
        <v>0</v>
      </c>
      <c r="L27" s="272">
        <v>72133</v>
      </c>
      <c r="M27" s="272">
        <v>0</v>
      </c>
      <c r="N27" s="272">
        <v>0</v>
      </c>
      <c r="O27" s="254">
        <v>28853</v>
      </c>
      <c r="P27" s="254">
        <v>89445</v>
      </c>
      <c r="Q27" s="243">
        <v>5</v>
      </c>
      <c r="R27" s="243">
        <v>50</v>
      </c>
      <c r="S27" s="243" t="s">
        <v>89</v>
      </c>
      <c r="T27" s="243" t="s">
        <v>47</v>
      </c>
      <c r="U27" s="226" t="s">
        <v>40</v>
      </c>
      <c r="V27" s="226"/>
    </row>
    <row r="28" spans="1:22" ht="36.950000000000003" customHeight="1">
      <c r="A28" s="216">
        <v>20</v>
      </c>
      <c r="B28" s="226" t="s">
        <v>90</v>
      </c>
      <c r="C28" s="243">
        <v>1</v>
      </c>
      <c r="D28" s="226" t="s">
        <v>87</v>
      </c>
      <c r="E28" s="226" t="s">
        <v>91</v>
      </c>
      <c r="F28" s="243" t="s">
        <v>62</v>
      </c>
      <c r="G28" s="226" t="s">
        <v>36</v>
      </c>
      <c r="H28" s="254">
        <v>3103</v>
      </c>
      <c r="I28" s="254" t="s">
        <v>79</v>
      </c>
      <c r="J28" s="272">
        <v>3103</v>
      </c>
      <c r="K28" s="272">
        <v>2636</v>
      </c>
      <c r="L28" s="272">
        <v>0</v>
      </c>
      <c r="M28" s="272">
        <v>465</v>
      </c>
      <c r="N28" s="272">
        <v>0</v>
      </c>
      <c r="O28" s="254">
        <v>28853</v>
      </c>
      <c r="P28" s="254">
        <v>89445</v>
      </c>
      <c r="Q28" s="243">
        <v>5</v>
      </c>
      <c r="R28" s="243">
        <v>50</v>
      </c>
      <c r="S28" s="243" t="s">
        <v>89</v>
      </c>
      <c r="T28" s="243" t="s">
        <v>47</v>
      </c>
      <c r="U28" s="226" t="s">
        <v>40</v>
      </c>
      <c r="V28" s="226"/>
    </row>
    <row r="29" spans="1:22" ht="42.95" customHeight="1">
      <c r="A29" s="216">
        <v>21</v>
      </c>
      <c r="B29" s="226" t="s">
        <v>92</v>
      </c>
      <c r="C29" s="243">
        <v>1</v>
      </c>
      <c r="D29" s="226" t="s">
        <v>87</v>
      </c>
      <c r="E29" s="226" t="s">
        <v>93</v>
      </c>
      <c r="F29" s="243" t="s">
        <v>62</v>
      </c>
      <c r="G29" s="226" t="s">
        <v>36</v>
      </c>
      <c r="H29" s="254">
        <v>1442</v>
      </c>
      <c r="I29" s="254" t="s">
        <v>79</v>
      </c>
      <c r="J29" s="272">
        <v>1442</v>
      </c>
      <c r="K29" s="272">
        <v>1154</v>
      </c>
      <c r="L29" s="272">
        <v>0</v>
      </c>
      <c r="M29" s="272">
        <v>144</v>
      </c>
      <c r="N29" s="272">
        <v>144</v>
      </c>
      <c r="O29" s="254">
        <v>200</v>
      </c>
      <c r="P29" s="254">
        <v>300</v>
      </c>
      <c r="Q29" s="243">
        <v>5</v>
      </c>
      <c r="R29" s="243">
        <v>50</v>
      </c>
      <c r="S29" s="281" t="s">
        <v>83</v>
      </c>
      <c r="T29" s="243" t="s">
        <v>94</v>
      </c>
      <c r="U29" s="226" t="s">
        <v>40</v>
      </c>
      <c r="V29" s="226"/>
    </row>
    <row r="30" spans="1:22" ht="27.95" customHeight="1">
      <c r="A30" s="216">
        <v>22</v>
      </c>
      <c r="B30" s="215" t="s">
        <v>95</v>
      </c>
      <c r="C30" s="216">
        <f>SUM(C31:C31)</f>
        <v>1</v>
      </c>
      <c r="D30" s="216" t="s">
        <v>28</v>
      </c>
      <c r="E30" s="216" t="s">
        <v>28</v>
      </c>
      <c r="F30" s="216" t="s">
        <v>28</v>
      </c>
      <c r="G30" s="216" t="s">
        <v>28</v>
      </c>
      <c r="H30" s="252">
        <f t="shared" ref="H30:R30" si="10">SUM(H31:H31)</f>
        <v>20000</v>
      </c>
      <c r="I30" s="252" t="s">
        <v>96</v>
      </c>
      <c r="J30" s="270">
        <f t="shared" si="10"/>
        <v>22480</v>
      </c>
      <c r="K30" s="270">
        <f t="shared" si="10"/>
        <v>2480</v>
      </c>
      <c r="L30" s="270">
        <f t="shared" si="10"/>
        <v>0</v>
      </c>
      <c r="M30" s="270">
        <f t="shared" si="10"/>
        <v>0</v>
      </c>
      <c r="N30" s="270">
        <f t="shared" si="10"/>
        <v>20000</v>
      </c>
      <c r="O30" s="252">
        <f t="shared" si="10"/>
        <v>4000</v>
      </c>
      <c r="P30" s="252">
        <f t="shared" si="10"/>
        <v>12400</v>
      </c>
      <c r="Q30" s="216">
        <f t="shared" si="10"/>
        <v>0</v>
      </c>
      <c r="R30" s="216">
        <f t="shared" si="10"/>
        <v>0</v>
      </c>
      <c r="S30" s="216"/>
      <c r="T30" s="216"/>
      <c r="U30" s="215"/>
      <c r="V30" s="215"/>
    </row>
    <row r="31" spans="1:22" ht="30" customHeight="1">
      <c r="A31" s="216">
        <v>23</v>
      </c>
      <c r="B31" s="226" t="s">
        <v>97</v>
      </c>
      <c r="C31" s="243">
        <v>1</v>
      </c>
      <c r="D31" s="226" t="s">
        <v>98</v>
      </c>
      <c r="E31" s="226" t="s">
        <v>99</v>
      </c>
      <c r="F31" s="243" t="s">
        <v>62</v>
      </c>
      <c r="G31" s="226" t="s">
        <v>36</v>
      </c>
      <c r="H31" s="254">
        <v>20000</v>
      </c>
      <c r="I31" s="254" t="s">
        <v>96</v>
      </c>
      <c r="J31" s="272">
        <f>SUM(K31:N31)</f>
        <v>22480</v>
      </c>
      <c r="K31" s="272">
        <v>2480</v>
      </c>
      <c r="L31" s="272">
        <v>0</v>
      </c>
      <c r="M31" s="272">
        <v>0</v>
      </c>
      <c r="N31" s="272">
        <v>20000</v>
      </c>
      <c r="O31" s="254">
        <v>4000</v>
      </c>
      <c r="P31" s="254">
        <v>12400</v>
      </c>
      <c r="Q31" s="243">
        <v>0</v>
      </c>
      <c r="R31" s="243">
        <v>0</v>
      </c>
      <c r="S31" s="243" t="s">
        <v>47</v>
      </c>
      <c r="T31" s="243" t="s">
        <v>100</v>
      </c>
      <c r="U31" s="226" t="s">
        <v>40</v>
      </c>
      <c r="V31" s="226" t="s">
        <v>84</v>
      </c>
    </row>
    <row r="32" spans="1:22" ht="30" customHeight="1">
      <c r="A32" s="216">
        <v>39</v>
      </c>
      <c r="B32" s="129" t="s">
        <v>727</v>
      </c>
      <c r="C32" s="225">
        <f>C33+C35+C37+C39+C41+C43+C45</f>
        <v>12</v>
      </c>
      <c r="D32" s="220" t="s">
        <v>28</v>
      </c>
      <c r="E32" s="216" t="s">
        <v>28</v>
      </c>
      <c r="F32" s="220" t="s">
        <v>28</v>
      </c>
      <c r="G32" s="220" t="s">
        <v>28</v>
      </c>
      <c r="H32" s="186">
        <f t="shared" ref="H32:P32" si="11">H33+H35+H37+H39+H41+H43+H45</f>
        <v>66367</v>
      </c>
      <c r="I32" s="273" t="s">
        <v>28</v>
      </c>
      <c r="J32" s="274">
        <f t="shared" si="11"/>
        <v>46957</v>
      </c>
      <c r="K32" s="274">
        <f t="shared" si="11"/>
        <v>4278</v>
      </c>
      <c r="L32" s="274">
        <f t="shared" si="11"/>
        <v>38082</v>
      </c>
      <c r="M32" s="274">
        <f t="shared" si="11"/>
        <v>0</v>
      </c>
      <c r="N32" s="274">
        <f t="shared" si="11"/>
        <v>0</v>
      </c>
      <c r="O32" s="186">
        <f t="shared" si="11"/>
        <v>127571</v>
      </c>
      <c r="P32" s="186">
        <f t="shared" si="11"/>
        <v>469323</v>
      </c>
      <c r="Q32" s="40"/>
      <c r="R32" s="40"/>
      <c r="S32" s="282"/>
      <c r="T32" s="282"/>
      <c r="U32" s="283"/>
      <c r="V32" s="284"/>
    </row>
    <row r="33" spans="1:22" ht="30" customHeight="1">
      <c r="A33" s="216">
        <v>40</v>
      </c>
      <c r="B33" s="215" t="s">
        <v>128</v>
      </c>
      <c r="C33" s="216">
        <f>SUM(C34:C34)</f>
        <v>1</v>
      </c>
      <c r="D33" s="215"/>
      <c r="E33" s="215"/>
      <c r="F33" s="216"/>
      <c r="G33" s="215"/>
      <c r="H33" s="252">
        <f t="shared" ref="H33:P33" si="12">SUM(H34:H34)</f>
        <v>18417</v>
      </c>
      <c r="I33" s="252" t="s">
        <v>102</v>
      </c>
      <c r="J33" s="270">
        <f t="shared" si="12"/>
        <v>1872</v>
      </c>
      <c r="K33" s="270">
        <f t="shared" si="12"/>
        <v>0</v>
      </c>
      <c r="L33" s="270">
        <f t="shared" si="12"/>
        <v>1872</v>
      </c>
      <c r="M33" s="270">
        <f t="shared" si="12"/>
        <v>0</v>
      </c>
      <c r="N33" s="270">
        <f t="shared" si="12"/>
        <v>0</v>
      </c>
      <c r="O33" s="252">
        <f t="shared" si="12"/>
        <v>6139</v>
      </c>
      <c r="P33" s="252">
        <f t="shared" si="12"/>
        <v>18417</v>
      </c>
      <c r="Q33" s="40"/>
      <c r="R33" s="40"/>
      <c r="S33" s="216"/>
      <c r="T33" s="216"/>
      <c r="U33" s="283"/>
      <c r="V33" s="284"/>
    </row>
    <row r="34" spans="1:22" ht="30" customHeight="1">
      <c r="A34" s="216">
        <v>41</v>
      </c>
      <c r="B34" s="226" t="s">
        <v>129</v>
      </c>
      <c r="C34" s="243">
        <v>1</v>
      </c>
      <c r="D34" s="226" t="s">
        <v>87</v>
      </c>
      <c r="E34" s="226" t="s">
        <v>130</v>
      </c>
      <c r="F34" s="243" t="s">
        <v>35</v>
      </c>
      <c r="G34" s="226" t="s">
        <v>36</v>
      </c>
      <c r="H34" s="254">
        <v>18417</v>
      </c>
      <c r="I34" s="254" t="s">
        <v>102</v>
      </c>
      <c r="J34" s="272">
        <f>SUM(K34:N34)</f>
        <v>1872</v>
      </c>
      <c r="K34" s="272">
        <v>0</v>
      </c>
      <c r="L34" s="272">
        <v>1872</v>
      </c>
      <c r="M34" s="272">
        <v>0</v>
      </c>
      <c r="N34" s="272">
        <v>0</v>
      </c>
      <c r="O34" s="254">
        <v>6139</v>
      </c>
      <c r="P34" s="254">
        <v>18417</v>
      </c>
      <c r="Q34" s="285"/>
      <c r="R34" s="285"/>
      <c r="S34" s="243" t="s">
        <v>131</v>
      </c>
      <c r="T34" s="243" t="s">
        <v>47</v>
      </c>
      <c r="U34" s="286"/>
      <c r="V34" s="287"/>
    </row>
    <row r="35" spans="1:22" ht="30" customHeight="1">
      <c r="A35" s="216">
        <v>42</v>
      </c>
      <c r="B35" s="215" t="s">
        <v>132</v>
      </c>
      <c r="C35" s="216">
        <f>C36</f>
        <v>4</v>
      </c>
      <c r="D35" s="220" t="s">
        <v>28</v>
      </c>
      <c r="E35" s="216" t="s">
        <v>28</v>
      </c>
      <c r="F35" s="220" t="s">
        <v>28</v>
      </c>
      <c r="G35" s="220" t="s">
        <v>28</v>
      </c>
      <c r="H35" s="252"/>
      <c r="I35" s="252" t="str">
        <f t="shared" ref="I35:P35" si="13">I36</f>
        <v>人次</v>
      </c>
      <c r="J35" s="270">
        <f t="shared" si="13"/>
        <v>37514</v>
      </c>
      <c r="K35" s="270">
        <f t="shared" si="13"/>
        <v>0</v>
      </c>
      <c r="L35" s="270">
        <f t="shared" si="13"/>
        <v>32917</v>
      </c>
      <c r="M35" s="270">
        <f t="shared" si="13"/>
        <v>0</v>
      </c>
      <c r="N35" s="270">
        <f t="shared" si="13"/>
        <v>0</v>
      </c>
      <c r="O35" s="252">
        <f t="shared" si="13"/>
        <v>92134</v>
      </c>
      <c r="P35" s="252">
        <f t="shared" si="13"/>
        <v>394916</v>
      </c>
      <c r="Q35" s="40"/>
      <c r="R35" s="40"/>
      <c r="S35" s="216"/>
      <c r="T35" s="216"/>
      <c r="U35" s="283"/>
      <c r="V35" s="284"/>
    </row>
    <row r="36" spans="1:22" ht="30" customHeight="1">
      <c r="A36" s="216">
        <v>43</v>
      </c>
      <c r="B36" s="255" t="s">
        <v>133</v>
      </c>
      <c r="C36" s="256">
        <v>4</v>
      </c>
      <c r="D36" s="226" t="s">
        <v>87</v>
      </c>
      <c r="E36" s="226" t="s">
        <v>134</v>
      </c>
      <c r="F36" s="243" t="s">
        <v>35</v>
      </c>
      <c r="G36" s="226" t="s">
        <v>36</v>
      </c>
      <c r="H36" s="257">
        <v>90534</v>
      </c>
      <c r="I36" s="257" t="s">
        <v>102</v>
      </c>
      <c r="J36" s="275">
        <v>37514</v>
      </c>
      <c r="K36" s="275">
        <v>0</v>
      </c>
      <c r="L36" s="275">
        <v>32917</v>
      </c>
      <c r="M36" s="275">
        <v>0</v>
      </c>
      <c r="N36" s="275">
        <v>0</v>
      </c>
      <c r="O36" s="257">
        <v>92134</v>
      </c>
      <c r="P36" s="257">
        <v>394916</v>
      </c>
      <c r="Q36" s="128"/>
      <c r="R36" s="128"/>
      <c r="S36" s="243" t="s">
        <v>131</v>
      </c>
      <c r="T36" s="243" t="s">
        <v>47</v>
      </c>
      <c r="U36" s="283"/>
      <c r="V36" s="284"/>
    </row>
    <row r="37" spans="1:22" ht="30" customHeight="1">
      <c r="A37" s="216">
        <v>44</v>
      </c>
      <c r="B37" s="215" t="s">
        <v>135</v>
      </c>
      <c r="C37" s="216">
        <f t="shared" ref="C37:C41" si="14">SUM(C38:C38)</f>
        <v>1</v>
      </c>
      <c r="D37" s="220" t="s">
        <v>28</v>
      </c>
      <c r="E37" s="216" t="s">
        <v>28</v>
      </c>
      <c r="F37" s="220" t="s">
        <v>28</v>
      </c>
      <c r="G37" s="220" t="s">
        <v>28</v>
      </c>
      <c r="H37" s="252">
        <f t="shared" ref="H37:P37" si="15">SUM(H38:H38)</f>
        <v>4020</v>
      </c>
      <c r="I37" s="252" t="s">
        <v>102</v>
      </c>
      <c r="J37" s="270">
        <f t="shared" si="15"/>
        <v>2412</v>
      </c>
      <c r="K37" s="270">
        <f t="shared" si="15"/>
        <v>0</v>
      </c>
      <c r="L37" s="270">
        <f t="shared" si="15"/>
        <v>2412</v>
      </c>
      <c r="M37" s="270">
        <f t="shared" si="15"/>
        <v>0</v>
      </c>
      <c r="N37" s="270">
        <f t="shared" si="15"/>
        <v>0</v>
      </c>
      <c r="O37" s="252">
        <f t="shared" si="15"/>
        <v>4020</v>
      </c>
      <c r="P37" s="252">
        <f t="shared" si="15"/>
        <v>12060</v>
      </c>
      <c r="Q37" s="40"/>
      <c r="R37" s="40"/>
      <c r="S37" s="216"/>
      <c r="T37" s="216"/>
      <c r="U37" s="283"/>
      <c r="V37" s="284"/>
    </row>
    <row r="38" spans="1:22" ht="30" customHeight="1">
      <c r="A38" s="216">
        <v>45</v>
      </c>
      <c r="B38" s="226" t="s">
        <v>136</v>
      </c>
      <c r="C38" s="243">
        <v>1</v>
      </c>
      <c r="D38" s="226" t="s">
        <v>87</v>
      </c>
      <c r="E38" s="226" t="s">
        <v>137</v>
      </c>
      <c r="F38" s="243" t="s">
        <v>62</v>
      </c>
      <c r="G38" s="226" t="s">
        <v>138</v>
      </c>
      <c r="H38" s="254">
        <v>4020</v>
      </c>
      <c r="I38" s="254" t="s">
        <v>102</v>
      </c>
      <c r="J38" s="272">
        <f t="shared" ref="J38:J42" si="16">SUM(K38:N38)</f>
        <v>2412</v>
      </c>
      <c r="K38" s="272">
        <v>0</v>
      </c>
      <c r="L38" s="272">
        <v>2412</v>
      </c>
      <c r="M38" s="272">
        <v>0</v>
      </c>
      <c r="N38" s="272">
        <v>0</v>
      </c>
      <c r="O38" s="254">
        <v>4020</v>
      </c>
      <c r="P38" s="254">
        <v>12060</v>
      </c>
      <c r="Q38" s="285"/>
      <c r="R38" s="285"/>
      <c r="S38" s="243" t="s">
        <v>131</v>
      </c>
      <c r="T38" s="243" t="s">
        <v>47</v>
      </c>
      <c r="U38" s="286"/>
      <c r="V38" s="287"/>
    </row>
    <row r="39" spans="1:22" ht="30" customHeight="1">
      <c r="A39" s="216">
        <v>46</v>
      </c>
      <c r="B39" s="215" t="s">
        <v>139</v>
      </c>
      <c r="C39" s="216">
        <f t="shared" si="14"/>
        <v>1</v>
      </c>
      <c r="D39" s="220" t="s">
        <v>28</v>
      </c>
      <c r="E39" s="216" t="s">
        <v>28</v>
      </c>
      <c r="F39" s="220" t="s">
        <v>28</v>
      </c>
      <c r="G39" s="220" t="s">
        <v>28</v>
      </c>
      <c r="H39" s="252">
        <f t="shared" ref="H39:P39" si="17">SUM(H40:H40)</f>
        <v>4675</v>
      </c>
      <c r="I39" s="252" t="s">
        <v>102</v>
      </c>
      <c r="J39" s="270">
        <f t="shared" si="17"/>
        <v>935</v>
      </c>
      <c r="K39" s="270">
        <f t="shared" si="17"/>
        <v>935</v>
      </c>
      <c r="L39" s="270">
        <f t="shared" si="17"/>
        <v>0</v>
      </c>
      <c r="M39" s="270">
        <f t="shared" si="17"/>
        <v>0</v>
      </c>
      <c r="N39" s="270">
        <f t="shared" si="17"/>
        <v>0</v>
      </c>
      <c r="O39" s="252">
        <f t="shared" si="17"/>
        <v>935</v>
      </c>
      <c r="P39" s="252">
        <f t="shared" si="17"/>
        <v>4675</v>
      </c>
      <c r="Q39" s="40"/>
      <c r="R39" s="40"/>
      <c r="S39" s="216"/>
      <c r="T39" s="216"/>
      <c r="U39" s="283"/>
      <c r="V39" s="284"/>
    </row>
    <row r="40" spans="1:22" ht="30" customHeight="1">
      <c r="A40" s="216">
        <v>47</v>
      </c>
      <c r="B40" s="226" t="s">
        <v>140</v>
      </c>
      <c r="C40" s="243">
        <v>1</v>
      </c>
      <c r="D40" s="226" t="s">
        <v>87</v>
      </c>
      <c r="E40" s="226" t="s">
        <v>141</v>
      </c>
      <c r="F40" s="243" t="s">
        <v>35</v>
      </c>
      <c r="G40" s="226" t="s">
        <v>36</v>
      </c>
      <c r="H40" s="254">
        <v>4675</v>
      </c>
      <c r="I40" s="254" t="s">
        <v>102</v>
      </c>
      <c r="J40" s="272">
        <f t="shared" si="16"/>
        <v>935</v>
      </c>
      <c r="K40" s="272">
        <v>935</v>
      </c>
      <c r="L40" s="272">
        <v>0</v>
      </c>
      <c r="M40" s="272">
        <v>0</v>
      </c>
      <c r="N40" s="272">
        <v>0</v>
      </c>
      <c r="O40" s="254">
        <v>935</v>
      </c>
      <c r="P40" s="254">
        <v>4675</v>
      </c>
      <c r="Q40" s="285"/>
      <c r="R40" s="285"/>
      <c r="S40" s="243" t="s">
        <v>47</v>
      </c>
      <c r="T40" s="243"/>
      <c r="U40" s="286"/>
      <c r="V40" s="287"/>
    </row>
    <row r="41" spans="1:22" ht="30" customHeight="1">
      <c r="A41" s="216">
        <v>48</v>
      </c>
      <c r="B41" s="215" t="s">
        <v>142</v>
      </c>
      <c r="C41" s="216">
        <f t="shared" si="14"/>
        <v>1</v>
      </c>
      <c r="D41" s="220" t="s">
        <v>28</v>
      </c>
      <c r="E41" s="216" t="s">
        <v>28</v>
      </c>
      <c r="F41" s="220" t="s">
        <v>28</v>
      </c>
      <c r="G41" s="220" t="s">
        <v>28</v>
      </c>
      <c r="H41" s="252">
        <f t="shared" ref="H41:P41" si="18">SUM(H42:H42)</f>
        <v>11715</v>
      </c>
      <c r="I41" s="252" t="s">
        <v>102</v>
      </c>
      <c r="J41" s="270">
        <f t="shared" si="18"/>
        <v>2343</v>
      </c>
      <c r="K41" s="270">
        <f t="shared" si="18"/>
        <v>2343</v>
      </c>
      <c r="L41" s="270">
        <f t="shared" si="18"/>
        <v>0</v>
      </c>
      <c r="M41" s="270">
        <f t="shared" si="18"/>
        <v>0</v>
      </c>
      <c r="N41" s="270">
        <f t="shared" si="18"/>
        <v>0</v>
      </c>
      <c r="O41" s="252">
        <f t="shared" si="18"/>
        <v>2343</v>
      </c>
      <c r="P41" s="252">
        <f t="shared" si="18"/>
        <v>11715</v>
      </c>
      <c r="Q41" s="40"/>
      <c r="R41" s="40"/>
      <c r="S41" s="216"/>
      <c r="T41" s="216"/>
      <c r="U41" s="283"/>
      <c r="V41" s="284"/>
    </row>
    <row r="42" spans="1:22" ht="30" customHeight="1">
      <c r="A42" s="216">
        <v>49</v>
      </c>
      <c r="B42" s="226" t="s">
        <v>143</v>
      </c>
      <c r="C42" s="243">
        <v>1</v>
      </c>
      <c r="D42" s="226" t="s">
        <v>87</v>
      </c>
      <c r="E42" s="226" t="s">
        <v>144</v>
      </c>
      <c r="F42" s="243" t="s">
        <v>35</v>
      </c>
      <c r="G42" s="226" t="s">
        <v>36</v>
      </c>
      <c r="H42" s="254">
        <v>11715</v>
      </c>
      <c r="I42" s="254" t="s">
        <v>102</v>
      </c>
      <c r="J42" s="272">
        <f t="shared" si="16"/>
        <v>2343</v>
      </c>
      <c r="K42" s="272">
        <v>2343</v>
      </c>
      <c r="L42" s="272">
        <v>0</v>
      </c>
      <c r="M42" s="272">
        <v>0</v>
      </c>
      <c r="N42" s="272">
        <v>0</v>
      </c>
      <c r="O42" s="254">
        <v>2343</v>
      </c>
      <c r="P42" s="254">
        <v>11715</v>
      </c>
      <c r="Q42" s="285"/>
      <c r="R42" s="285"/>
      <c r="S42" s="243" t="s">
        <v>131</v>
      </c>
      <c r="T42" s="243" t="s">
        <v>47</v>
      </c>
      <c r="U42" s="286"/>
      <c r="V42" s="287"/>
    </row>
    <row r="43" spans="1:22" ht="30" customHeight="1">
      <c r="A43" s="216">
        <v>50</v>
      </c>
      <c r="B43" s="215" t="s">
        <v>145</v>
      </c>
      <c r="C43" s="216">
        <f>C44</f>
        <v>2</v>
      </c>
      <c r="D43" s="220" t="s">
        <v>28</v>
      </c>
      <c r="E43" s="216" t="s">
        <v>28</v>
      </c>
      <c r="F43" s="220" t="s">
        <v>28</v>
      </c>
      <c r="G43" s="220" t="s">
        <v>28</v>
      </c>
      <c r="H43" s="252">
        <f t="shared" ref="H43:P43" si="19">SUM(H44:H46)</f>
        <v>16540</v>
      </c>
      <c r="I43" s="252" t="s">
        <v>102</v>
      </c>
      <c r="J43" s="270">
        <f t="shared" si="19"/>
        <v>1481</v>
      </c>
      <c r="K43" s="270">
        <f t="shared" si="19"/>
        <v>600</v>
      </c>
      <c r="L43" s="270">
        <f t="shared" si="19"/>
        <v>881</v>
      </c>
      <c r="M43" s="270">
        <f t="shared" si="19"/>
        <v>0</v>
      </c>
      <c r="N43" s="270">
        <f t="shared" si="19"/>
        <v>0</v>
      </c>
      <c r="O43" s="252">
        <f t="shared" si="19"/>
        <v>12500</v>
      </c>
      <c r="P43" s="252">
        <f t="shared" si="19"/>
        <v>16540</v>
      </c>
      <c r="Q43" s="40"/>
      <c r="R43" s="40"/>
      <c r="S43" s="216"/>
      <c r="T43" s="216"/>
      <c r="U43" s="283"/>
      <c r="V43" s="284"/>
    </row>
    <row r="44" spans="1:22" ht="30" customHeight="1">
      <c r="A44" s="216">
        <v>51</v>
      </c>
      <c r="B44" s="226" t="s">
        <v>146</v>
      </c>
      <c r="C44" s="243">
        <v>2</v>
      </c>
      <c r="D44" s="226" t="s">
        <v>87</v>
      </c>
      <c r="E44" s="226" t="s">
        <v>147</v>
      </c>
      <c r="F44" s="243" t="s">
        <v>62</v>
      </c>
      <c r="G44" s="226" t="s">
        <v>36</v>
      </c>
      <c r="H44" s="254">
        <v>4540</v>
      </c>
      <c r="I44" s="254" t="s">
        <v>102</v>
      </c>
      <c r="J44" s="272">
        <v>881</v>
      </c>
      <c r="K44" s="272">
        <v>0</v>
      </c>
      <c r="L44" s="272">
        <v>881</v>
      </c>
      <c r="M44" s="272">
        <v>0</v>
      </c>
      <c r="N44" s="272">
        <v>0</v>
      </c>
      <c r="O44" s="254">
        <v>2500</v>
      </c>
      <c r="P44" s="254">
        <v>4540</v>
      </c>
      <c r="Q44" s="285"/>
      <c r="R44" s="285"/>
      <c r="S44" s="243" t="s">
        <v>110</v>
      </c>
      <c r="T44" s="243" t="s">
        <v>47</v>
      </c>
      <c r="U44" s="286"/>
      <c r="V44" s="287"/>
    </row>
    <row r="45" spans="1:22" ht="30" customHeight="1">
      <c r="A45" s="216">
        <v>52</v>
      </c>
      <c r="B45" s="215" t="s">
        <v>148</v>
      </c>
      <c r="C45" s="216">
        <f>C46+C47</f>
        <v>2</v>
      </c>
      <c r="D45" s="220" t="s">
        <v>28</v>
      </c>
      <c r="E45" s="216" t="s">
        <v>28</v>
      </c>
      <c r="F45" s="220" t="s">
        <v>28</v>
      </c>
      <c r="G45" s="220" t="s">
        <v>28</v>
      </c>
      <c r="H45" s="252">
        <f t="shared" ref="H45:P45" si="20">H46+H47</f>
        <v>11000</v>
      </c>
      <c r="I45" s="252" t="s">
        <v>102</v>
      </c>
      <c r="J45" s="270">
        <f t="shared" si="20"/>
        <v>400</v>
      </c>
      <c r="K45" s="270">
        <f t="shared" si="20"/>
        <v>400</v>
      </c>
      <c r="L45" s="270">
        <f t="shared" si="20"/>
        <v>0</v>
      </c>
      <c r="M45" s="270">
        <f t="shared" si="20"/>
        <v>0</v>
      </c>
      <c r="N45" s="270">
        <f t="shared" si="20"/>
        <v>0</v>
      </c>
      <c r="O45" s="252">
        <f t="shared" si="20"/>
        <v>9500</v>
      </c>
      <c r="P45" s="252">
        <f t="shared" si="20"/>
        <v>11000</v>
      </c>
      <c r="Q45" s="40"/>
      <c r="R45" s="40"/>
      <c r="S45" s="216"/>
      <c r="T45" s="216"/>
      <c r="U45" s="283"/>
      <c r="V45" s="284"/>
    </row>
    <row r="46" spans="1:22" ht="30" customHeight="1">
      <c r="A46" s="216">
        <v>53</v>
      </c>
      <c r="B46" s="226" t="s">
        <v>149</v>
      </c>
      <c r="C46" s="243">
        <v>1</v>
      </c>
      <c r="D46" s="226" t="s">
        <v>87</v>
      </c>
      <c r="E46" s="226" t="s">
        <v>150</v>
      </c>
      <c r="F46" s="243" t="s">
        <v>62</v>
      </c>
      <c r="G46" s="226" t="s">
        <v>36</v>
      </c>
      <c r="H46" s="254">
        <v>1000</v>
      </c>
      <c r="I46" s="254" t="s">
        <v>102</v>
      </c>
      <c r="J46" s="272">
        <f>SUM(K46:N46)</f>
        <v>200</v>
      </c>
      <c r="K46" s="272">
        <v>200</v>
      </c>
      <c r="L46" s="272">
        <v>0</v>
      </c>
      <c r="M46" s="272">
        <v>0</v>
      </c>
      <c r="N46" s="272">
        <v>0</v>
      </c>
      <c r="O46" s="254">
        <v>500</v>
      </c>
      <c r="P46" s="254">
        <v>1000</v>
      </c>
      <c r="Q46" s="285"/>
      <c r="R46" s="285"/>
      <c r="S46" s="243" t="s">
        <v>47</v>
      </c>
      <c r="T46" s="243"/>
      <c r="U46" s="286"/>
      <c r="V46" s="287"/>
    </row>
    <row r="47" spans="1:22" ht="30" customHeight="1">
      <c r="A47" s="216">
        <v>54</v>
      </c>
      <c r="B47" s="226" t="s">
        <v>151</v>
      </c>
      <c r="C47" s="243">
        <v>1</v>
      </c>
      <c r="D47" s="226" t="s">
        <v>87</v>
      </c>
      <c r="E47" s="226" t="s">
        <v>152</v>
      </c>
      <c r="F47" s="243" t="s">
        <v>62</v>
      </c>
      <c r="G47" s="226" t="s">
        <v>36</v>
      </c>
      <c r="H47" s="254">
        <v>10000</v>
      </c>
      <c r="I47" s="254" t="s">
        <v>102</v>
      </c>
      <c r="J47" s="272">
        <f>SUM(K47:N47)</f>
        <v>200</v>
      </c>
      <c r="K47" s="272">
        <v>200</v>
      </c>
      <c r="L47" s="272">
        <v>0</v>
      </c>
      <c r="M47" s="272">
        <v>0</v>
      </c>
      <c r="N47" s="272">
        <v>0</v>
      </c>
      <c r="O47" s="254">
        <v>9000</v>
      </c>
      <c r="P47" s="254">
        <v>10000</v>
      </c>
      <c r="Q47" s="285"/>
      <c r="R47" s="285"/>
      <c r="S47" s="243" t="s">
        <v>47</v>
      </c>
      <c r="T47" s="243"/>
      <c r="U47" s="286"/>
      <c r="V47" s="287"/>
    </row>
    <row r="48" spans="1:22" ht="30" customHeight="1">
      <c r="A48" s="216">
        <v>55</v>
      </c>
      <c r="B48" s="258" t="s">
        <v>728</v>
      </c>
      <c r="C48" s="218">
        <f>C49+C51+C53+C55+C57+C59</f>
        <v>6</v>
      </c>
      <c r="D48" s="220" t="s">
        <v>28</v>
      </c>
      <c r="E48" s="216" t="s">
        <v>28</v>
      </c>
      <c r="F48" s="220" t="s">
        <v>28</v>
      </c>
      <c r="G48" s="220" t="s">
        <v>28</v>
      </c>
      <c r="H48" s="259">
        <f t="shared" ref="H48:P48" si="21">H49+H51+H53+H55+H57+H59</f>
        <v>46342</v>
      </c>
      <c r="I48" s="273" t="s">
        <v>28</v>
      </c>
      <c r="J48" s="276">
        <f t="shared" si="21"/>
        <v>86940</v>
      </c>
      <c r="K48" s="276">
        <f t="shared" si="21"/>
        <v>11245</v>
      </c>
      <c r="L48" s="276">
        <f t="shared" si="21"/>
        <v>24637</v>
      </c>
      <c r="M48" s="276">
        <f t="shared" si="21"/>
        <v>42785</v>
      </c>
      <c r="N48" s="276">
        <f t="shared" si="21"/>
        <v>5192</v>
      </c>
      <c r="O48" s="259">
        <f t="shared" si="21"/>
        <v>15694</v>
      </c>
      <c r="P48" s="259">
        <f t="shared" si="21"/>
        <v>60320</v>
      </c>
      <c r="Q48" s="40"/>
      <c r="R48" s="40"/>
      <c r="S48" s="218"/>
      <c r="T48" s="218"/>
      <c r="U48" s="283"/>
      <c r="V48" s="284"/>
    </row>
    <row r="49" spans="1:22" ht="30" customHeight="1">
      <c r="A49" s="216">
        <v>56</v>
      </c>
      <c r="B49" s="170" t="s">
        <v>154</v>
      </c>
      <c r="C49" s="171">
        <f t="shared" ref="C49:C53" si="22">SUM(C50:C50)</f>
        <v>1</v>
      </c>
      <c r="D49" s="220" t="s">
        <v>28</v>
      </c>
      <c r="E49" s="216" t="s">
        <v>28</v>
      </c>
      <c r="F49" s="220" t="s">
        <v>28</v>
      </c>
      <c r="G49" s="220" t="s">
        <v>28</v>
      </c>
      <c r="H49" s="252">
        <f t="shared" ref="H49:P49" si="23">SUM(H50:H50)</f>
        <v>6255</v>
      </c>
      <c r="I49" s="252" t="s">
        <v>155</v>
      </c>
      <c r="J49" s="270">
        <f t="shared" si="23"/>
        <v>27852</v>
      </c>
      <c r="K49" s="270">
        <f t="shared" si="23"/>
        <v>5255</v>
      </c>
      <c r="L49" s="270">
        <f t="shared" si="23"/>
        <v>21020</v>
      </c>
      <c r="M49" s="270">
        <f t="shared" si="23"/>
        <v>0</v>
      </c>
      <c r="N49" s="270">
        <f t="shared" si="23"/>
        <v>1577</v>
      </c>
      <c r="O49" s="252">
        <f t="shared" si="23"/>
        <v>5255</v>
      </c>
      <c r="P49" s="252">
        <f t="shared" si="23"/>
        <v>13222</v>
      </c>
      <c r="Q49" s="170"/>
      <c r="R49" s="170"/>
      <c r="S49" s="171"/>
      <c r="T49" s="171"/>
      <c r="U49" s="288">
        <f>P49</f>
        <v>13222</v>
      </c>
      <c r="V49" s="284"/>
    </row>
    <row r="50" spans="1:22" ht="30" customHeight="1">
      <c r="A50" s="216">
        <v>57</v>
      </c>
      <c r="B50" s="260" t="s">
        <v>156</v>
      </c>
      <c r="C50" s="261">
        <v>1</v>
      </c>
      <c r="D50" s="260" t="s">
        <v>87</v>
      </c>
      <c r="E50" s="260" t="s">
        <v>157</v>
      </c>
      <c r="F50" s="261" t="s">
        <v>62</v>
      </c>
      <c r="G50" s="260" t="s">
        <v>36</v>
      </c>
      <c r="H50" s="254">
        <v>6255</v>
      </c>
      <c r="I50" s="254" t="s">
        <v>155</v>
      </c>
      <c r="J50" s="272">
        <f>K50+L50+M50+N50</f>
        <v>27852</v>
      </c>
      <c r="K50" s="272">
        <v>5255</v>
      </c>
      <c r="L50" s="272">
        <v>21020</v>
      </c>
      <c r="M50" s="272">
        <v>0</v>
      </c>
      <c r="N50" s="272">
        <v>1577</v>
      </c>
      <c r="O50" s="254">
        <v>5255</v>
      </c>
      <c r="P50" s="254">
        <v>13222</v>
      </c>
      <c r="Q50" s="285"/>
      <c r="R50" s="285"/>
      <c r="S50" s="261" t="s">
        <v>158</v>
      </c>
      <c r="T50" s="261" t="s">
        <v>47</v>
      </c>
      <c r="U50" s="260">
        <f>P50</f>
        <v>13222</v>
      </c>
      <c r="V50" s="287"/>
    </row>
    <row r="51" spans="1:22" ht="30" customHeight="1">
      <c r="A51" s="216">
        <v>58</v>
      </c>
      <c r="B51" s="170" t="s">
        <v>159</v>
      </c>
      <c r="C51" s="171">
        <f t="shared" si="22"/>
        <v>1</v>
      </c>
      <c r="D51" s="170"/>
      <c r="E51" s="170"/>
      <c r="F51" s="171"/>
      <c r="G51" s="170"/>
      <c r="H51" s="252">
        <f t="shared" ref="H51:P51" si="24">SUM(H52:H52)</f>
        <v>2557</v>
      </c>
      <c r="I51" s="252" t="s">
        <v>155</v>
      </c>
      <c r="J51" s="270">
        <f t="shared" si="24"/>
        <v>51342</v>
      </c>
      <c r="K51" s="270">
        <f t="shared" si="24"/>
        <v>5990</v>
      </c>
      <c r="L51" s="270">
        <f t="shared" si="24"/>
        <v>0</v>
      </c>
      <c r="M51" s="270">
        <f t="shared" si="24"/>
        <v>42785</v>
      </c>
      <c r="N51" s="270">
        <f t="shared" si="24"/>
        <v>2567</v>
      </c>
      <c r="O51" s="252">
        <f t="shared" si="24"/>
        <v>2557</v>
      </c>
      <c r="P51" s="252">
        <f t="shared" si="24"/>
        <v>8557</v>
      </c>
      <c r="Q51" s="40"/>
      <c r="R51" s="40"/>
      <c r="S51" s="171"/>
      <c r="T51" s="171"/>
      <c r="U51" s="170"/>
      <c r="V51" s="284"/>
    </row>
    <row r="52" spans="1:22" ht="30" customHeight="1">
      <c r="A52" s="216">
        <v>59</v>
      </c>
      <c r="B52" s="260" t="s">
        <v>160</v>
      </c>
      <c r="C52" s="261">
        <v>1</v>
      </c>
      <c r="D52" s="260" t="s">
        <v>161</v>
      </c>
      <c r="E52" s="260" t="s">
        <v>162</v>
      </c>
      <c r="F52" s="261" t="s">
        <v>62</v>
      </c>
      <c r="G52" s="260" t="s">
        <v>36</v>
      </c>
      <c r="H52" s="254">
        <v>2557</v>
      </c>
      <c r="I52" s="254" t="s">
        <v>155</v>
      </c>
      <c r="J52" s="272">
        <f t="shared" ref="J52:J56" si="25">SUM(K52:N52)</f>
        <v>51342</v>
      </c>
      <c r="K52" s="272">
        <v>5990</v>
      </c>
      <c r="L52" s="272">
        <v>0</v>
      </c>
      <c r="M52" s="272">
        <v>42785</v>
      </c>
      <c r="N52" s="272">
        <v>2567</v>
      </c>
      <c r="O52" s="254">
        <v>2557</v>
      </c>
      <c r="P52" s="254">
        <v>8557</v>
      </c>
      <c r="Q52" s="285"/>
      <c r="R52" s="285"/>
      <c r="S52" s="261" t="s">
        <v>163</v>
      </c>
      <c r="T52" s="289" t="s">
        <v>164</v>
      </c>
      <c r="U52" s="260"/>
      <c r="V52" s="287"/>
    </row>
    <row r="53" spans="1:22" ht="30" customHeight="1">
      <c r="A53" s="216">
        <v>60</v>
      </c>
      <c r="B53" s="170" t="s">
        <v>165</v>
      </c>
      <c r="C53" s="171">
        <f t="shared" si="22"/>
        <v>1</v>
      </c>
      <c r="D53" s="170"/>
      <c r="E53" s="170"/>
      <c r="F53" s="171"/>
      <c r="G53" s="170"/>
      <c r="H53" s="252">
        <f t="shared" ref="H53:P53" si="26">SUM(H54:H54)</f>
        <v>36560</v>
      </c>
      <c r="I53" s="252" t="s">
        <v>155</v>
      </c>
      <c r="J53" s="270">
        <f t="shared" si="26"/>
        <v>2194</v>
      </c>
      <c r="K53" s="270">
        <f t="shared" si="26"/>
        <v>0</v>
      </c>
      <c r="L53" s="270">
        <f t="shared" si="26"/>
        <v>2194</v>
      </c>
      <c r="M53" s="270">
        <f t="shared" si="26"/>
        <v>0</v>
      </c>
      <c r="N53" s="270">
        <f t="shared" si="26"/>
        <v>0</v>
      </c>
      <c r="O53" s="252">
        <f t="shared" si="26"/>
        <v>7312</v>
      </c>
      <c r="P53" s="252">
        <f t="shared" si="26"/>
        <v>36560</v>
      </c>
      <c r="Q53" s="40"/>
      <c r="R53" s="40"/>
      <c r="S53" s="171"/>
      <c r="T53" s="171"/>
      <c r="U53" s="170"/>
      <c r="V53" s="284"/>
    </row>
    <row r="54" spans="1:22" ht="30" customHeight="1">
      <c r="A54" s="216">
        <v>61</v>
      </c>
      <c r="B54" s="260" t="s">
        <v>166</v>
      </c>
      <c r="C54" s="261">
        <v>1</v>
      </c>
      <c r="D54" s="260" t="s">
        <v>167</v>
      </c>
      <c r="E54" s="260" t="s">
        <v>168</v>
      </c>
      <c r="F54" s="261" t="s">
        <v>62</v>
      </c>
      <c r="G54" s="260" t="s">
        <v>36</v>
      </c>
      <c r="H54" s="254">
        <v>36560</v>
      </c>
      <c r="I54" s="254" t="s">
        <v>155</v>
      </c>
      <c r="J54" s="272">
        <f t="shared" si="25"/>
        <v>2194</v>
      </c>
      <c r="K54" s="272"/>
      <c r="L54" s="272">
        <v>2194</v>
      </c>
      <c r="M54" s="272">
        <v>0</v>
      </c>
      <c r="N54" s="272">
        <v>0</v>
      </c>
      <c r="O54" s="254">
        <v>7312</v>
      </c>
      <c r="P54" s="277">
        <v>36560</v>
      </c>
      <c r="Q54" s="285"/>
      <c r="R54" s="285"/>
      <c r="S54" s="261" t="s">
        <v>169</v>
      </c>
      <c r="T54" s="261" t="s">
        <v>170</v>
      </c>
      <c r="U54" s="260"/>
      <c r="V54" s="287"/>
    </row>
    <row r="55" spans="1:22" ht="30" customHeight="1">
      <c r="A55" s="216">
        <v>62</v>
      </c>
      <c r="B55" s="170" t="s">
        <v>171</v>
      </c>
      <c r="C55" s="171">
        <f>SUM(C56:C56)</f>
        <v>1</v>
      </c>
      <c r="D55" s="170"/>
      <c r="E55" s="170"/>
      <c r="F55" s="171"/>
      <c r="G55" s="170"/>
      <c r="H55" s="252">
        <f t="shared" ref="H55:P55" si="27">SUM(H56:H56)</f>
        <v>500</v>
      </c>
      <c r="I55" s="252" t="s">
        <v>155</v>
      </c>
      <c r="J55" s="270">
        <f t="shared" si="27"/>
        <v>1200</v>
      </c>
      <c r="K55" s="270">
        <f t="shared" si="27"/>
        <v>0</v>
      </c>
      <c r="L55" s="270">
        <f t="shared" si="27"/>
        <v>500</v>
      </c>
      <c r="M55" s="270">
        <f t="shared" si="27"/>
        <v>0</v>
      </c>
      <c r="N55" s="270">
        <f t="shared" si="27"/>
        <v>700</v>
      </c>
      <c r="O55" s="252">
        <f t="shared" si="27"/>
        <v>100</v>
      </c>
      <c r="P55" s="252">
        <f t="shared" si="27"/>
        <v>500</v>
      </c>
      <c r="Q55" s="40"/>
      <c r="R55" s="40"/>
      <c r="S55" s="171"/>
      <c r="T55" s="171"/>
      <c r="U55" s="170"/>
      <c r="V55" s="284"/>
    </row>
    <row r="56" spans="1:22" ht="30" customHeight="1">
      <c r="A56" s="216">
        <v>63</v>
      </c>
      <c r="B56" s="260" t="s">
        <v>172</v>
      </c>
      <c r="C56" s="261">
        <v>1</v>
      </c>
      <c r="D56" s="260" t="s">
        <v>173</v>
      </c>
      <c r="E56" s="260" t="s">
        <v>174</v>
      </c>
      <c r="F56" s="261" t="s">
        <v>62</v>
      </c>
      <c r="G56" s="260" t="s">
        <v>36</v>
      </c>
      <c r="H56" s="254">
        <v>500</v>
      </c>
      <c r="I56" s="254" t="s">
        <v>155</v>
      </c>
      <c r="J56" s="272">
        <f t="shared" si="25"/>
        <v>1200</v>
      </c>
      <c r="K56" s="272">
        <v>0</v>
      </c>
      <c r="L56" s="272">
        <v>500</v>
      </c>
      <c r="M56" s="272">
        <v>0</v>
      </c>
      <c r="N56" s="272">
        <v>700</v>
      </c>
      <c r="O56" s="254">
        <v>100</v>
      </c>
      <c r="P56" s="254">
        <v>500</v>
      </c>
      <c r="Q56" s="285"/>
      <c r="R56" s="285"/>
      <c r="S56" s="261" t="s">
        <v>175</v>
      </c>
      <c r="T56" s="261"/>
      <c r="U56" s="260"/>
      <c r="V56" s="287"/>
    </row>
    <row r="57" spans="1:22" ht="30" customHeight="1">
      <c r="A57" s="216">
        <v>64</v>
      </c>
      <c r="B57" s="170" t="s">
        <v>176</v>
      </c>
      <c r="C57" s="171">
        <f>SUM(C58:C58)</f>
        <v>1</v>
      </c>
      <c r="D57" s="170"/>
      <c r="E57" s="170"/>
      <c r="F57" s="171"/>
      <c r="G57" s="170"/>
      <c r="H57" s="252">
        <f t="shared" ref="H57:P57" si="28">SUM(H58:H58)</f>
        <v>254</v>
      </c>
      <c r="I57" s="252" t="s">
        <v>155</v>
      </c>
      <c r="J57" s="270">
        <f t="shared" si="28"/>
        <v>402</v>
      </c>
      <c r="K57" s="270">
        <f t="shared" si="28"/>
        <v>0</v>
      </c>
      <c r="L57" s="270">
        <f t="shared" si="28"/>
        <v>254</v>
      </c>
      <c r="M57" s="270">
        <f t="shared" si="28"/>
        <v>0</v>
      </c>
      <c r="N57" s="270">
        <f t="shared" si="28"/>
        <v>148</v>
      </c>
      <c r="O57" s="252">
        <f t="shared" si="28"/>
        <v>254</v>
      </c>
      <c r="P57" s="252">
        <f t="shared" si="28"/>
        <v>812</v>
      </c>
      <c r="Q57" s="40"/>
      <c r="R57" s="40"/>
      <c r="S57" s="171"/>
      <c r="T57" s="171"/>
      <c r="U57" s="170"/>
      <c r="V57" s="284"/>
    </row>
    <row r="58" spans="1:22" ht="30" customHeight="1">
      <c r="A58" s="216">
        <v>65</v>
      </c>
      <c r="B58" s="260" t="s">
        <v>177</v>
      </c>
      <c r="C58" s="261">
        <v>1</v>
      </c>
      <c r="D58" s="260" t="s">
        <v>178</v>
      </c>
      <c r="E58" s="260" t="s">
        <v>179</v>
      </c>
      <c r="F58" s="261" t="s">
        <v>62</v>
      </c>
      <c r="G58" s="260" t="s">
        <v>36</v>
      </c>
      <c r="H58" s="254">
        <v>254</v>
      </c>
      <c r="I58" s="254" t="s">
        <v>155</v>
      </c>
      <c r="J58" s="272">
        <f>SUM(K58:N58)</f>
        <v>402</v>
      </c>
      <c r="K58" s="272">
        <v>0</v>
      </c>
      <c r="L58" s="272">
        <v>254</v>
      </c>
      <c r="M58" s="272">
        <v>0</v>
      </c>
      <c r="N58" s="272">
        <v>148</v>
      </c>
      <c r="O58" s="254">
        <v>254</v>
      </c>
      <c r="P58" s="254">
        <v>812</v>
      </c>
      <c r="Q58" s="285"/>
      <c r="R58" s="285"/>
      <c r="S58" s="261" t="s">
        <v>163</v>
      </c>
      <c r="T58" s="261" t="s">
        <v>158</v>
      </c>
      <c r="U58" s="260"/>
      <c r="V58" s="287"/>
    </row>
    <row r="59" spans="1:22" ht="30" customHeight="1">
      <c r="A59" s="216">
        <v>66</v>
      </c>
      <c r="B59" s="170" t="s">
        <v>180</v>
      </c>
      <c r="C59" s="171">
        <f>C60</f>
        <v>1</v>
      </c>
      <c r="D59" s="170"/>
      <c r="E59" s="170"/>
      <c r="F59" s="171"/>
      <c r="G59" s="170"/>
      <c r="H59" s="252">
        <f t="shared" ref="H59:P59" si="29">H60</f>
        <v>216</v>
      </c>
      <c r="I59" s="252" t="str">
        <f t="shared" si="29"/>
        <v>户</v>
      </c>
      <c r="J59" s="270">
        <v>3950</v>
      </c>
      <c r="K59" s="270">
        <f t="shared" si="29"/>
        <v>0</v>
      </c>
      <c r="L59" s="270">
        <f t="shared" si="29"/>
        <v>669</v>
      </c>
      <c r="M59" s="270">
        <f t="shared" si="29"/>
        <v>0</v>
      </c>
      <c r="N59" s="270">
        <f t="shared" si="29"/>
        <v>200</v>
      </c>
      <c r="O59" s="252">
        <f t="shared" si="29"/>
        <v>216</v>
      </c>
      <c r="P59" s="252">
        <f t="shared" si="29"/>
        <v>669</v>
      </c>
      <c r="Q59" s="40"/>
      <c r="R59" s="40"/>
      <c r="S59" s="171"/>
      <c r="T59" s="171"/>
      <c r="U59" s="170"/>
      <c r="V59" s="284"/>
    </row>
    <row r="60" spans="1:22" ht="30" customHeight="1">
      <c r="A60" s="216">
        <v>67</v>
      </c>
      <c r="B60" s="262" t="s">
        <v>181</v>
      </c>
      <c r="C60" s="263">
        <v>1</v>
      </c>
      <c r="D60" s="264" t="s">
        <v>182</v>
      </c>
      <c r="E60" s="265" t="s">
        <v>183</v>
      </c>
      <c r="F60" s="261" t="s">
        <v>35</v>
      </c>
      <c r="G60" s="260" t="s">
        <v>36</v>
      </c>
      <c r="H60" s="254">
        <v>216</v>
      </c>
      <c r="I60" s="254" t="s">
        <v>155</v>
      </c>
      <c r="J60" s="272">
        <f>SUM(K60:N60)</f>
        <v>869</v>
      </c>
      <c r="K60" s="272"/>
      <c r="L60" s="272">
        <v>669</v>
      </c>
      <c r="M60" s="272"/>
      <c r="N60" s="272">
        <v>200</v>
      </c>
      <c r="O60" s="254">
        <v>216</v>
      </c>
      <c r="P60" s="254">
        <v>669</v>
      </c>
      <c r="Q60" s="285"/>
      <c r="R60" s="285"/>
      <c r="S60" s="261" t="s">
        <v>169</v>
      </c>
      <c r="T60" s="261" t="s">
        <v>184</v>
      </c>
      <c r="U60" s="260"/>
      <c r="V60" s="287"/>
    </row>
    <row r="61" spans="1:22" ht="30" customHeight="1">
      <c r="A61" s="216">
        <v>68</v>
      </c>
      <c r="B61" s="266" t="s">
        <v>732</v>
      </c>
      <c r="C61" s="185">
        <f>C62+C77+C82+C89+C95</f>
        <v>17</v>
      </c>
      <c r="D61" s="185"/>
      <c r="E61" s="185"/>
      <c r="F61" s="185"/>
      <c r="G61" s="185"/>
      <c r="H61" s="185">
        <f t="shared" ref="H61:P61" si="30">H62+H77+H82+H89+H95</f>
        <v>8665110.4670000002</v>
      </c>
      <c r="I61" s="185" t="s">
        <v>28</v>
      </c>
      <c r="J61" s="278">
        <f t="shared" si="30"/>
        <v>179499.8</v>
      </c>
      <c r="K61" s="279">
        <v>95724.13</v>
      </c>
      <c r="L61" s="278">
        <v>44905.86</v>
      </c>
      <c r="M61" s="278">
        <f t="shared" si="30"/>
        <v>22452.09</v>
      </c>
      <c r="N61" s="278">
        <f t="shared" si="30"/>
        <v>16400.23</v>
      </c>
      <c r="O61" s="185">
        <f t="shared" si="30"/>
        <v>144010</v>
      </c>
      <c r="P61" s="185">
        <f t="shared" si="30"/>
        <v>414874</v>
      </c>
      <c r="Q61" s="193"/>
      <c r="R61" s="193"/>
      <c r="S61" s="185"/>
      <c r="T61" s="185"/>
      <c r="U61" s="283"/>
      <c r="V61" s="284"/>
    </row>
    <row r="62" spans="1:22" ht="30" customHeight="1">
      <c r="A62" s="216">
        <v>69</v>
      </c>
      <c r="B62" s="192" t="s">
        <v>186</v>
      </c>
      <c r="C62" s="185">
        <f>C63+C65+C67+C69+C71+C73+C75</f>
        <v>7</v>
      </c>
      <c r="D62" s="185"/>
      <c r="E62" s="185"/>
      <c r="F62" s="185"/>
      <c r="G62" s="185"/>
      <c r="H62" s="185">
        <f t="shared" ref="H62:P62" si="31">H63+H65+H67+H69+H71+H73+H75</f>
        <v>3706.9670000000001</v>
      </c>
      <c r="I62" s="185" t="s">
        <v>187</v>
      </c>
      <c r="J62" s="278">
        <f t="shared" si="31"/>
        <v>115058</v>
      </c>
      <c r="K62" s="278">
        <f t="shared" si="31"/>
        <v>85563</v>
      </c>
      <c r="L62" s="278">
        <f t="shared" si="31"/>
        <v>16802</v>
      </c>
      <c r="M62" s="278">
        <f t="shared" si="31"/>
        <v>0</v>
      </c>
      <c r="N62" s="278">
        <f t="shared" si="31"/>
        <v>12693</v>
      </c>
      <c r="O62" s="185">
        <f t="shared" si="31"/>
        <v>89661</v>
      </c>
      <c r="P62" s="185">
        <f t="shared" si="31"/>
        <v>229151</v>
      </c>
      <c r="Q62" s="193"/>
      <c r="R62" s="193"/>
      <c r="S62" s="185"/>
      <c r="T62" s="185"/>
      <c r="U62" s="283"/>
      <c r="V62" s="284"/>
    </row>
    <row r="63" spans="1:22" ht="30" customHeight="1">
      <c r="A63" s="216">
        <v>70</v>
      </c>
      <c r="B63" s="192" t="s">
        <v>188</v>
      </c>
      <c r="C63" s="185">
        <f t="shared" ref="C63:P63" si="32">C64</f>
        <v>1</v>
      </c>
      <c r="D63" s="185"/>
      <c r="E63" s="185"/>
      <c r="F63" s="185"/>
      <c r="G63" s="185" t="str">
        <f t="shared" si="32"/>
        <v>2016-2020</v>
      </c>
      <c r="H63" s="189">
        <f t="shared" si="32"/>
        <v>348.03300000000002</v>
      </c>
      <c r="I63" s="189" t="str">
        <f t="shared" si="32"/>
        <v>千米</v>
      </c>
      <c r="J63" s="278">
        <f t="shared" si="32"/>
        <v>29583</v>
      </c>
      <c r="K63" s="278">
        <f t="shared" si="32"/>
        <v>29583</v>
      </c>
      <c r="L63" s="278">
        <f t="shared" si="32"/>
        <v>0</v>
      </c>
      <c r="M63" s="278">
        <f t="shared" si="32"/>
        <v>0</v>
      </c>
      <c r="N63" s="278">
        <f t="shared" si="32"/>
        <v>0</v>
      </c>
      <c r="O63" s="189">
        <f t="shared" si="32"/>
        <v>1368</v>
      </c>
      <c r="P63" s="189">
        <f t="shared" si="32"/>
        <v>3871</v>
      </c>
      <c r="Q63" s="193"/>
      <c r="R63" s="193"/>
      <c r="S63" s="185"/>
      <c r="T63" s="185"/>
      <c r="U63" s="283"/>
      <c r="V63" s="284"/>
    </row>
    <row r="64" spans="1:22" ht="30" customHeight="1">
      <c r="A64" s="216">
        <v>71</v>
      </c>
      <c r="B64" s="267" t="s">
        <v>189</v>
      </c>
      <c r="C64" s="268">
        <v>1</v>
      </c>
      <c r="D64" s="268" t="s">
        <v>190</v>
      </c>
      <c r="E64" s="268" t="s">
        <v>191</v>
      </c>
      <c r="F64" s="268" t="s">
        <v>35</v>
      </c>
      <c r="G64" s="268" t="s">
        <v>36</v>
      </c>
      <c r="H64" s="268">
        <v>348.03300000000002</v>
      </c>
      <c r="I64" s="268" t="s">
        <v>187</v>
      </c>
      <c r="J64" s="280">
        <v>29583</v>
      </c>
      <c r="K64" s="280">
        <v>29583</v>
      </c>
      <c r="L64" s="280">
        <v>0</v>
      </c>
      <c r="M64" s="280">
        <v>0</v>
      </c>
      <c r="N64" s="280">
        <v>0</v>
      </c>
      <c r="O64" s="268">
        <v>1368</v>
      </c>
      <c r="P64" s="268">
        <v>3871</v>
      </c>
      <c r="Q64" s="290"/>
      <c r="R64" s="268"/>
      <c r="S64" s="268" t="s">
        <v>192</v>
      </c>
      <c r="T64" s="268"/>
      <c r="U64" s="290"/>
      <c r="V64" s="290"/>
    </row>
    <row r="65" spans="1:22" ht="30" customHeight="1">
      <c r="A65" s="216">
        <v>72</v>
      </c>
      <c r="B65" s="192" t="s">
        <v>193</v>
      </c>
      <c r="C65" s="185">
        <f t="shared" ref="C65:P65" si="33">C66</f>
        <v>1</v>
      </c>
      <c r="D65" s="185"/>
      <c r="E65" s="291"/>
      <c r="F65" s="185"/>
      <c r="G65" s="185" t="str">
        <f t="shared" si="33"/>
        <v>2016-2020</v>
      </c>
      <c r="H65" s="189">
        <f t="shared" si="33"/>
        <v>403.73399999999998</v>
      </c>
      <c r="I65" s="189" t="str">
        <f t="shared" si="33"/>
        <v>千米</v>
      </c>
      <c r="J65" s="278">
        <f t="shared" si="33"/>
        <v>26243</v>
      </c>
      <c r="K65" s="278">
        <f t="shared" si="33"/>
        <v>26243</v>
      </c>
      <c r="L65" s="278">
        <f t="shared" si="33"/>
        <v>0</v>
      </c>
      <c r="M65" s="278">
        <f t="shared" si="33"/>
        <v>0</v>
      </c>
      <c r="N65" s="278">
        <f t="shared" si="33"/>
        <v>0</v>
      </c>
      <c r="O65" s="189">
        <f t="shared" si="33"/>
        <v>21898</v>
      </c>
      <c r="P65" s="189">
        <f t="shared" si="33"/>
        <v>55956</v>
      </c>
      <c r="Q65" s="40"/>
      <c r="R65" s="193"/>
      <c r="S65" s="185"/>
      <c r="T65" s="185"/>
      <c r="U65" s="283"/>
      <c r="V65" s="284"/>
    </row>
    <row r="66" spans="1:22" ht="30" customHeight="1">
      <c r="A66" s="216">
        <v>73</v>
      </c>
      <c r="B66" s="267" t="s">
        <v>194</v>
      </c>
      <c r="C66" s="268">
        <v>1</v>
      </c>
      <c r="D66" s="268" t="s">
        <v>195</v>
      </c>
      <c r="E66" s="267" t="s">
        <v>196</v>
      </c>
      <c r="F66" s="268" t="s">
        <v>35</v>
      </c>
      <c r="G66" s="268" t="s">
        <v>36</v>
      </c>
      <c r="H66" s="268">
        <v>403.73399999999998</v>
      </c>
      <c r="I66" s="268" t="s">
        <v>187</v>
      </c>
      <c r="J66" s="280">
        <v>26243</v>
      </c>
      <c r="K66" s="280">
        <v>26243</v>
      </c>
      <c r="L66" s="280">
        <v>0</v>
      </c>
      <c r="M66" s="280">
        <v>0</v>
      </c>
      <c r="N66" s="280">
        <v>0</v>
      </c>
      <c r="O66" s="268">
        <v>21898</v>
      </c>
      <c r="P66" s="268">
        <v>55956</v>
      </c>
      <c r="Q66" s="290"/>
      <c r="R66" s="268"/>
      <c r="S66" s="268" t="s">
        <v>192</v>
      </c>
      <c r="T66" s="268"/>
      <c r="U66" s="290"/>
      <c r="V66" s="290"/>
    </row>
    <row r="67" spans="1:22" ht="30" customHeight="1">
      <c r="A67" s="216">
        <v>74</v>
      </c>
      <c r="B67" s="192" t="s">
        <v>197</v>
      </c>
      <c r="C67" s="185">
        <f t="shared" ref="C67:P67" si="34">C68</f>
        <v>1</v>
      </c>
      <c r="D67" s="185"/>
      <c r="E67" s="185"/>
      <c r="F67" s="185"/>
      <c r="G67" s="185" t="str">
        <f t="shared" si="34"/>
        <v>2016-2020</v>
      </c>
      <c r="H67" s="185">
        <f t="shared" si="34"/>
        <v>1675.2</v>
      </c>
      <c r="I67" s="185" t="str">
        <f t="shared" si="34"/>
        <v>千米</v>
      </c>
      <c r="J67" s="278">
        <f t="shared" si="34"/>
        <v>25035</v>
      </c>
      <c r="K67" s="278">
        <f t="shared" si="34"/>
        <v>2827</v>
      </c>
      <c r="L67" s="278">
        <f t="shared" si="34"/>
        <v>16250</v>
      </c>
      <c r="M67" s="278">
        <f t="shared" si="34"/>
        <v>0</v>
      </c>
      <c r="N67" s="278">
        <f t="shared" si="34"/>
        <v>5958</v>
      </c>
      <c r="O67" s="185">
        <f t="shared" si="34"/>
        <v>224</v>
      </c>
      <c r="P67" s="185">
        <f t="shared" si="34"/>
        <v>400</v>
      </c>
      <c r="Q67" s="40"/>
      <c r="R67" s="193"/>
      <c r="S67" s="185"/>
      <c r="T67" s="185"/>
      <c r="U67" s="283"/>
      <c r="V67" s="284"/>
    </row>
    <row r="68" spans="1:22" ht="30" customHeight="1">
      <c r="A68" s="216">
        <v>75</v>
      </c>
      <c r="B68" s="226" t="s">
        <v>198</v>
      </c>
      <c r="C68" s="243">
        <v>1</v>
      </c>
      <c r="D68" s="226" t="s">
        <v>199</v>
      </c>
      <c r="E68" s="226" t="s">
        <v>200</v>
      </c>
      <c r="F68" s="243" t="s">
        <v>62</v>
      </c>
      <c r="G68" s="226" t="s">
        <v>36</v>
      </c>
      <c r="H68" s="226">
        <v>1675.2</v>
      </c>
      <c r="I68" s="226" t="s">
        <v>187</v>
      </c>
      <c r="J68" s="272">
        <f>SUM(K68:N68)</f>
        <v>25035</v>
      </c>
      <c r="K68" s="308">
        <v>2827</v>
      </c>
      <c r="L68" s="308">
        <v>16250</v>
      </c>
      <c r="M68" s="308">
        <v>0</v>
      </c>
      <c r="N68" s="308">
        <v>5958</v>
      </c>
      <c r="O68" s="226">
        <v>224</v>
      </c>
      <c r="P68" s="226">
        <v>400</v>
      </c>
      <c r="Q68" s="312"/>
      <c r="R68" s="292"/>
      <c r="S68" s="243" t="s">
        <v>192</v>
      </c>
      <c r="T68" s="293"/>
      <c r="U68" s="286"/>
      <c r="V68" s="287"/>
    </row>
    <row r="69" spans="1:22" ht="30" customHeight="1">
      <c r="A69" s="216">
        <v>76</v>
      </c>
      <c r="B69" s="192" t="s">
        <v>201</v>
      </c>
      <c r="C69" s="185">
        <f t="shared" ref="C69:P69" si="35">C70</f>
        <v>1</v>
      </c>
      <c r="D69" s="185"/>
      <c r="E69" s="185"/>
      <c r="F69" s="185" t="str">
        <f t="shared" si="35"/>
        <v>新建</v>
      </c>
      <c r="G69" s="185" t="str">
        <f t="shared" si="35"/>
        <v>2017-2020</v>
      </c>
      <c r="H69" s="185">
        <f t="shared" si="35"/>
        <v>90</v>
      </c>
      <c r="I69" s="185" t="str">
        <f t="shared" si="35"/>
        <v>千米</v>
      </c>
      <c r="J69" s="278">
        <f t="shared" si="35"/>
        <v>697</v>
      </c>
      <c r="K69" s="278">
        <f t="shared" si="35"/>
        <v>110</v>
      </c>
      <c r="L69" s="278">
        <f t="shared" si="35"/>
        <v>552</v>
      </c>
      <c r="M69" s="278">
        <f t="shared" si="35"/>
        <v>0</v>
      </c>
      <c r="N69" s="278">
        <f t="shared" si="35"/>
        <v>35</v>
      </c>
      <c r="O69" s="185">
        <f t="shared" si="35"/>
        <v>477</v>
      </c>
      <c r="P69" s="185">
        <f t="shared" si="35"/>
        <v>1056</v>
      </c>
      <c r="Q69" s="40"/>
      <c r="R69" s="193"/>
      <c r="S69" s="185"/>
      <c r="T69" s="185"/>
      <c r="U69" s="283"/>
      <c r="V69" s="284"/>
    </row>
    <row r="70" spans="1:22" ht="30" customHeight="1">
      <c r="A70" s="216">
        <v>77</v>
      </c>
      <c r="B70" s="226" t="s">
        <v>202</v>
      </c>
      <c r="C70" s="226">
        <v>1</v>
      </c>
      <c r="D70" s="226" t="s">
        <v>203</v>
      </c>
      <c r="E70" s="226" t="s">
        <v>204</v>
      </c>
      <c r="F70" s="243" t="s">
        <v>62</v>
      </c>
      <c r="G70" s="226" t="s">
        <v>205</v>
      </c>
      <c r="H70" s="226">
        <v>90</v>
      </c>
      <c r="I70" s="226" t="s">
        <v>187</v>
      </c>
      <c r="J70" s="272">
        <f>SUM(K70:N70)</f>
        <v>697</v>
      </c>
      <c r="K70" s="308">
        <v>110</v>
      </c>
      <c r="L70" s="308">
        <v>552</v>
      </c>
      <c r="M70" s="308">
        <v>0</v>
      </c>
      <c r="N70" s="308">
        <v>35</v>
      </c>
      <c r="O70" s="226">
        <v>477</v>
      </c>
      <c r="P70" s="226">
        <v>1056</v>
      </c>
      <c r="Q70" s="313"/>
      <c r="R70" s="226"/>
      <c r="S70" s="243" t="s">
        <v>38</v>
      </c>
      <c r="T70" s="243"/>
      <c r="U70" s="246"/>
      <c r="V70" s="313"/>
    </row>
    <row r="71" spans="1:22" ht="30" customHeight="1">
      <c r="A71" s="216">
        <v>78</v>
      </c>
      <c r="B71" s="192" t="s">
        <v>206</v>
      </c>
      <c r="C71" s="185">
        <f t="shared" ref="C71:P71" si="36">C72</f>
        <v>1</v>
      </c>
      <c r="D71" s="185"/>
      <c r="E71" s="185"/>
      <c r="F71" s="185" t="str">
        <f t="shared" si="36"/>
        <v>扩建</v>
      </c>
      <c r="G71" s="185" t="str">
        <f t="shared" si="36"/>
        <v>2016-2020</v>
      </c>
      <c r="H71" s="189">
        <f t="shared" si="36"/>
        <v>500</v>
      </c>
      <c r="I71" s="189" t="str">
        <f t="shared" si="36"/>
        <v>千米</v>
      </c>
      <c r="J71" s="278">
        <f t="shared" si="36"/>
        <v>20000</v>
      </c>
      <c r="K71" s="278">
        <f t="shared" si="36"/>
        <v>16000</v>
      </c>
      <c r="L71" s="278">
        <f t="shared" si="36"/>
        <v>0</v>
      </c>
      <c r="M71" s="278">
        <f t="shared" si="36"/>
        <v>0</v>
      </c>
      <c r="N71" s="278">
        <f t="shared" si="36"/>
        <v>4000</v>
      </c>
      <c r="O71" s="189">
        <f t="shared" si="36"/>
        <v>21898</v>
      </c>
      <c r="P71" s="189">
        <f t="shared" si="36"/>
        <v>55956</v>
      </c>
      <c r="Q71" s="40"/>
      <c r="R71" s="193"/>
      <c r="S71" s="185" t="s">
        <v>192</v>
      </c>
      <c r="T71" s="185"/>
      <c r="U71" s="283"/>
      <c r="V71" s="284"/>
    </row>
    <row r="72" spans="1:22" ht="30" customHeight="1">
      <c r="A72" s="216">
        <v>79</v>
      </c>
      <c r="B72" s="292" t="s">
        <v>207</v>
      </c>
      <c r="C72" s="293">
        <v>1</v>
      </c>
      <c r="D72" s="292" t="s">
        <v>208</v>
      </c>
      <c r="E72" s="292" t="s">
        <v>209</v>
      </c>
      <c r="F72" s="293" t="s">
        <v>210</v>
      </c>
      <c r="G72" s="292" t="s">
        <v>36</v>
      </c>
      <c r="H72" s="268">
        <v>500</v>
      </c>
      <c r="I72" s="268" t="s">
        <v>187</v>
      </c>
      <c r="J72" s="280">
        <v>20000</v>
      </c>
      <c r="K72" s="280">
        <v>16000</v>
      </c>
      <c r="L72" s="280">
        <v>0</v>
      </c>
      <c r="M72" s="280">
        <v>0</v>
      </c>
      <c r="N72" s="280">
        <v>4000</v>
      </c>
      <c r="O72" s="268">
        <v>21898</v>
      </c>
      <c r="P72" s="268">
        <v>55956</v>
      </c>
      <c r="Q72" s="285"/>
      <c r="R72" s="292"/>
      <c r="S72" s="293" t="s">
        <v>192</v>
      </c>
      <c r="T72" s="293"/>
      <c r="U72" s="286"/>
      <c r="V72" s="287"/>
    </row>
    <row r="73" spans="1:22" ht="30" customHeight="1">
      <c r="A73" s="216">
        <v>80</v>
      </c>
      <c r="B73" s="192" t="s">
        <v>211</v>
      </c>
      <c r="C73" s="185">
        <f t="shared" ref="C73:P73" si="37">C74</f>
        <v>1</v>
      </c>
      <c r="D73" s="185"/>
      <c r="E73" s="185"/>
      <c r="F73" s="185" t="str">
        <f t="shared" si="37"/>
        <v>新建</v>
      </c>
      <c r="G73" s="185" t="str">
        <f t="shared" si="37"/>
        <v>2016-2020</v>
      </c>
      <c r="H73" s="189">
        <f t="shared" si="37"/>
        <v>90</v>
      </c>
      <c r="I73" s="189" t="str">
        <f t="shared" si="37"/>
        <v>座</v>
      </c>
      <c r="J73" s="278">
        <f t="shared" si="37"/>
        <v>4500</v>
      </c>
      <c r="K73" s="278">
        <f t="shared" si="37"/>
        <v>3600</v>
      </c>
      <c r="L73" s="278">
        <f t="shared" si="37"/>
        <v>0</v>
      </c>
      <c r="M73" s="278">
        <f t="shared" si="37"/>
        <v>0</v>
      </c>
      <c r="N73" s="278">
        <f t="shared" si="37"/>
        <v>900</v>
      </c>
      <c r="O73" s="189">
        <f t="shared" si="37"/>
        <v>21898</v>
      </c>
      <c r="P73" s="189">
        <f t="shared" si="37"/>
        <v>55956</v>
      </c>
      <c r="Q73" s="40"/>
      <c r="R73" s="193"/>
      <c r="S73" s="185" t="s">
        <v>192</v>
      </c>
      <c r="T73" s="185"/>
      <c r="U73" s="283"/>
      <c r="V73" s="284"/>
    </row>
    <row r="74" spans="1:22" ht="30" customHeight="1">
      <c r="A74" s="216">
        <v>81</v>
      </c>
      <c r="B74" s="292" t="s">
        <v>212</v>
      </c>
      <c r="C74" s="293">
        <v>1</v>
      </c>
      <c r="D74" s="292" t="s">
        <v>208</v>
      </c>
      <c r="E74" s="292" t="s">
        <v>213</v>
      </c>
      <c r="F74" s="293" t="s">
        <v>62</v>
      </c>
      <c r="G74" s="292" t="s">
        <v>36</v>
      </c>
      <c r="H74" s="268">
        <v>90</v>
      </c>
      <c r="I74" s="268" t="s">
        <v>214</v>
      </c>
      <c r="J74" s="280">
        <v>4500</v>
      </c>
      <c r="K74" s="280">
        <v>3600</v>
      </c>
      <c r="L74" s="280">
        <v>0</v>
      </c>
      <c r="M74" s="280">
        <v>0</v>
      </c>
      <c r="N74" s="280">
        <v>900</v>
      </c>
      <c r="O74" s="268">
        <v>21898</v>
      </c>
      <c r="P74" s="268">
        <v>55956</v>
      </c>
      <c r="Q74" s="285"/>
      <c r="R74" s="292"/>
      <c r="S74" s="293" t="s">
        <v>192</v>
      </c>
      <c r="T74" s="293"/>
      <c r="U74" s="286"/>
      <c r="V74" s="287"/>
    </row>
    <row r="75" spans="1:22" ht="30" customHeight="1">
      <c r="A75" s="216">
        <v>82</v>
      </c>
      <c r="B75" s="192" t="s">
        <v>215</v>
      </c>
      <c r="C75" s="185">
        <f t="shared" ref="C75:P75" si="38">C76</f>
        <v>1</v>
      </c>
      <c r="D75" s="185"/>
      <c r="E75" s="185"/>
      <c r="F75" s="185" t="str">
        <f t="shared" si="38"/>
        <v>新建</v>
      </c>
      <c r="G75" s="185" t="str">
        <f t="shared" si="38"/>
        <v>2016-2020</v>
      </c>
      <c r="H75" s="189">
        <f t="shared" si="38"/>
        <v>600</v>
      </c>
      <c r="I75" s="189" t="str">
        <f t="shared" si="38"/>
        <v>千米</v>
      </c>
      <c r="J75" s="278">
        <f t="shared" si="38"/>
        <v>9000</v>
      </c>
      <c r="K75" s="278">
        <f t="shared" si="38"/>
        <v>7200</v>
      </c>
      <c r="L75" s="278">
        <f t="shared" si="38"/>
        <v>0</v>
      </c>
      <c r="M75" s="278">
        <f t="shared" si="38"/>
        <v>0</v>
      </c>
      <c r="N75" s="278">
        <f t="shared" si="38"/>
        <v>1800</v>
      </c>
      <c r="O75" s="189">
        <f t="shared" si="38"/>
        <v>21898</v>
      </c>
      <c r="P75" s="189">
        <f t="shared" si="38"/>
        <v>55956</v>
      </c>
      <c r="Q75" s="40"/>
      <c r="R75" s="193"/>
      <c r="S75" s="185" t="s">
        <v>192</v>
      </c>
      <c r="T75" s="185"/>
      <c r="U75" s="283"/>
      <c r="V75" s="284"/>
    </row>
    <row r="76" spans="1:22" ht="30" customHeight="1">
      <c r="A76" s="216">
        <v>83</v>
      </c>
      <c r="B76" s="292" t="s">
        <v>216</v>
      </c>
      <c r="C76" s="293">
        <v>1</v>
      </c>
      <c r="D76" s="292" t="s">
        <v>208</v>
      </c>
      <c r="E76" s="292" t="s">
        <v>217</v>
      </c>
      <c r="F76" s="293" t="s">
        <v>62</v>
      </c>
      <c r="G76" s="292" t="s">
        <v>36</v>
      </c>
      <c r="H76" s="268">
        <v>600</v>
      </c>
      <c r="I76" s="268" t="s">
        <v>187</v>
      </c>
      <c r="J76" s="280">
        <v>9000</v>
      </c>
      <c r="K76" s="280">
        <v>7200</v>
      </c>
      <c r="L76" s="280">
        <v>0</v>
      </c>
      <c r="M76" s="280">
        <v>0</v>
      </c>
      <c r="N76" s="280">
        <v>1800</v>
      </c>
      <c r="O76" s="268">
        <v>21898</v>
      </c>
      <c r="P76" s="268">
        <v>55956</v>
      </c>
      <c r="Q76" s="285"/>
      <c r="R76" s="292"/>
      <c r="S76" s="293" t="s">
        <v>192</v>
      </c>
      <c r="T76" s="293"/>
      <c r="U76" s="286"/>
      <c r="V76" s="287"/>
    </row>
    <row r="77" spans="1:22" ht="30" customHeight="1">
      <c r="A77" s="216">
        <v>84</v>
      </c>
      <c r="B77" s="192" t="s">
        <v>218</v>
      </c>
      <c r="C77" s="185">
        <f>C78+C80</f>
        <v>2</v>
      </c>
      <c r="D77" s="185"/>
      <c r="E77" s="185"/>
      <c r="F77" s="185"/>
      <c r="G77" s="185"/>
      <c r="H77" s="189">
        <f t="shared" ref="H77:P77" si="39">H78+H80</f>
        <v>43904</v>
      </c>
      <c r="I77" s="189" t="s">
        <v>28</v>
      </c>
      <c r="J77" s="278">
        <f t="shared" si="39"/>
        <v>3512.3</v>
      </c>
      <c r="K77" s="278">
        <f t="shared" si="39"/>
        <v>1404.93</v>
      </c>
      <c r="L77" s="278">
        <f t="shared" si="39"/>
        <v>1756.16</v>
      </c>
      <c r="M77" s="278">
        <f t="shared" si="39"/>
        <v>105.36</v>
      </c>
      <c r="N77" s="278">
        <f t="shared" si="39"/>
        <v>245.86</v>
      </c>
      <c r="O77" s="189">
        <f t="shared" si="39"/>
        <v>9577</v>
      </c>
      <c r="P77" s="189">
        <f t="shared" si="39"/>
        <v>43904</v>
      </c>
      <c r="Q77" s="40"/>
      <c r="R77" s="193"/>
      <c r="S77" s="185"/>
      <c r="T77" s="185"/>
      <c r="U77" s="283"/>
      <c r="V77" s="284"/>
    </row>
    <row r="78" spans="1:22" ht="30" customHeight="1">
      <c r="A78" s="216">
        <v>85</v>
      </c>
      <c r="B78" s="193" t="s">
        <v>219</v>
      </c>
      <c r="C78" s="185">
        <f>C79</f>
        <v>1</v>
      </c>
      <c r="D78" s="193"/>
      <c r="E78" s="193"/>
      <c r="F78" s="185"/>
      <c r="G78" s="193"/>
      <c r="H78" s="189">
        <f t="shared" ref="H78:P78" si="40">H79</f>
        <v>39859</v>
      </c>
      <c r="I78" s="189" t="str">
        <f t="shared" si="40"/>
        <v>人</v>
      </c>
      <c r="J78" s="278">
        <f t="shared" si="40"/>
        <v>3188.7</v>
      </c>
      <c r="K78" s="278">
        <f t="shared" si="40"/>
        <v>1275.49</v>
      </c>
      <c r="L78" s="278">
        <f t="shared" si="40"/>
        <v>1594.36</v>
      </c>
      <c r="M78" s="278">
        <f t="shared" si="40"/>
        <v>95.66</v>
      </c>
      <c r="N78" s="278">
        <f t="shared" si="40"/>
        <v>223.21</v>
      </c>
      <c r="O78" s="189">
        <f t="shared" si="40"/>
        <v>9577</v>
      </c>
      <c r="P78" s="189">
        <f t="shared" si="40"/>
        <v>39859</v>
      </c>
      <c r="Q78" s="193"/>
      <c r="R78" s="193"/>
      <c r="S78" s="185"/>
      <c r="T78" s="185"/>
      <c r="U78" s="283"/>
      <c r="V78" s="284"/>
    </row>
    <row r="79" spans="1:22" ht="30" customHeight="1">
      <c r="A79" s="216">
        <v>86</v>
      </c>
      <c r="B79" s="294" t="s">
        <v>220</v>
      </c>
      <c r="C79" s="295">
        <v>1</v>
      </c>
      <c r="D79" s="294" t="s">
        <v>221</v>
      </c>
      <c r="E79" s="294" t="s">
        <v>222</v>
      </c>
      <c r="F79" s="296" t="s">
        <v>62</v>
      </c>
      <c r="G79" s="294" t="s">
        <v>36</v>
      </c>
      <c r="H79" s="268">
        <v>39859</v>
      </c>
      <c r="I79" s="268" t="s">
        <v>223</v>
      </c>
      <c r="J79" s="280">
        <v>3188.7</v>
      </c>
      <c r="K79" s="280">
        <v>1275.49</v>
      </c>
      <c r="L79" s="280">
        <v>1594.36</v>
      </c>
      <c r="M79" s="280">
        <v>95.66</v>
      </c>
      <c r="N79" s="280">
        <v>223.21</v>
      </c>
      <c r="O79" s="268">
        <v>9577</v>
      </c>
      <c r="P79" s="268">
        <v>39859</v>
      </c>
      <c r="Q79" s="285"/>
      <c r="R79" s="285"/>
      <c r="S79" s="296" t="s">
        <v>224</v>
      </c>
      <c r="T79" s="296"/>
      <c r="U79" s="286"/>
      <c r="V79" s="287"/>
    </row>
    <row r="80" spans="1:22" ht="30" customHeight="1">
      <c r="A80" s="216">
        <v>87</v>
      </c>
      <c r="B80" s="193" t="s">
        <v>225</v>
      </c>
      <c r="C80" s="185">
        <f>SUM(C81:C81)</f>
        <v>1</v>
      </c>
      <c r="D80" s="193"/>
      <c r="E80" s="193"/>
      <c r="F80" s="185"/>
      <c r="G80" s="193"/>
      <c r="H80" s="189">
        <f>H81</f>
        <v>4045</v>
      </c>
      <c r="I80" s="189" t="s">
        <v>102</v>
      </c>
      <c r="J80" s="278">
        <f t="shared" ref="J80:P80" si="41">SUM(J81:J81)</f>
        <v>323.60000000000002</v>
      </c>
      <c r="K80" s="278">
        <f t="shared" si="41"/>
        <v>129.44</v>
      </c>
      <c r="L80" s="278">
        <f t="shared" si="41"/>
        <v>161.80000000000001</v>
      </c>
      <c r="M80" s="278">
        <f t="shared" si="41"/>
        <v>9.6999999999999993</v>
      </c>
      <c r="N80" s="278">
        <f t="shared" si="41"/>
        <v>22.65</v>
      </c>
      <c r="O80" s="189">
        <f t="shared" si="41"/>
        <v>0</v>
      </c>
      <c r="P80" s="189">
        <f t="shared" si="41"/>
        <v>4045</v>
      </c>
      <c r="Q80" s="40"/>
      <c r="R80" s="40"/>
      <c r="S80" s="185"/>
      <c r="T80" s="185"/>
      <c r="U80" s="283"/>
      <c r="V80" s="284"/>
    </row>
    <row r="81" spans="1:23" ht="30" customHeight="1">
      <c r="A81" s="216">
        <v>88</v>
      </c>
      <c r="B81" s="294" t="s">
        <v>226</v>
      </c>
      <c r="C81" s="295">
        <v>1</v>
      </c>
      <c r="D81" s="294" t="s">
        <v>227</v>
      </c>
      <c r="E81" s="294" t="s">
        <v>228</v>
      </c>
      <c r="F81" s="296" t="s">
        <v>62</v>
      </c>
      <c r="G81" s="294" t="s">
        <v>36</v>
      </c>
      <c r="H81" s="268">
        <v>4045</v>
      </c>
      <c r="I81" s="268" t="s">
        <v>223</v>
      </c>
      <c r="J81" s="280">
        <v>323.60000000000002</v>
      </c>
      <c r="K81" s="280">
        <v>129.44</v>
      </c>
      <c r="L81" s="280">
        <v>161.80000000000001</v>
      </c>
      <c r="M81" s="280">
        <v>9.6999999999999993</v>
      </c>
      <c r="N81" s="280">
        <v>22.65</v>
      </c>
      <c r="O81" s="268"/>
      <c r="P81" s="268">
        <v>4045</v>
      </c>
      <c r="Q81" s="285"/>
      <c r="R81" s="285"/>
      <c r="S81" s="296" t="s">
        <v>224</v>
      </c>
      <c r="T81" s="296"/>
      <c r="U81" s="286"/>
      <c r="V81" s="287"/>
    </row>
    <row r="82" spans="1:23" ht="30" customHeight="1">
      <c r="A82" s="216">
        <v>104</v>
      </c>
      <c r="B82" s="192" t="s">
        <v>733</v>
      </c>
      <c r="C82" s="185">
        <f>C83++C85+C87</f>
        <v>3</v>
      </c>
      <c r="D82" s="193"/>
      <c r="E82" s="193"/>
      <c r="F82" s="185"/>
      <c r="G82" s="193"/>
      <c r="H82" s="189">
        <f t="shared" ref="H82:P82" si="42">H83+H85+H87</f>
        <v>8611316.5</v>
      </c>
      <c r="I82" s="189"/>
      <c r="J82" s="278">
        <f t="shared" si="42"/>
        <v>33279</v>
      </c>
      <c r="K82" s="278">
        <f t="shared" si="42"/>
        <v>6656.2</v>
      </c>
      <c r="L82" s="278">
        <f t="shared" si="42"/>
        <v>23294.7</v>
      </c>
      <c r="M82" s="278">
        <f t="shared" si="42"/>
        <v>422.73</v>
      </c>
      <c r="N82" s="278">
        <f t="shared" si="42"/>
        <v>2887.37</v>
      </c>
      <c r="O82" s="189">
        <f t="shared" si="42"/>
        <v>23942</v>
      </c>
      <c r="P82" s="189">
        <f t="shared" si="42"/>
        <v>99648</v>
      </c>
      <c r="Q82" s="193"/>
      <c r="R82" s="193"/>
      <c r="S82" s="185"/>
      <c r="T82" s="185"/>
      <c r="U82" s="283"/>
      <c r="V82" s="284"/>
    </row>
    <row r="83" spans="1:23" ht="30" customHeight="1">
      <c r="A83" s="216">
        <v>105</v>
      </c>
      <c r="B83" s="192" t="s">
        <v>269</v>
      </c>
      <c r="C83" s="185">
        <f t="shared" ref="C83:C87" si="43">SUM(C84:C84)</f>
        <v>1</v>
      </c>
      <c r="D83" s="193"/>
      <c r="E83" s="193"/>
      <c r="F83" s="185"/>
      <c r="G83" s="193"/>
      <c r="H83" s="189">
        <f t="shared" ref="H83:P83" si="44">H84</f>
        <v>640.5</v>
      </c>
      <c r="I83" s="189" t="str">
        <f t="shared" si="44"/>
        <v>千米</v>
      </c>
      <c r="J83" s="278">
        <f t="shared" si="44"/>
        <v>14091</v>
      </c>
      <c r="K83" s="278">
        <f t="shared" si="44"/>
        <v>2818.2</v>
      </c>
      <c r="L83" s="278">
        <f t="shared" si="44"/>
        <v>9863.7000000000007</v>
      </c>
      <c r="M83" s="278">
        <f t="shared" si="44"/>
        <v>422.73</v>
      </c>
      <c r="N83" s="278">
        <f t="shared" si="44"/>
        <v>968.37</v>
      </c>
      <c r="O83" s="189">
        <f t="shared" si="44"/>
        <v>9577</v>
      </c>
      <c r="P83" s="189">
        <f t="shared" si="44"/>
        <v>39859</v>
      </c>
      <c r="Q83" s="193"/>
      <c r="R83" s="193"/>
      <c r="S83" s="185"/>
      <c r="T83" s="185"/>
      <c r="U83" s="283"/>
      <c r="V83" s="284"/>
    </row>
    <row r="84" spans="1:23" ht="30" customHeight="1">
      <c r="A84" s="216">
        <v>106</v>
      </c>
      <c r="B84" s="294" t="s">
        <v>270</v>
      </c>
      <c r="C84" s="295">
        <v>1</v>
      </c>
      <c r="D84" s="294" t="s">
        <v>271</v>
      </c>
      <c r="E84" s="294" t="s">
        <v>272</v>
      </c>
      <c r="F84" s="296" t="s">
        <v>35</v>
      </c>
      <c r="G84" s="294" t="s">
        <v>36</v>
      </c>
      <c r="H84" s="268">
        <v>640.5</v>
      </c>
      <c r="I84" s="268" t="s">
        <v>187</v>
      </c>
      <c r="J84" s="280">
        <v>14091</v>
      </c>
      <c r="K84" s="280">
        <v>2818.2</v>
      </c>
      <c r="L84" s="280">
        <v>9863.7000000000007</v>
      </c>
      <c r="M84" s="280">
        <v>422.73</v>
      </c>
      <c r="N84" s="280">
        <v>968.37</v>
      </c>
      <c r="O84" s="268">
        <v>9577</v>
      </c>
      <c r="P84" s="268">
        <v>39859</v>
      </c>
      <c r="Q84" s="285"/>
      <c r="R84" s="294"/>
      <c r="S84" s="296" t="s">
        <v>224</v>
      </c>
      <c r="T84" s="296"/>
      <c r="U84" s="286"/>
      <c r="V84" s="287"/>
    </row>
    <row r="85" spans="1:23" ht="30" customHeight="1">
      <c r="A85" s="216">
        <v>107</v>
      </c>
      <c r="B85" s="192" t="s">
        <v>273</v>
      </c>
      <c r="C85" s="185">
        <f t="shared" si="43"/>
        <v>1</v>
      </c>
      <c r="D85" s="193"/>
      <c r="E85" s="193"/>
      <c r="F85" s="185"/>
      <c r="G85" s="193"/>
      <c r="H85" s="189">
        <f t="shared" ref="H85:P85" si="45">H86</f>
        <v>8610511</v>
      </c>
      <c r="I85" s="189" t="str">
        <f t="shared" si="45"/>
        <v>立方米</v>
      </c>
      <c r="J85" s="278">
        <f t="shared" si="45"/>
        <v>16815</v>
      </c>
      <c r="K85" s="278">
        <f t="shared" si="45"/>
        <v>3363</v>
      </c>
      <c r="L85" s="278">
        <f t="shared" si="45"/>
        <v>11770</v>
      </c>
      <c r="M85" s="278">
        <f t="shared" si="45"/>
        <v>0</v>
      </c>
      <c r="N85" s="278">
        <f t="shared" si="45"/>
        <v>1682</v>
      </c>
      <c r="O85" s="189">
        <f t="shared" si="45"/>
        <v>9577</v>
      </c>
      <c r="P85" s="189">
        <f t="shared" si="45"/>
        <v>39859</v>
      </c>
      <c r="Q85" s="40"/>
      <c r="R85" s="193"/>
      <c r="S85" s="185"/>
      <c r="T85" s="185"/>
      <c r="U85" s="283"/>
      <c r="V85" s="284"/>
    </row>
    <row r="86" spans="1:23" ht="30" customHeight="1">
      <c r="A86" s="216">
        <v>108</v>
      </c>
      <c r="B86" s="294" t="s">
        <v>274</v>
      </c>
      <c r="C86" s="295">
        <v>1</v>
      </c>
      <c r="D86" s="294" t="s">
        <v>271</v>
      </c>
      <c r="E86" s="294" t="s">
        <v>275</v>
      </c>
      <c r="F86" s="296" t="s">
        <v>35</v>
      </c>
      <c r="G86" s="294" t="s">
        <v>36</v>
      </c>
      <c r="H86" s="268">
        <v>8610511</v>
      </c>
      <c r="I86" s="268" t="s">
        <v>276</v>
      </c>
      <c r="J86" s="280">
        <v>16815</v>
      </c>
      <c r="K86" s="280">
        <v>3363</v>
      </c>
      <c r="L86" s="280">
        <v>11770</v>
      </c>
      <c r="M86" s="280"/>
      <c r="N86" s="280">
        <v>1682</v>
      </c>
      <c r="O86" s="268">
        <v>9577</v>
      </c>
      <c r="P86" s="268">
        <v>39859</v>
      </c>
      <c r="Q86" s="285"/>
      <c r="R86" s="294"/>
      <c r="S86" s="296" t="s">
        <v>224</v>
      </c>
      <c r="T86" s="296"/>
      <c r="U86" s="286"/>
      <c r="V86" s="287"/>
    </row>
    <row r="87" spans="1:23" ht="30" customHeight="1">
      <c r="A87" s="216">
        <v>109</v>
      </c>
      <c r="B87" s="192" t="s">
        <v>277</v>
      </c>
      <c r="C87" s="185">
        <f t="shared" si="43"/>
        <v>1</v>
      </c>
      <c r="D87" s="193"/>
      <c r="E87" s="193"/>
      <c r="F87" s="185"/>
      <c r="G87" s="193"/>
      <c r="H87" s="189">
        <f t="shared" ref="H87:P87" si="46">H88</f>
        <v>165</v>
      </c>
      <c r="I87" s="189" t="str">
        <f t="shared" si="46"/>
        <v>座</v>
      </c>
      <c r="J87" s="278">
        <f t="shared" si="46"/>
        <v>2373</v>
      </c>
      <c r="K87" s="278">
        <f t="shared" si="46"/>
        <v>475</v>
      </c>
      <c r="L87" s="278">
        <f t="shared" si="46"/>
        <v>1661</v>
      </c>
      <c r="M87" s="278">
        <f t="shared" si="46"/>
        <v>0</v>
      </c>
      <c r="N87" s="278">
        <f t="shared" si="46"/>
        <v>237</v>
      </c>
      <c r="O87" s="189">
        <f t="shared" si="46"/>
        <v>4788</v>
      </c>
      <c r="P87" s="189">
        <f t="shared" si="46"/>
        <v>19930</v>
      </c>
      <c r="Q87" s="40"/>
      <c r="R87" s="193"/>
      <c r="S87" s="185"/>
      <c r="T87" s="185"/>
      <c r="U87" s="283"/>
      <c r="V87" s="284"/>
    </row>
    <row r="88" spans="1:23" ht="30" customHeight="1">
      <c r="A88" s="216">
        <v>110</v>
      </c>
      <c r="B88" s="294" t="s">
        <v>278</v>
      </c>
      <c r="C88" s="295">
        <v>1</v>
      </c>
      <c r="D88" s="294" t="s">
        <v>279</v>
      </c>
      <c r="E88" s="294" t="s">
        <v>280</v>
      </c>
      <c r="F88" s="296" t="s">
        <v>281</v>
      </c>
      <c r="G88" s="294" t="s">
        <v>36</v>
      </c>
      <c r="H88" s="268">
        <v>165</v>
      </c>
      <c r="I88" s="268" t="s">
        <v>214</v>
      </c>
      <c r="J88" s="280">
        <v>2373</v>
      </c>
      <c r="K88" s="280">
        <v>475</v>
      </c>
      <c r="L88" s="280">
        <v>1661</v>
      </c>
      <c r="M88" s="280">
        <v>0</v>
      </c>
      <c r="N88" s="280">
        <v>237</v>
      </c>
      <c r="O88" s="268">
        <v>4788</v>
      </c>
      <c r="P88" s="268">
        <v>19930</v>
      </c>
      <c r="Q88" s="285"/>
      <c r="R88" s="294"/>
      <c r="S88" s="296" t="s">
        <v>224</v>
      </c>
      <c r="T88" s="296"/>
      <c r="U88" s="286"/>
      <c r="V88" s="287"/>
    </row>
    <row r="89" spans="1:23" ht="30" customHeight="1">
      <c r="A89" s="216">
        <v>117</v>
      </c>
      <c r="B89" s="192" t="s">
        <v>734</v>
      </c>
      <c r="C89" s="185">
        <f>C90+C93</f>
        <v>3</v>
      </c>
      <c r="D89" s="185"/>
      <c r="E89" s="185"/>
      <c r="F89" s="185"/>
      <c r="G89" s="185"/>
      <c r="H89" s="185">
        <f t="shared" ref="H89:P89" si="47">H90+H93</f>
        <v>500</v>
      </c>
      <c r="I89" s="185"/>
      <c r="J89" s="278">
        <f t="shared" si="47"/>
        <v>25350</v>
      </c>
      <c r="K89" s="278">
        <f t="shared" si="47"/>
        <v>1800</v>
      </c>
      <c r="L89" s="278">
        <f t="shared" si="47"/>
        <v>1500</v>
      </c>
      <c r="M89" s="278">
        <f t="shared" si="47"/>
        <v>21900</v>
      </c>
      <c r="N89" s="278">
        <f t="shared" si="47"/>
        <v>150</v>
      </c>
      <c r="O89" s="185">
        <f t="shared" si="47"/>
        <v>327</v>
      </c>
      <c r="P89" s="185">
        <f t="shared" si="47"/>
        <v>1318</v>
      </c>
      <c r="Q89" s="40"/>
      <c r="R89" s="193"/>
      <c r="S89" s="185"/>
      <c r="T89" s="185"/>
      <c r="U89" s="283"/>
      <c r="V89" s="284"/>
    </row>
    <row r="90" spans="1:23" ht="30" customHeight="1">
      <c r="A90" s="216">
        <v>118</v>
      </c>
      <c r="B90" s="192" t="s">
        <v>296</v>
      </c>
      <c r="C90" s="185">
        <f>C91+C92</f>
        <v>2</v>
      </c>
      <c r="D90" s="185"/>
      <c r="E90" s="185"/>
      <c r="F90" s="185"/>
      <c r="G90" s="185"/>
      <c r="H90" s="185">
        <f t="shared" ref="H90:P90" si="48">H91+H92</f>
        <v>149</v>
      </c>
      <c r="I90" s="185" t="s">
        <v>65</v>
      </c>
      <c r="J90" s="278">
        <f t="shared" si="48"/>
        <v>24100</v>
      </c>
      <c r="K90" s="278">
        <f t="shared" si="48"/>
        <v>1600</v>
      </c>
      <c r="L90" s="278">
        <f t="shared" si="48"/>
        <v>1100</v>
      </c>
      <c r="M90" s="278">
        <f t="shared" si="48"/>
        <v>21300</v>
      </c>
      <c r="N90" s="278">
        <f t="shared" si="48"/>
        <v>100</v>
      </c>
      <c r="O90" s="185">
        <f t="shared" si="48"/>
        <v>307</v>
      </c>
      <c r="P90" s="185">
        <f t="shared" si="48"/>
        <v>1288</v>
      </c>
      <c r="Q90" s="40"/>
      <c r="R90" s="193"/>
      <c r="S90" s="185"/>
      <c r="T90" s="185"/>
      <c r="U90" s="283"/>
      <c r="V90" s="284"/>
    </row>
    <row r="91" spans="1:23" ht="30" customHeight="1">
      <c r="A91" s="216">
        <v>119</v>
      </c>
      <c r="B91" s="297" t="s">
        <v>297</v>
      </c>
      <c r="C91" s="228">
        <v>1</v>
      </c>
      <c r="D91" s="297" t="s">
        <v>87</v>
      </c>
      <c r="E91" s="297" t="s">
        <v>298</v>
      </c>
      <c r="F91" s="228" t="s">
        <v>62</v>
      </c>
      <c r="G91" s="297" t="s">
        <v>36</v>
      </c>
      <c r="H91" s="268">
        <v>145</v>
      </c>
      <c r="I91" s="268" t="s">
        <v>65</v>
      </c>
      <c r="J91" s="280">
        <v>900</v>
      </c>
      <c r="K91" s="280">
        <v>400</v>
      </c>
      <c r="L91" s="280">
        <v>300</v>
      </c>
      <c r="M91" s="280">
        <v>100</v>
      </c>
      <c r="N91" s="280">
        <v>100</v>
      </c>
      <c r="O91" s="268">
        <v>42</v>
      </c>
      <c r="P91" s="268">
        <v>228</v>
      </c>
      <c r="Q91" s="285"/>
      <c r="R91" s="285"/>
      <c r="S91" s="228" t="s">
        <v>77</v>
      </c>
      <c r="T91" s="228" t="s">
        <v>299</v>
      </c>
      <c r="U91" s="286"/>
      <c r="V91" s="287"/>
    </row>
    <row r="92" spans="1:23" ht="30" customHeight="1">
      <c r="A92" s="216">
        <v>120</v>
      </c>
      <c r="B92" s="297" t="s">
        <v>300</v>
      </c>
      <c r="C92" s="228">
        <v>1</v>
      </c>
      <c r="D92" s="297" t="s">
        <v>301</v>
      </c>
      <c r="E92" s="297" t="s">
        <v>302</v>
      </c>
      <c r="F92" s="228" t="s">
        <v>62</v>
      </c>
      <c r="G92" s="297" t="s">
        <v>36</v>
      </c>
      <c r="H92" s="268">
        <v>4</v>
      </c>
      <c r="I92" s="268" t="s">
        <v>65</v>
      </c>
      <c r="J92" s="280">
        <v>23200</v>
      </c>
      <c r="K92" s="280">
        <v>1200</v>
      </c>
      <c r="L92" s="280">
        <v>800</v>
      </c>
      <c r="M92" s="280">
        <v>21200</v>
      </c>
      <c r="N92" s="280">
        <v>0</v>
      </c>
      <c r="O92" s="268">
        <v>265</v>
      </c>
      <c r="P92" s="268">
        <v>1060</v>
      </c>
      <c r="Q92" s="312"/>
      <c r="R92" s="312"/>
      <c r="S92" s="228" t="s">
        <v>77</v>
      </c>
      <c r="T92" s="228" t="s">
        <v>303</v>
      </c>
      <c r="U92" s="286"/>
      <c r="V92" s="287"/>
    </row>
    <row r="93" spans="1:23" ht="30" customHeight="1">
      <c r="A93" s="216">
        <v>121</v>
      </c>
      <c r="B93" s="192" t="s">
        <v>304</v>
      </c>
      <c r="C93" s="185">
        <f t="shared" ref="C93:P93" si="49">C94</f>
        <v>1</v>
      </c>
      <c r="D93" s="185"/>
      <c r="E93" s="185"/>
      <c r="F93" s="185"/>
      <c r="G93" s="185" t="str">
        <f t="shared" si="49"/>
        <v>2016-2020</v>
      </c>
      <c r="H93" s="185">
        <f t="shared" si="49"/>
        <v>351</v>
      </c>
      <c r="I93" s="185" t="str">
        <f t="shared" si="49"/>
        <v>个</v>
      </c>
      <c r="J93" s="278">
        <f t="shared" si="49"/>
        <v>1250</v>
      </c>
      <c r="K93" s="278">
        <f t="shared" si="49"/>
        <v>200</v>
      </c>
      <c r="L93" s="278">
        <f t="shared" si="49"/>
        <v>400</v>
      </c>
      <c r="M93" s="278">
        <f t="shared" si="49"/>
        <v>600</v>
      </c>
      <c r="N93" s="278">
        <f t="shared" si="49"/>
        <v>50</v>
      </c>
      <c r="O93" s="185">
        <f t="shared" si="49"/>
        <v>20</v>
      </c>
      <c r="P93" s="185">
        <f t="shared" si="49"/>
        <v>30</v>
      </c>
      <c r="Q93" s="40"/>
      <c r="R93" s="193"/>
      <c r="S93" s="185"/>
      <c r="T93" s="185"/>
      <c r="U93" s="283"/>
      <c r="V93" s="284"/>
    </row>
    <row r="94" spans="1:23" ht="30" customHeight="1">
      <c r="A94" s="216">
        <v>122</v>
      </c>
      <c r="B94" s="226" t="s">
        <v>305</v>
      </c>
      <c r="C94" s="226">
        <v>1</v>
      </c>
      <c r="D94" s="226" t="s">
        <v>87</v>
      </c>
      <c r="E94" s="226" t="s">
        <v>306</v>
      </c>
      <c r="F94" s="243" t="s">
        <v>62</v>
      </c>
      <c r="G94" s="226" t="s">
        <v>36</v>
      </c>
      <c r="H94" s="243">
        <v>351</v>
      </c>
      <c r="I94" s="226" t="s">
        <v>65</v>
      </c>
      <c r="J94" s="272">
        <f t="shared" ref="J94:J97" si="50">SUM(K94:N94)</f>
        <v>1250</v>
      </c>
      <c r="K94" s="308">
        <v>200</v>
      </c>
      <c r="L94" s="308">
        <v>400</v>
      </c>
      <c r="M94" s="308">
        <v>600</v>
      </c>
      <c r="N94" s="308">
        <v>50</v>
      </c>
      <c r="O94" s="226">
        <v>20</v>
      </c>
      <c r="P94" s="226">
        <v>30</v>
      </c>
      <c r="Q94" s="40"/>
      <c r="R94" s="193"/>
      <c r="S94" s="243" t="s">
        <v>307</v>
      </c>
      <c r="T94" s="185"/>
      <c r="U94" s="283"/>
      <c r="V94" s="284"/>
    </row>
    <row r="95" spans="1:23" s="247" customFormat="1" ht="30" customHeight="1">
      <c r="A95" s="298"/>
      <c r="B95" s="299" t="s">
        <v>735</v>
      </c>
      <c r="C95" s="300">
        <f>SUM(C96:C146)</f>
        <v>2</v>
      </c>
      <c r="D95" s="300">
        <f t="shared" ref="D95:R95" si="51">SUM(D96:D146)</f>
        <v>0</v>
      </c>
      <c r="E95" s="300">
        <f t="shared" si="51"/>
        <v>0</v>
      </c>
      <c r="F95" s="300">
        <f t="shared" si="51"/>
        <v>0</v>
      </c>
      <c r="G95" s="300">
        <f t="shared" si="51"/>
        <v>0</v>
      </c>
      <c r="H95" s="300">
        <f t="shared" si="51"/>
        <v>5683</v>
      </c>
      <c r="I95" s="300">
        <f t="shared" si="51"/>
        <v>0</v>
      </c>
      <c r="J95" s="309">
        <f t="shared" si="51"/>
        <v>2300.5</v>
      </c>
      <c r="K95" s="309">
        <f t="shared" si="51"/>
        <v>300</v>
      </c>
      <c r="L95" s="309">
        <f t="shared" si="51"/>
        <v>1552.5</v>
      </c>
      <c r="M95" s="309">
        <f t="shared" si="51"/>
        <v>24</v>
      </c>
      <c r="N95" s="309">
        <f t="shared" si="51"/>
        <v>424</v>
      </c>
      <c r="O95" s="300">
        <f t="shared" si="51"/>
        <v>20503</v>
      </c>
      <c r="P95" s="300">
        <f t="shared" si="51"/>
        <v>40853</v>
      </c>
      <c r="Q95" s="211">
        <f t="shared" si="51"/>
        <v>0</v>
      </c>
      <c r="R95" s="211">
        <f t="shared" si="51"/>
        <v>0</v>
      </c>
      <c r="S95" s="314"/>
      <c r="T95" s="314"/>
      <c r="U95" s="315"/>
      <c r="V95" s="316"/>
      <c r="W95" s="317"/>
    </row>
    <row r="96" spans="1:23" s="248" customFormat="1" ht="30" customHeight="1">
      <c r="A96" s="301">
        <v>463</v>
      </c>
      <c r="B96" s="302" t="s">
        <v>736</v>
      </c>
      <c r="C96" s="303">
        <v>1</v>
      </c>
      <c r="D96" s="304" t="s">
        <v>737</v>
      </c>
      <c r="E96" s="304" t="s">
        <v>738</v>
      </c>
      <c r="F96" s="305" t="s">
        <v>35</v>
      </c>
      <c r="G96" s="306" t="s">
        <v>36</v>
      </c>
      <c r="H96" s="307">
        <v>5616</v>
      </c>
      <c r="I96" s="305" t="s">
        <v>155</v>
      </c>
      <c r="J96" s="310">
        <f t="shared" si="50"/>
        <v>1613</v>
      </c>
      <c r="K96" s="310">
        <v>200</v>
      </c>
      <c r="L96" s="310">
        <v>1100</v>
      </c>
      <c r="M96" s="310">
        <v>0</v>
      </c>
      <c r="N96" s="310">
        <v>313</v>
      </c>
      <c r="O96" s="311">
        <v>5616</v>
      </c>
      <c r="P96" s="311">
        <v>13601</v>
      </c>
      <c r="Q96" s="318"/>
      <c r="R96" s="318"/>
      <c r="S96" s="304" t="s">
        <v>287</v>
      </c>
      <c r="T96" s="304"/>
      <c r="U96" s="304" t="s">
        <v>40</v>
      </c>
      <c r="V96" s="304"/>
      <c r="W96" s="319"/>
    </row>
    <row r="97" spans="1:23" s="248" customFormat="1" ht="30" customHeight="1">
      <c r="A97" s="301">
        <v>464</v>
      </c>
      <c r="B97" s="302" t="s">
        <v>739</v>
      </c>
      <c r="C97" s="303">
        <v>1</v>
      </c>
      <c r="D97" s="304" t="s">
        <v>740</v>
      </c>
      <c r="E97" s="304" t="s">
        <v>389</v>
      </c>
      <c r="F97" s="305" t="s">
        <v>35</v>
      </c>
      <c r="G97" s="306" t="s">
        <v>36</v>
      </c>
      <c r="H97" s="307">
        <v>67</v>
      </c>
      <c r="I97" s="305" t="s">
        <v>249</v>
      </c>
      <c r="J97" s="310">
        <f t="shared" si="50"/>
        <v>687.5</v>
      </c>
      <c r="K97" s="310">
        <v>100</v>
      </c>
      <c r="L97" s="310">
        <v>452.5</v>
      </c>
      <c r="M97" s="310">
        <v>24</v>
      </c>
      <c r="N97" s="310">
        <v>111</v>
      </c>
      <c r="O97" s="311">
        <v>14887</v>
      </c>
      <c r="P97" s="311">
        <v>27252</v>
      </c>
      <c r="Q97" s="318"/>
      <c r="R97" s="318"/>
      <c r="S97" s="304" t="s">
        <v>287</v>
      </c>
      <c r="T97" s="304"/>
      <c r="U97" s="304" t="s">
        <v>40</v>
      </c>
      <c r="V97" s="304"/>
      <c r="W97" s="319"/>
    </row>
  </sheetData>
  <mergeCells count="26">
    <mergeCell ref="A1:B1"/>
    <mergeCell ref="A2:V2"/>
    <mergeCell ref="A3:V3"/>
    <mergeCell ref="J4:N4"/>
    <mergeCell ref="K5:N5"/>
    <mergeCell ref="A4:A7"/>
    <mergeCell ref="B4:B7"/>
    <mergeCell ref="C4:C7"/>
    <mergeCell ref="D4:D7"/>
    <mergeCell ref="E4:E7"/>
    <mergeCell ref="F4:F7"/>
    <mergeCell ref="G4:G7"/>
    <mergeCell ref="J5:J7"/>
    <mergeCell ref="K6:K7"/>
    <mergeCell ref="L6:L7"/>
    <mergeCell ref="M6:M7"/>
    <mergeCell ref="S4:S7"/>
    <mergeCell ref="T4:T7"/>
    <mergeCell ref="U4:U7"/>
    <mergeCell ref="V4:V7"/>
    <mergeCell ref="H4:I6"/>
    <mergeCell ref="N6:N7"/>
    <mergeCell ref="O4:O7"/>
    <mergeCell ref="P4:P7"/>
    <mergeCell ref="Q4:Q7"/>
    <mergeCell ref="R4:R7"/>
  </mergeCells>
  <phoneticPr fontId="1" type="noConversion"/>
  <pageMargins left="0.66805555555555596" right="0.118055555555556" top="0.35416666666666702" bottom="0.31388888888888899" header="0.196527777777778" footer="0.118055555555556"/>
  <pageSetup paperSize="9" scale="48" fitToHeight="0" orientation="landscape" r:id="rId1"/>
  <headerFooter>
    <oddFooter>&amp;C第 &amp;P 页，共 &amp;N 页</oddFooter>
  </headerFooter>
  <drawing r:id="rId2"/>
  <legacyDrawing r:id="rId3"/>
</worksheet>
</file>

<file path=xl/worksheets/sheet5.xml><?xml version="1.0" encoding="utf-8"?>
<worksheet xmlns="http://schemas.openxmlformats.org/spreadsheetml/2006/main" xmlns:r="http://schemas.openxmlformats.org/officeDocument/2006/relationships">
  <dimension ref="A1:R148"/>
  <sheetViews>
    <sheetView workbookViewId="0">
      <selection activeCell="A148" sqref="A7:A148"/>
    </sheetView>
  </sheetViews>
  <sheetFormatPr defaultRowHeight="22.5" customHeight="1"/>
  <cols>
    <col min="1" max="1" width="4.25" style="422" customWidth="1"/>
    <col min="2" max="2" width="10.875" style="465" customWidth="1"/>
    <col min="3" max="3" width="4.375" style="466" customWidth="1"/>
    <col min="4" max="4" width="17.625" style="465" customWidth="1"/>
    <col min="5" max="5" width="21.125" style="465" customWidth="1"/>
    <col min="6" max="6" width="4" style="466" customWidth="1"/>
    <col min="7" max="7" width="4.875" style="466" customWidth="1"/>
    <col min="8" max="8" width="6.625" style="462" customWidth="1"/>
    <col min="9" max="9" width="3.625" style="463" customWidth="1"/>
    <col min="10" max="10" width="5.875" style="462" customWidth="1"/>
    <col min="11" max="11" width="6.125" style="462" customWidth="1"/>
    <col min="12" max="12" width="6.25" style="462" customWidth="1"/>
    <col min="13" max="13" width="5.125" style="462" customWidth="1"/>
    <col min="14" max="14" width="5.375" style="462" customWidth="1"/>
    <col min="15" max="15" width="6.125" style="462" customWidth="1"/>
    <col min="16" max="16" width="6.875" style="462" customWidth="1"/>
    <col min="17" max="18" width="5.625" style="468" customWidth="1"/>
    <col min="19" max="16384" width="9" style="422"/>
  </cols>
  <sheetData>
    <row r="1" spans="1:18" ht="11.25" customHeight="1">
      <c r="A1" s="471" t="s">
        <v>1919</v>
      </c>
      <c r="B1" s="472"/>
      <c r="C1" s="473"/>
      <c r="D1" s="472"/>
      <c r="E1" s="472"/>
      <c r="F1" s="473"/>
      <c r="G1" s="473"/>
      <c r="H1" s="474"/>
      <c r="I1" s="475"/>
      <c r="J1" s="474"/>
      <c r="K1" s="474"/>
      <c r="L1" s="474"/>
      <c r="M1" s="474"/>
      <c r="N1" s="474"/>
      <c r="O1" s="474"/>
      <c r="P1" s="474"/>
      <c r="Q1" s="476"/>
      <c r="R1" s="476"/>
    </row>
    <row r="2" spans="1:18" ht="22.5" customHeight="1">
      <c r="A2" s="536" t="s">
        <v>1920</v>
      </c>
      <c r="B2" s="536"/>
      <c r="C2" s="536"/>
      <c r="D2" s="536"/>
      <c r="E2" s="536"/>
      <c r="F2" s="536"/>
      <c r="G2" s="536"/>
      <c r="H2" s="536"/>
      <c r="I2" s="536"/>
      <c r="J2" s="537"/>
      <c r="K2" s="536"/>
      <c r="L2" s="536"/>
      <c r="M2" s="536"/>
      <c r="N2" s="536"/>
      <c r="O2" s="536"/>
      <c r="P2" s="536"/>
      <c r="Q2" s="536"/>
      <c r="R2" s="536"/>
    </row>
    <row r="3" spans="1:18" ht="12.75" customHeight="1">
      <c r="A3" s="538" t="s">
        <v>1927</v>
      </c>
      <c r="B3" s="538"/>
      <c r="C3" s="538"/>
      <c r="D3" s="538"/>
      <c r="E3" s="538"/>
      <c r="F3" s="538"/>
      <c r="G3" s="538"/>
      <c r="H3" s="538"/>
      <c r="I3" s="538"/>
      <c r="J3" s="538"/>
      <c r="K3" s="538"/>
      <c r="L3" s="538"/>
      <c r="M3" s="538"/>
      <c r="N3" s="538"/>
      <c r="O3" s="538"/>
      <c r="P3" s="538"/>
      <c r="Q3" s="538"/>
      <c r="R3" s="538"/>
    </row>
    <row r="4" spans="1:18" ht="22.5" customHeight="1">
      <c r="A4" s="534" t="s">
        <v>3</v>
      </c>
      <c r="B4" s="534" t="s">
        <v>4</v>
      </c>
      <c r="C4" s="534" t="s">
        <v>1921</v>
      </c>
      <c r="D4" s="534" t="s">
        <v>6</v>
      </c>
      <c r="E4" s="534" t="s">
        <v>7</v>
      </c>
      <c r="F4" s="534" t="s">
        <v>1926</v>
      </c>
      <c r="G4" s="534" t="s">
        <v>9</v>
      </c>
      <c r="H4" s="534" t="s">
        <v>10</v>
      </c>
      <c r="I4" s="534"/>
      <c r="J4" s="535" t="s">
        <v>11</v>
      </c>
      <c r="K4" s="535"/>
      <c r="L4" s="535"/>
      <c r="M4" s="535"/>
      <c r="N4" s="535"/>
      <c r="O4" s="535" t="s">
        <v>1925</v>
      </c>
      <c r="P4" s="535" t="s">
        <v>13</v>
      </c>
      <c r="Q4" s="535" t="s">
        <v>14</v>
      </c>
      <c r="R4" s="535" t="s">
        <v>15</v>
      </c>
    </row>
    <row r="5" spans="1:18" ht="22.5" customHeight="1">
      <c r="A5" s="534"/>
      <c r="B5" s="534"/>
      <c r="C5" s="534"/>
      <c r="D5" s="534"/>
      <c r="E5" s="534"/>
      <c r="F5" s="534"/>
      <c r="G5" s="534"/>
      <c r="H5" s="534"/>
      <c r="I5" s="534"/>
      <c r="J5" s="535" t="s">
        <v>20</v>
      </c>
      <c r="K5" s="535" t="s">
        <v>21</v>
      </c>
      <c r="L5" s="535"/>
      <c r="M5" s="535"/>
      <c r="N5" s="535"/>
      <c r="O5" s="535"/>
      <c r="P5" s="535"/>
      <c r="Q5" s="535"/>
      <c r="R5" s="535"/>
    </row>
    <row r="6" spans="1:18" ht="22.5" customHeight="1">
      <c r="A6" s="534"/>
      <c r="B6" s="534"/>
      <c r="C6" s="534"/>
      <c r="D6" s="534"/>
      <c r="E6" s="534"/>
      <c r="F6" s="534"/>
      <c r="G6" s="534"/>
      <c r="H6" s="445" t="s">
        <v>26</v>
      </c>
      <c r="I6" s="425" t="s">
        <v>27</v>
      </c>
      <c r="J6" s="535"/>
      <c r="K6" s="445" t="s">
        <v>1941</v>
      </c>
      <c r="L6" s="445" t="s">
        <v>1922</v>
      </c>
      <c r="M6" s="445" t="s">
        <v>1923</v>
      </c>
      <c r="N6" s="445" t="s">
        <v>1924</v>
      </c>
      <c r="O6" s="535"/>
      <c r="P6" s="535"/>
      <c r="Q6" s="535"/>
      <c r="R6" s="535"/>
    </row>
    <row r="7" spans="1:18" ht="22.5" customHeight="1">
      <c r="A7" s="425"/>
      <c r="B7" s="424" t="s">
        <v>20</v>
      </c>
      <c r="C7" s="425">
        <v>3011</v>
      </c>
      <c r="D7" s="425" t="s">
        <v>28</v>
      </c>
      <c r="E7" s="425" t="s">
        <v>28</v>
      </c>
      <c r="F7" s="425" t="s">
        <v>28</v>
      </c>
      <c r="G7" s="425" t="s">
        <v>28</v>
      </c>
      <c r="H7" s="445" t="s">
        <v>28</v>
      </c>
      <c r="I7" s="425" t="s">
        <v>28</v>
      </c>
      <c r="J7" s="445">
        <v>614541.92000000004</v>
      </c>
      <c r="K7" s="445">
        <v>154089</v>
      </c>
      <c r="L7" s="445">
        <v>350063.69</v>
      </c>
      <c r="M7" s="445">
        <v>66612.23</v>
      </c>
      <c r="N7" s="445">
        <v>43777</v>
      </c>
      <c r="O7" s="445">
        <v>430997</v>
      </c>
      <c r="P7" s="445">
        <v>1261330</v>
      </c>
      <c r="Q7" s="445">
        <v>31</v>
      </c>
      <c r="R7" s="445">
        <v>332</v>
      </c>
    </row>
    <row r="8" spans="1:18" ht="22.5" customHeight="1">
      <c r="A8" s="392"/>
      <c r="B8" s="424" t="s">
        <v>29</v>
      </c>
      <c r="C8" s="392">
        <v>791</v>
      </c>
      <c r="D8" s="392" t="s">
        <v>28</v>
      </c>
      <c r="E8" s="392" t="s">
        <v>28</v>
      </c>
      <c r="F8" s="392" t="s">
        <v>28</v>
      </c>
      <c r="G8" s="392" t="s">
        <v>28</v>
      </c>
      <c r="H8" s="390" t="s">
        <v>28</v>
      </c>
      <c r="I8" s="392" t="s">
        <v>28</v>
      </c>
      <c r="J8" s="390">
        <v>220526</v>
      </c>
      <c r="K8" s="390">
        <v>110035</v>
      </c>
      <c r="L8" s="390">
        <v>35297</v>
      </c>
      <c r="M8" s="390">
        <v>38962</v>
      </c>
      <c r="N8" s="390">
        <v>36232</v>
      </c>
      <c r="O8" s="390">
        <v>118844</v>
      </c>
      <c r="P8" s="390">
        <v>378857</v>
      </c>
      <c r="Q8" s="390">
        <v>31</v>
      </c>
      <c r="R8" s="390">
        <v>332</v>
      </c>
    </row>
    <row r="9" spans="1:18" ht="22.5" customHeight="1">
      <c r="A9" s="392"/>
      <c r="B9" s="424" t="s">
        <v>30</v>
      </c>
      <c r="C9" s="392">
        <v>758</v>
      </c>
      <c r="D9" s="392" t="s">
        <v>28</v>
      </c>
      <c r="E9" s="392" t="s">
        <v>28</v>
      </c>
      <c r="F9" s="392" t="s">
        <v>28</v>
      </c>
      <c r="G9" s="392" t="s">
        <v>36</v>
      </c>
      <c r="H9" s="390"/>
      <c r="I9" s="392"/>
      <c r="J9" s="390">
        <v>142713</v>
      </c>
      <c r="K9" s="390">
        <v>54595</v>
      </c>
      <c r="L9" s="390">
        <v>16631</v>
      </c>
      <c r="M9" s="390">
        <v>36014</v>
      </c>
      <c r="N9" s="390">
        <v>35473</v>
      </c>
      <c r="O9" s="390">
        <v>49496</v>
      </c>
      <c r="P9" s="390">
        <v>164147</v>
      </c>
      <c r="Q9" s="390">
        <v>16</v>
      </c>
      <c r="R9" s="390">
        <v>167</v>
      </c>
    </row>
    <row r="10" spans="1:18" ht="22.5" customHeight="1">
      <c r="A10" s="392"/>
      <c r="B10" s="424" t="s">
        <v>31</v>
      </c>
      <c r="C10" s="392">
        <v>705</v>
      </c>
      <c r="D10" s="392" t="s">
        <v>28</v>
      </c>
      <c r="E10" s="392" t="s">
        <v>28</v>
      </c>
      <c r="F10" s="392" t="s">
        <v>28</v>
      </c>
      <c r="G10" s="392" t="s">
        <v>36</v>
      </c>
      <c r="H10" s="390">
        <v>285850</v>
      </c>
      <c r="I10" s="392"/>
      <c r="J10" s="390">
        <v>98317</v>
      </c>
      <c r="K10" s="390">
        <v>31750</v>
      </c>
      <c r="L10" s="390">
        <v>13127</v>
      </c>
      <c r="M10" s="390">
        <v>23180</v>
      </c>
      <c r="N10" s="390">
        <v>30260</v>
      </c>
      <c r="O10" s="390">
        <v>33476</v>
      </c>
      <c r="P10" s="390">
        <v>117166</v>
      </c>
      <c r="Q10" s="390">
        <v>6</v>
      </c>
      <c r="R10" s="390">
        <v>89</v>
      </c>
    </row>
    <row r="11" spans="1:18" ht="45.75" customHeight="1">
      <c r="A11" s="392"/>
      <c r="B11" s="424" t="s">
        <v>721</v>
      </c>
      <c r="C11" s="392">
        <v>8</v>
      </c>
      <c r="D11" s="424" t="s">
        <v>722</v>
      </c>
      <c r="E11" s="424" t="s">
        <v>34</v>
      </c>
      <c r="F11" s="392" t="s">
        <v>35</v>
      </c>
      <c r="G11" s="392" t="s">
        <v>36</v>
      </c>
      <c r="H11" s="390">
        <v>285850</v>
      </c>
      <c r="I11" s="392" t="s">
        <v>37</v>
      </c>
      <c r="J11" s="390">
        <v>98317</v>
      </c>
      <c r="K11" s="390">
        <v>31750</v>
      </c>
      <c r="L11" s="390">
        <v>13127</v>
      </c>
      <c r="M11" s="390">
        <v>23180</v>
      </c>
      <c r="N11" s="390">
        <v>30260</v>
      </c>
      <c r="O11" s="390">
        <v>33476</v>
      </c>
      <c r="P11" s="390">
        <v>117166</v>
      </c>
      <c r="Q11" s="390">
        <v>6</v>
      </c>
      <c r="R11" s="390">
        <v>89</v>
      </c>
    </row>
    <row r="12" spans="1:18" ht="22.5" customHeight="1">
      <c r="A12" s="392"/>
      <c r="B12" s="393" t="s">
        <v>41</v>
      </c>
      <c r="C12" s="392">
        <v>3</v>
      </c>
      <c r="D12" s="392" t="s">
        <v>28</v>
      </c>
      <c r="E12" s="392" t="s">
        <v>28</v>
      </c>
      <c r="F12" s="392" t="s">
        <v>28</v>
      </c>
      <c r="G12" s="392" t="s">
        <v>28</v>
      </c>
      <c r="H12" s="390">
        <v>3805300</v>
      </c>
      <c r="I12" s="392"/>
      <c r="J12" s="390">
        <v>23600</v>
      </c>
      <c r="K12" s="390">
        <v>7554</v>
      </c>
      <c r="L12" s="390">
        <v>1119</v>
      </c>
      <c r="M12" s="390">
        <v>9714</v>
      </c>
      <c r="N12" s="390">
        <v>5213</v>
      </c>
      <c r="O12" s="390">
        <v>10537</v>
      </c>
      <c r="P12" s="390">
        <v>32770</v>
      </c>
      <c r="Q12" s="390">
        <v>3</v>
      </c>
      <c r="R12" s="390">
        <v>45</v>
      </c>
    </row>
    <row r="13" spans="1:18" ht="22.5" customHeight="1">
      <c r="A13" s="392"/>
      <c r="B13" s="424" t="s">
        <v>431</v>
      </c>
      <c r="C13" s="392">
        <v>1</v>
      </c>
      <c r="D13" s="424"/>
      <c r="E13" s="424"/>
      <c r="F13" s="392"/>
      <c r="G13" s="392"/>
      <c r="H13" s="390">
        <v>115900</v>
      </c>
      <c r="I13" s="392" t="s">
        <v>45</v>
      </c>
      <c r="J13" s="390">
        <v>13931</v>
      </c>
      <c r="K13" s="390">
        <v>4040</v>
      </c>
      <c r="L13" s="390">
        <v>870</v>
      </c>
      <c r="M13" s="390">
        <v>5817</v>
      </c>
      <c r="N13" s="390">
        <v>3204</v>
      </c>
      <c r="O13" s="390">
        <v>6510</v>
      </c>
      <c r="P13" s="390">
        <v>20200</v>
      </c>
      <c r="Q13" s="390">
        <v>2</v>
      </c>
      <c r="R13" s="390">
        <v>20</v>
      </c>
    </row>
    <row r="14" spans="1:18" ht="36" customHeight="1">
      <c r="A14" s="392"/>
      <c r="B14" s="424" t="s">
        <v>42</v>
      </c>
      <c r="C14" s="392">
        <v>1</v>
      </c>
      <c r="D14" s="424" t="s">
        <v>723</v>
      </c>
      <c r="E14" s="424" t="s">
        <v>44</v>
      </c>
      <c r="F14" s="392" t="s">
        <v>35</v>
      </c>
      <c r="G14" s="392" t="s">
        <v>36</v>
      </c>
      <c r="H14" s="390">
        <v>115900</v>
      </c>
      <c r="I14" s="392" t="s">
        <v>45</v>
      </c>
      <c r="J14" s="390">
        <v>13931</v>
      </c>
      <c r="K14" s="390">
        <v>4040</v>
      </c>
      <c r="L14" s="390">
        <v>870</v>
      </c>
      <c r="M14" s="390">
        <v>5817</v>
      </c>
      <c r="N14" s="390">
        <v>3204</v>
      </c>
      <c r="O14" s="390">
        <v>6510</v>
      </c>
      <c r="P14" s="390">
        <v>20200</v>
      </c>
      <c r="Q14" s="390">
        <v>2</v>
      </c>
      <c r="R14" s="390">
        <v>20</v>
      </c>
    </row>
    <row r="15" spans="1:18" ht="22.5" customHeight="1">
      <c r="A15" s="392"/>
      <c r="B15" s="424" t="s">
        <v>432</v>
      </c>
      <c r="C15" s="392">
        <v>1</v>
      </c>
      <c r="D15" s="424">
        <v>0</v>
      </c>
      <c r="E15" s="424">
        <v>0</v>
      </c>
      <c r="F15" s="392">
        <v>0</v>
      </c>
      <c r="G15" s="392">
        <v>0</v>
      </c>
      <c r="H15" s="390">
        <v>1424400</v>
      </c>
      <c r="I15" s="392">
        <v>0</v>
      </c>
      <c r="J15" s="390">
        <v>6048</v>
      </c>
      <c r="K15" s="390">
        <v>1754</v>
      </c>
      <c r="L15" s="390">
        <v>181</v>
      </c>
      <c r="M15" s="390">
        <v>2722</v>
      </c>
      <c r="N15" s="390">
        <v>1391</v>
      </c>
      <c r="O15" s="390">
        <v>2829</v>
      </c>
      <c r="P15" s="390">
        <v>8770</v>
      </c>
      <c r="Q15" s="390">
        <v>1</v>
      </c>
      <c r="R15" s="390">
        <v>15</v>
      </c>
    </row>
    <row r="16" spans="1:18" ht="22.5" customHeight="1">
      <c r="A16" s="392"/>
      <c r="B16" s="424" t="s">
        <v>48</v>
      </c>
      <c r="C16" s="392">
        <v>1</v>
      </c>
      <c r="D16" s="424" t="s">
        <v>433</v>
      </c>
      <c r="E16" s="424" t="s">
        <v>50</v>
      </c>
      <c r="F16" s="392" t="s">
        <v>35</v>
      </c>
      <c r="G16" s="392" t="s">
        <v>36</v>
      </c>
      <c r="H16" s="390">
        <v>1424400</v>
      </c>
      <c r="I16" s="392" t="s">
        <v>51</v>
      </c>
      <c r="J16" s="390">
        <v>6048</v>
      </c>
      <c r="K16" s="390">
        <v>1754</v>
      </c>
      <c r="L16" s="390">
        <v>181</v>
      </c>
      <c r="M16" s="390">
        <v>2722</v>
      </c>
      <c r="N16" s="390">
        <v>1391</v>
      </c>
      <c r="O16" s="390">
        <v>2829</v>
      </c>
      <c r="P16" s="390">
        <v>8770</v>
      </c>
      <c r="Q16" s="390">
        <v>1</v>
      </c>
      <c r="R16" s="390">
        <v>15</v>
      </c>
    </row>
    <row r="17" spans="1:18" ht="22.5" customHeight="1">
      <c r="A17" s="392"/>
      <c r="B17" s="424" t="s">
        <v>434</v>
      </c>
      <c r="C17" s="392">
        <v>1</v>
      </c>
      <c r="D17" s="424">
        <v>0</v>
      </c>
      <c r="E17" s="424">
        <v>0</v>
      </c>
      <c r="F17" s="392">
        <v>0</v>
      </c>
      <c r="G17" s="392">
        <v>0</v>
      </c>
      <c r="H17" s="390">
        <v>2265000</v>
      </c>
      <c r="I17" s="392">
        <v>0</v>
      </c>
      <c r="J17" s="390">
        <v>2621</v>
      </c>
      <c r="K17" s="390">
        <v>760</v>
      </c>
      <c r="L17" s="390">
        <v>68</v>
      </c>
      <c r="M17" s="390">
        <v>1175</v>
      </c>
      <c r="N17" s="390">
        <v>618</v>
      </c>
      <c r="O17" s="390">
        <v>1198</v>
      </c>
      <c r="P17" s="390">
        <v>3800</v>
      </c>
      <c r="Q17" s="390">
        <v>0</v>
      </c>
      <c r="R17" s="390">
        <v>10</v>
      </c>
    </row>
    <row r="18" spans="1:18" ht="22.5" customHeight="1">
      <c r="A18" s="392"/>
      <c r="B18" s="424" t="s">
        <v>52</v>
      </c>
      <c r="C18" s="392">
        <v>1</v>
      </c>
      <c r="D18" s="424" t="s">
        <v>1928</v>
      </c>
      <c r="E18" s="424" t="s">
        <v>54</v>
      </c>
      <c r="F18" s="392" t="s">
        <v>35</v>
      </c>
      <c r="G18" s="392" t="s">
        <v>36</v>
      </c>
      <c r="H18" s="390">
        <v>2265000</v>
      </c>
      <c r="I18" s="392" t="s">
        <v>55</v>
      </c>
      <c r="J18" s="390">
        <v>2621</v>
      </c>
      <c r="K18" s="390">
        <v>760</v>
      </c>
      <c r="L18" s="390">
        <v>68</v>
      </c>
      <c r="M18" s="390">
        <v>1175</v>
      </c>
      <c r="N18" s="390">
        <v>618</v>
      </c>
      <c r="O18" s="390">
        <v>1198</v>
      </c>
      <c r="P18" s="390">
        <v>3800</v>
      </c>
      <c r="Q18" s="390">
        <v>0</v>
      </c>
      <c r="R18" s="390">
        <v>10</v>
      </c>
    </row>
    <row r="19" spans="1:18" ht="22.5" customHeight="1">
      <c r="A19" s="392"/>
      <c r="B19" s="424" t="s">
        <v>56</v>
      </c>
      <c r="C19" s="392">
        <v>50</v>
      </c>
      <c r="D19" s="392" t="s">
        <v>28</v>
      </c>
      <c r="E19" s="392" t="s">
        <v>28</v>
      </c>
      <c r="F19" s="392" t="s">
        <v>28</v>
      </c>
      <c r="G19" s="392" t="s">
        <v>28</v>
      </c>
      <c r="H19" s="390">
        <v>132800</v>
      </c>
      <c r="I19" s="392">
        <v>0</v>
      </c>
      <c r="J19" s="390">
        <v>20796</v>
      </c>
      <c r="K19" s="390">
        <v>15291</v>
      </c>
      <c r="L19" s="390">
        <v>2385</v>
      </c>
      <c r="M19" s="390">
        <v>3120</v>
      </c>
      <c r="N19" s="390">
        <v>0</v>
      </c>
      <c r="O19" s="390">
        <v>5483</v>
      </c>
      <c r="P19" s="390">
        <v>14211</v>
      </c>
      <c r="Q19" s="390">
        <v>0</v>
      </c>
      <c r="R19" s="390">
        <v>15</v>
      </c>
    </row>
    <row r="20" spans="1:18" ht="36" customHeight="1">
      <c r="A20" s="392"/>
      <c r="B20" s="424" t="s">
        <v>59</v>
      </c>
      <c r="C20" s="392">
        <v>50</v>
      </c>
      <c r="D20" s="424" t="s">
        <v>1929</v>
      </c>
      <c r="E20" s="424" t="s">
        <v>61</v>
      </c>
      <c r="F20" s="392" t="s">
        <v>62</v>
      </c>
      <c r="G20" s="392" t="s">
        <v>36</v>
      </c>
      <c r="H20" s="390">
        <v>132800</v>
      </c>
      <c r="I20" s="392"/>
      <c r="J20" s="390">
        <v>20796</v>
      </c>
      <c r="K20" s="390">
        <v>15291</v>
      </c>
      <c r="L20" s="390">
        <v>2385</v>
      </c>
      <c r="M20" s="390">
        <v>3120</v>
      </c>
      <c r="N20" s="390">
        <v>0</v>
      </c>
      <c r="O20" s="390">
        <v>5483</v>
      </c>
      <c r="P20" s="390">
        <v>14211</v>
      </c>
      <c r="Q20" s="390">
        <v>0</v>
      </c>
      <c r="R20" s="390">
        <v>15</v>
      </c>
    </row>
    <row r="21" spans="1:18" ht="22.5" customHeight="1">
      <c r="A21" s="392"/>
      <c r="B21" s="424" t="s">
        <v>64</v>
      </c>
      <c r="C21" s="392">
        <v>27</v>
      </c>
      <c r="D21" s="392" t="s">
        <v>28</v>
      </c>
      <c r="E21" s="392" t="s">
        <v>28</v>
      </c>
      <c r="F21" s="392" t="s">
        <v>28</v>
      </c>
      <c r="G21" s="392" t="s">
        <v>28</v>
      </c>
      <c r="H21" s="390">
        <v>42</v>
      </c>
      <c r="I21" s="392"/>
      <c r="J21" s="390">
        <v>13333</v>
      </c>
      <c r="K21" s="390">
        <v>4200</v>
      </c>
      <c r="L21" s="390">
        <v>7966</v>
      </c>
      <c r="M21" s="390">
        <v>862</v>
      </c>
      <c r="N21" s="390">
        <v>305</v>
      </c>
      <c r="O21" s="390">
        <v>2278</v>
      </c>
      <c r="P21" s="390">
        <v>7270</v>
      </c>
      <c r="Q21" s="390">
        <v>0</v>
      </c>
      <c r="R21" s="390">
        <v>0</v>
      </c>
    </row>
    <row r="22" spans="1:18" ht="22.5" customHeight="1">
      <c r="A22" s="392"/>
      <c r="B22" s="424" t="s">
        <v>437</v>
      </c>
      <c r="C22" s="392">
        <v>26</v>
      </c>
      <c r="D22" s="392" t="s">
        <v>28</v>
      </c>
      <c r="E22" s="392" t="s">
        <v>28</v>
      </c>
      <c r="F22" s="392" t="s">
        <v>28</v>
      </c>
      <c r="G22" s="392" t="s">
        <v>28</v>
      </c>
      <c r="H22" s="390">
        <v>26</v>
      </c>
      <c r="I22" s="392"/>
      <c r="J22" s="390">
        <v>8791</v>
      </c>
      <c r="K22" s="390">
        <v>2600</v>
      </c>
      <c r="L22" s="390">
        <v>5166</v>
      </c>
      <c r="M22" s="390">
        <v>766</v>
      </c>
      <c r="N22" s="390">
        <v>259</v>
      </c>
      <c r="O22" s="390">
        <v>2181</v>
      </c>
      <c r="P22" s="390">
        <v>6980</v>
      </c>
      <c r="Q22" s="390">
        <v>0</v>
      </c>
      <c r="R22" s="390">
        <v>0</v>
      </c>
    </row>
    <row r="23" spans="1:18" ht="38.25" customHeight="1">
      <c r="A23" s="392"/>
      <c r="B23" s="424" t="s">
        <v>66</v>
      </c>
      <c r="C23" s="392">
        <v>26</v>
      </c>
      <c r="D23" s="426" t="s">
        <v>616</v>
      </c>
      <c r="E23" s="427" t="s">
        <v>68</v>
      </c>
      <c r="F23" s="392" t="s">
        <v>35</v>
      </c>
      <c r="G23" s="392" t="s">
        <v>36</v>
      </c>
      <c r="H23" s="390">
        <v>26</v>
      </c>
      <c r="I23" s="392" t="s">
        <v>65</v>
      </c>
      <c r="J23" s="390">
        <v>8791</v>
      </c>
      <c r="K23" s="390">
        <v>2600</v>
      </c>
      <c r="L23" s="390">
        <v>5166</v>
      </c>
      <c r="M23" s="390">
        <v>766</v>
      </c>
      <c r="N23" s="390">
        <v>259</v>
      </c>
      <c r="O23" s="390">
        <v>2181</v>
      </c>
      <c r="P23" s="390">
        <v>6980</v>
      </c>
      <c r="Q23" s="390">
        <v>0</v>
      </c>
      <c r="R23" s="390">
        <v>0</v>
      </c>
    </row>
    <row r="24" spans="1:18" ht="22.5" customHeight="1">
      <c r="A24" s="392"/>
      <c r="B24" s="424" t="s">
        <v>439</v>
      </c>
      <c r="C24" s="392">
        <v>1</v>
      </c>
      <c r="D24" s="392" t="s">
        <v>28</v>
      </c>
      <c r="E24" s="392" t="s">
        <v>28</v>
      </c>
      <c r="F24" s="392" t="s">
        <v>28</v>
      </c>
      <c r="G24" s="392" t="s">
        <v>28</v>
      </c>
      <c r="H24" s="390">
        <v>16</v>
      </c>
      <c r="I24" s="392"/>
      <c r="J24" s="390">
        <v>4542</v>
      </c>
      <c r="K24" s="390">
        <v>1600</v>
      </c>
      <c r="L24" s="390">
        <v>2800</v>
      </c>
      <c r="M24" s="390">
        <v>96</v>
      </c>
      <c r="N24" s="390">
        <v>46</v>
      </c>
      <c r="O24" s="390">
        <v>97</v>
      </c>
      <c r="P24" s="390">
        <v>290</v>
      </c>
      <c r="Q24" s="390">
        <v>0</v>
      </c>
      <c r="R24" s="390">
        <v>0</v>
      </c>
    </row>
    <row r="25" spans="1:18" ht="22.5" customHeight="1">
      <c r="A25" s="392"/>
      <c r="B25" s="424" t="s">
        <v>70</v>
      </c>
      <c r="C25" s="392">
        <v>1</v>
      </c>
      <c r="D25" s="426" t="s">
        <v>1931</v>
      </c>
      <c r="E25" s="427" t="s">
        <v>1930</v>
      </c>
      <c r="F25" s="392" t="s">
        <v>62</v>
      </c>
      <c r="G25" s="392" t="s">
        <v>36</v>
      </c>
      <c r="H25" s="390">
        <v>16</v>
      </c>
      <c r="I25" s="392" t="s">
        <v>65</v>
      </c>
      <c r="J25" s="390">
        <v>4542</v>
      </c>
      <c r="K25" s="390">
        <v>1600</v>
      </c>
      <c r="L25" s="390">
        <v>2800</v>
      </c>
      <c r="M25" s="390">
        <v>96</v>
      </c>
      <c r="N25" s="390">
        <v>46</v>
      </c>
      <c r="O25" s="390">
        <v>97</v>
      </c>
      <c r="P25" s="390">
        <v>290</v>
      </c>
      <c r="Q25" s="390">
        <v>0</v>
      </c>
      <c r="R25" s="390">
        <v>0</v>
      </c>
    </row>
    <row r="26" spans="1:18" ht="22.5" customHeight="1">
      <c r="A26" s="392"/>
      <c r="B26" s="424" t="s">
        <v>73</v>
      </c>
      <c r="C26" s="392">
        <v>1</v>
      </c>
      <c r="D26" s="424"/>
      <c r="E26" s="424"/>
      <c r="F26" s="392"/>
      <c r="G26" s="392"/>
      <c r="H26" s="390">
        <v>174</v>
      </c>
      <c r="I26" s="392" t="s">
        <v>65</v>
      </c>
      <c r="J26" s="390">
        <v>2910</v>
      </c>
      <c r="K26" s="390">
        <v>1300</v>
      </c>
      <c r="L26" s="390">
        <v>700</v>
      </c>
      <c r="M26" s="390">
        <v>910</v>
      </c>
      <c r="N26" s="390">
        <v>0</v>
      </c>
      <c r="O26" s="390">
        <v>1600</v>
      </c>
      <c r="P26" s="390">
        <v>4800</v>
      </c>
      <c r="Q26" s="390">
        <v>0</v>
      </c>
      <c r="R26" s="390">
        <v>15</v>
      </c>
    </row>
    <row r="27" spans="1:18" ht="36.75" customHeight="1">
      <c r="A27" s="392"/>
      <c r="B27" s="424" t="s">
        <v>74</v>
      </c>
      <c r="C27" s="392">
        <v>1</v>
      </c>
      <c r="D27" s="424" t="s">
        <v>75</v>
      </c>
      <c r="E27" s="424" t="s">
        <v>1932</v>
      </c>
      <c r="F27" s="392" t="s">
        <v>62</v>
      </c>
      <c r="G27" s="392" t="s">
        <v>36</v>
      </c>
      <c r="H27" s="390">
        <v>174</v>
      </c>
      <c r="I27" s="392" t="s">
        <v>65</v>
      </c>
      <c r="J27" s="390">
        <v>2910</v>
      </c>
      <c r="K27" s="390">
        <v>1300</v>
      </c>
      <c r="L27" s="390">
        <v>700</v>
      </c>
      <c r="M27" s="390">
        <v>910</v>
      </c>
      <c r="N27" s="390">
        <v>0</v>
      </c>
      <c r="O27" s="390">
        <v>1600</v>
      </c>
      <c r="P27" s="390">
        <v>4800</v>
      </c>
      <c r="Q27" s="390">
        <v>0</v>
      </c>
      <c r="R27" s="390">
        <v>15</v>
      </c>
    </row>
    <row r="28" spans="1:18" ht="22.5" customHeight="1">
      <c r="A28" s="392"/>
      <c r="B28" s="424" t="s">
        <v>78</v>
      </c>
      <c r="C28" s="392">
        <v>1</v>
      </c>
      <c r="D28" s="424"/>
      <c r="E28" s="424"/>
      <c r="F28" s="392"/>
      <c r="G28" s="392"/>
      <c r="H28" s="390">
        <v>55250</v>
      </c>
      <c r="I28" s="392" t="s">
        <v>102</v>
      </c>
      <c r="J28" s="390">
        <v>11449</v>
      </c>
      <c r="K28" s="390">
        <v>11050</v>
      </c>
      <c r="L28" s="390">
        <v>0</v>
      </c>
      <c r="M28" s="390">
        <v>89</v>
      </c>
      <c r="N28" s="390">
        <v>310</v>
      </c>
      <c r="O28" s="390">
        <v>3564</v>
      </c>
      <c r="P28" s="390">
        <v>11050</v>
      </c>
      <c r="Q28" s="390">
        <v>0</v>
      </c>
      <c r="R28" s="390">
        <v>0</v>
      </c>
    </row>
    <row r="29" spans="1:18" ht="22.5" customHeight="1">
      <c r="A29" s="392"/>
      <c r="B29" s="424" t="s">
        <v>80</v>
      </c>
      <c r="C29" s="392">
        <v>1</v>
      </c>
      <c r="D29" s="424" t="s">
        <v>81</v>
      </c>
      <c r="E29" s="424" t="s">
        <v>82</v>
      </c>
      <c r="F29" s="392" t="s">
        <v>62</v>
      </c>
      <c r="G29" s="392" t="s">
        <v>36</v>
      </c>
      <c r="H29" s="390">
        <v>55250</v>
      </c>
      <c r="I29" s="392" t="s">
        <v>102</v>
      </c>
      <c r="J29" s="390">
        <v>11449</v>
      </c>
      <c r="K29" s="390">
        <v>11050</v>
      </c>
      <c r="L29" s="390">
        <v>0</v>
      </c>
      <c r="M29" s="390">
        <v>89</v>
      </c>
      <c r="N29" s="390">
        <v>310</v>
      </c>
      <c r="O29" s="390">
        <v>3564</v>
      </c>
      <c r="P29" s="390">
        <v>11050</v>
      </c>
      <c r="Q29" s="390">
        <v>0</v>
      </c>
      <c r="R29" s="390">
        <v>0</v>
      </c>
    </row>
    <row r="30" spans="1:18" ht="22.5" customHeight="1">
      <c r="A30" s="392"/>
      <c r="B30" s="424" t="s">
        <v>85</v>
      </c>
      <c r="C30" s="392">
        <v>3</v>
      </c>
      <c r="D30" s="424"/>
      <c r="E30" s="424"/>
      <c r="F30" s="392"/>
      <c r="G30" s="392"/>
      <c r="H30" s="390">
        <v>44545</v>
      </c>
      <c r="I30" s="392" t="s">
        <v>79</v>
      </c>
      <c r="J30" s="390">
        <v>12543</v>
      </c>
      <c r="K30" s="390">
        <v>11790</v>
      </c>
      <c r="L30" s="390">
        <v>0</v>
      </c>
      <c r="M30" s="390">
        <v>609</v>
      </c>
      <c r="N30" s="390">
        <v>144</v>
      </c>
      <c r="O30" s="390">
        <v>57906</v>
      </c>
      <c r="P30" s="390">
        <v>179190</v>
      </c>
      <c r="Q30" s="390">
        <v>15</v>
      </c>
      <c r="R30" s="390">
        <v>150</v>
      </c>
    </row>
    <row r="31" spans="1:18" ht="22.5" customHeight="1">
      <c r="A31" s="392"/>
      <c r="B31" s="424" t="s">
        <v>724</v>
      </c>
      <c r="C31" s="392">
        <v>1</v>
      </c>
      <c r="D31" s="424"/>
      <c r="E31" s="424"/>
      <c r="F31" s="392"/>
      <c r="G31" s="392"/>
      <c r="H31" s="390">
        <v>40000</v>
      </c>
      <c r="I31" s="392" t="s">
        <v>79</v>
      </c>
      <c r="J31" s="390">
        <v>7000</v>
      </c>
      <c r="K31" s="390">
        <v>7000</v>
      </c>
      <c r="L31" s="390">
        <v>0</v>
      </c>
      <c r="M31" s="390">
        <v>0</v>
      </c>
      <c r="N31" s="390">
        <v>0</v>
      </c>
      <c r="O31" s="390">
        <v>28853</v>
      </c>
      <c r="P31" s="390">
        <v>89445</v>
      </c>
      <c r="Q31" s="390">
        <v>5</v>
      </c>
      <c r="R31" s="390">
        <v>50</v>
      </c>
    </row>
    <row r="32" spans="1:18" ht="22.5" customHeight="1">
      <c r="A32" s="392"/>
      <c r="B32" s="424" t="s">
        <v>86</v>
      </c>
      <c r="C32" s="392">
        <v>1</v>
      </c>
      <c r="D32" s="424" t="s">
        <v>87</v>
      </c>
      <c r="E32" s="424" t="s">
        <v>442</v>
      </c>
      <c r="F32" s="392" t="s">
        <v>62</v>
      </c>
      <c r="G32" s="392" t="s">
        <v>36</v>
      </c>
      <c r="H32" s="390">
        <v>40000</v>
      </c>
      <c r="I32" s="392" t="s">
        <v>79</v>
      </c>
      <c r="J32" s="390">
        <v>7000</v>
      </c>
      <c r="K32" s="390">
        <v>7000</v>
      </c>
      <c r="L32" s="390">
        <v>0</v>
      </c>
      <c r="M32" s="390">
        <v>0</v>
      </c>
      <c r="N32" s="390">
        <v>0</v>
      </c>
      <c r="O32" s="390">
        <v>28853</v>
      </c>
      <c r="P32" s="390">
        <v>89445</v>
      </c>
      <c r="Q32" s="390">
        <v>5</v>
      </c>
      <c r="R32" s="390">
        <v>50</v>
      </c>
    </row>
    <row r="33" spans="1:18" ht="22.5" customHeight="1">
      <c r="A33" s="392"/>
      <c r="B33" s="424" t="s">
        <v>725</v>
      </c>
      <c r="C33" s="392">
        <v>1</v>
      </c>
      <c r="D33" s="424"/>
      <c r="E33" s="424"/>
      <c r="F33" s="392"/>
      <c r="G33" s="392"/>
      <c r="H33" s="390">
        <v>3103</v>
      </c>
      <c r="I33" s="392" t="s">
        <v>79</v>
      </c>
      <c r="J33" s="390">
        <v>4101</v>
      </c>
      <c r="K33" s="390">
        <v>3636</v>
      </c>
      <c r="L33" s="390">
        <v>0</v>
      </c>
      <c r="M33" s="390">
        <v>465</v>
      </c>
      <c r="N33" s="390">
        <v>0</v>
      </c>
      <c r="O33" s="390">
        <v>28853</v>
      </c>
      <c r="P33" s="390">
        <v>89445</v>
      </c>
      <c r="Q33" s="390">
        <v>5</v>
      </c>
      <c r="R33" s="390">
        <v>50</v>
      </c>
    </row>
    <row r="34" spans="1:18" ht="22.5" customHeight="1">
      <c r="A34" s="392"/>
      <c r="B34" s="424" t="s">
        <v>90</v>
      </c>
      <c r="C34" s="392">
        <v>1</v>
      </c>
      <c r="D34" s="424" t="s">
        <v>87</v>
      </c>
      <c r="E34" s="424" t="s">
        <v>1933</v>
      </c>
      <c r="F34" s="392" t="s">
        <v>62</v>
      </c>
      <c r="G34" s="392" t="s">
        <v>36</v>
      </c>
      <c r="H34" s="390">
        <v>3103</v>
      </c>
      <c r="I34" s="392" t="s">
        <v>79</v>
      </c>
      <c r="J34" s="390">
        <v>4101</v>
      </c>
      <c r="K34" s="390">
        <v>3636</v>
      </c>
      <c r="L34" s="390">
        <v>0</v>
      </c>
      <c r="M34" s="390">
        <v>465</v>
      </c>
      <c r="N34" s="390">
        <v>0</v>
      </c>
      <c r="O34" s="390">
        <v>28853</v>
      </c>
      <c r="P34" s="390">
        <v>89445</v>
      </c>
      <c r="Q34" s="390">
        <v>5</v>
      </c>
      <c r="R34" s="390">
        <v>50</v>
      </c>
    </row>
    <row r="35" spans="1:18" ht="22.5" customHeight="1">
      <c r="A35" s="392"/>
      <c r="B35" s="424" t="s">
        <v>726</v>
      </c>
      <c r="C35" s="392">
        <v>1</v>
      </c>
      <c r="D35" s="424"/>
      <c r="E35" s="424"/>
      <c r="F35" s="392"/>
      <c r="G35" s="392"/>
      <c r="H35" s="390">
        <v>1442</v>
      </c>
      <c r="I35" s="392" t="s">
        <v>79</v>
      </c>
      <c r="J35" s="390">
        <v>1442</v>
      </c>
      <c r="K35" s="390">
        <v>1154</v>
      </c>
      <c r="L35" s="390">
        <v>0</v>
      </c>
      <c r="M35" s="390">
        <v>144</v>
      </c>
      <c r="N35" s="390">
        <v>144</v>
      </c>
      <c r="O35" s="390">
        <v>200</v>
      </c>
      <c r="P35" s="390">
        <v>300</v>
      </c>
      <c r="Q35" s="390">
        <v>5</v>
      </c>
      <c r="R35" s="390">
        <v>50</v>
      </c>
    </row>
    <row r="36" spans="1:18" ht="22.5" customHeight="1">
      <c r="A36" s="392"/>
      <c r="B36" s="424" t="s">
        <v>92</v>
      </c>
      <c r="C36" s="392">
        <v>1</v>
      </c>
      <c r="D36" s="424" t="s">
        <v>87</v>
      </c>
      <c r="E36" s="424" t="s">
        <v>1934</v>
      </c>
      <c r="F36" s="392" t="s">
        <v>62</v>
      </c>
      <c r="G36" s="392" t="s">
        <v>36</v>
      </c>
      <c r="H36" s="390">
        <v>1442</v>
      </c>
      <c r="I36" s="392" t="s">
        <v>79</v>
      </c>
      <c r="J36" s="390">
        <v>1442</v>
      </c>
      <c r="K36" s="390">
        <v>1154</v>
      </c>
      <c r="L36" s="390">
        <v>0</v>
      </c>
      <c r="M36" s="390">
        <v>144</v>
      </c>
      <c r="N36" s="390">
        <v>144</v>
      </c>
      <c r="O36" s="390">
        <v>200</v>
      </c>
      <c r="P36" s="390">
        <v>300</v>
      </c>
      <c r="Q36" s="390">
        <v>5</v>
      </c>
      <c r="R36" s="390">
        <v>50</v>
      </c>
    </row>
    <row r="37" spans="1:18" ht="22.5" customHeight="1">
      <c r="A37" s="392"/>
      <c r="B37" s="424" t="s">
        <v>95</v>
      </c>
      <c r="C37" s="392">
        <v>1</v>
      </c>
      <c r="D37" s="424"/>
      <c r="E37" s="424"/>
      <c r="F37" s="392"/>
      <c r="G37" s="392"/>
      <c r="H37" s="390">
        <v>17620</v>
      </c>
      <c r="I37" s="392" t="s">
        <v>96</v>
      </c>
      <c r="J37" s="390">
        <v>37578</v>
      </c>
      <c r="K37" s="390">
        <v>27100</v>
      </c>
      <c r="L37" s="390">
        <v>10000</v>
      </c>
      <c r="M37" s="390">
        <v>478</v>
      </c>
      <c r="N37" s="390">
        <v>0</v>
      </c>
      <c r="O37" s="390">
        <v>4000</v>
      </c>
      <c r="P37" s="390">
        <v>12400</v>
      </c>
      <c r="Q37" s="390">
        <v>0</v>
      </c>
      <c r="R37" s="390">
        <v>0</v>
      </c>
    </row>
    <row r="38" spans="1:18" ht="36.75" customHeight="1">
      <c r="A38" s="392"/>
      <c r="B38" s="424" t="s">
        <v>97</v>
      </c>
      <c r="C38" s="392">
        <v>1</v>
      </c>
      <c r="D38" s="424" t="s">
        <v>445</v>
      </c>
      <c r="E38" s="424" t="s">
        <v>1935</v>
      </c>
      <c r="F38" s="392" t="s">
        <v>62</v>
      </c>
      <c r="G38" s="392" t="s">
        <v>36</v>
      </c>
      <c r="H38" s="390">
        <v>17620</v>
      </c>
      <c r="I38" s="392" t="s">
        <v>96</v>
      </c>
      <c r="J38" s="390">
        <v>37578</v>
      </c>
      <c r="K38" s="390">
        <v>27100</v>
      </c>
      <c r="L38" s="390">
        <v>10000</v>
      </c>
      <c r="M38" s="390">
        <v>478</v>
      </c>
      <c r="N38" s="390">
        <v>0</v>
      </c>
      <c r="O38" s="390">
        <v>4000</v>
      </c>
      <c r="P38" s="390">
        <v>12400</v>
      </c>
      <c r="Q38" s="390">
        <v>0</v>
      </c>
      <c r="R38" s="390">
        <v>0</v>
      </c>
    </row>
    <row r="39" spans="1:18" ht="22.5" customHeight="1">
      <c r="A39" s="392"/>
      <c r="B39" s="393" t="s">
        <v>727</v>
      </c>
      <c r="C39" s="392">
        <v>13</v>
      </c>
      <c r="D39" s="424"/>
      <c r="E39" s="424"/>
      <c r="F39" s="392"/>
      <c r="G39" s="392"/>
      <c r="H39" s="390">
        <v>468897</v>
      </c>
      <c r="I39" s="392" t="s">
        <v>102</v>
      </c>
      <c r="J39" s="390">
        <v>20908</v>
      </c>
      <c r="K39" s="390">
        <v>4428</v>
      </c>
      <c r="L39" s="390">
        <v>16480</v>
      </c>
      <c r="M39" s="390">
        <v>0</v>
      </c>
      <c r="N39" s="390">
        <v>0</v>
      </c>
      <c r="O39" s="390">
        <v>23723</v>
      </c>
      <c r="P39" s="390">
        <v>25763</v>
      </c>
      <c r="Q39" s="390"/>
      <c r="R39" s="390"/>
    </row>
    <row r="40" spans="1:18" ht="22.5" customHeight="1">
      <c r="A40" s="392"/>
      <c r="B40" s="424" t="s">
        <v>128</v>
      </c>
      <c r="C40" s="392">
        <v>1</v>
      </c>
      <c r="D40" s="424"/>
      <c r="E40" s="424"/>
      <c r="F40" s="392"/>
      <c r="G40" s="392"/>
      <c r="H40" s="390">
        <v>18417</v>
      </c>
      <c r="I40" s="392" t="s">
        <v>102</v>
      </c>
      <c r="J40" s="390">
        <v>1872</v>
      </c>
      <c r="K40" s="390">
        <v>0</v>
      </c>
      <c r="L40" s="390">
        <v>1872</v>
      </c>
      <c r="M40" s="390">
        <v>0</v>
      </c>
      <c r="N40" s="390">
        <v>0</v>
      </c>
      <c r="O40" s="390">
        <v>3683</v>
      </c>
      <c r="P40" s="390">
        <v>3683</v>
      </c>
      <c r="Q40" s="390"/>
      <c r="R40" s="390"/>
    </row>
    <row r="41" spans="1:18" ht="22.5" customHeight="1">
      <c r="A41" s="392"/>
      <c r="B41" s="424" t="s">
        <v>129</v>
      </c>
      <c r="C41" s="392">
        <v>1</v>
      </c>
      <c r="D41" s="424" t="s">
        <v>87</v>
      </c>
      <c r="E41" s="424" t="s">
        <v>130</v>
      </c>
      <c r="F41" s="392" t="s">
        <v>35</v>
      </c>
      <c r="G41" s="392" t="s">
        <v>36</v>
      </c>
      <c r="H41" s="390">
        <v>18417</v>
      </c>
      <c r="I41" s="392" t="s">
        <v>102</v>
      </c>
      <c r="J41" s="390">
        <v>1872</v>
      </c>
      <c r="K41" s="390">
        <v>0</v>
      </c>
      <c r="L41" s="390">
        <v>1872</v>
      </c>
      <c r="M41" s="390">
        <v>0</v>
      </c>
      <c r="N41" s="390">
        <v>0</v>
      </c>
      <c r="O41" s="390">
        <v>3683</v>
      </c>
      <c r="P41" s="390">
        <v>3683</v>
      </c>
      <c r="Q41" s="445"/>
      <c r="R41" s="445"/>
    </row>
    <row r="42" spans="1:18" ht="22.5" customHeight="1">
      <c r="A42" s="392"/>
      <c r="B42" s="424" t="s">
        <v>132</v>
      </c>
      <c r="C42" s="392">
        <v>3</v>
      </c>
      <c r="D42" s="424"/>
      <c r="E42" s="424"/>
      <c r="F42" s="392"/>
      <c r="G42" s="392"/>
      <c r="H42" s="390">
        <v>394370</v>
      </c>
      <c r="I42" s="392" t="s">
        <v>102</v>
      </c>
      <c r="J42" s="390">
        <v>10496</v>
      </c>
      <c r="K42" s="390">
        <v>0</v>
      </c>
      <c r="L42" s="390">
        <v>10496</v>
      </c>
      <c r="M42" s="390">
        <v>0</v>
      </c>
      <c r="N42" s="390">
        <v>0</v>
      </c>
      <c r="O42" s="390">
        <v>5250</v>
      </c>
      <c r="P42" s="390">
        <v>5250</v>
      </c>
      <c r="Q42" s="445"/>
      <c r="R42" s="445"/>
    </row>
    <row r="43" spans="1:18" ht="22.5" customHeight="1">
      <c r="A43" s="392"/>
      <c r="B43" s="424" t="s">
        <v>458</v>
      </c>
      <c r="C43" s="392">
        <v>1</v>
      </c>
      <c r="D43" s="424" t="s">
        <v>87</v>
      </c>
      <c r="E43" s="424" t="s">
        <v>1936</v>
      </c>
      <c r="F43" s="392" t="s">
        <v>35</v>
      </c>
      <c r="G43" s="392" t="s">
        <v>36</v>
      </c>
      <c r="H43" s="390">
        <v>11500</v>
      </c>
      <c r="I43" s="392" t="s">
        <v>102</v>
      </c>
      <c r="J43" s="390">
        <v>1150</v>
      </c>
      <c r="K43" s="390">
        <v>0</v>
      </c>
      <c r="L43" s="390">
        <v>1150</v>
      </c>
      <c r="M43" s="390">
        <v>0</v>
      </c>
      <c r="N43" s="390">
        <v>0</v>
      </c>
      <c r="O43" s="390">
        <v>2300</v>
      </c>
      <c r="P43" s="390">
        <v>2300</v>
      </c>
      <c r="Q43" s="445"/>
      <c r="R43" s="445"/>
    </row>
    <row r="44" spans="1:18" ht="22.5" customHeight="1">
      <c r="A44" s="392"/>
      <c r="B44" s="424" t="s">
        <v>459</v>
      </c>
      <c r="C44" s="392">
        <v>1</v>
      </c>
      <c r="D44" s="424" t="s">
        <v>87</v>
      </c>
      <c r="E44" s="424" t="s">
        <v>1937</v>
      </c>
      <c r="F44" s="392" t="s">
        <v>35</v>
      </c>
      <c r="G44" s="392" t="s">
        <v>36</v>
      </c>
      <c r="H44" s="390">
        <v>5200</v>
      </c>
      <c r="I44" s="392" t="s">
        <v>102</v>
      </c>
      <c r="J44" s="390">
        <v>5746</v>
      </c>
      <c r="K44" s="390">
        <v>0</v>
      </c>
      <c r="L44" s="390">
        <v>5746</v>
      </c>
      <c r="M44" s="390">
        <v>0</v>
      </c>
      <c r="N44" s="390">
        <v>0</v>
      </c>
      <c r="O44" s="459">
        <v>1150</v>
      </c>
      <c r="P44" s="390">
        <v>1150</v>
      </c>
      <c r="Q44" s="445"/>
      <c r="R44" s="445"/>
    </row>
    <row r="45" spans="1:18" ht="22.5" customHeight="1">
      <c r="A45" s="392"/>
      <c r="B45" s="424" t="s">
        <v>461</v>
      </c>
      <c r="C45" s="392">
        <v>1</v>
      </c>
      <c r="D45" s="424" t="s">
        <v>87</v>
      </c>
      <c r="E45" s="424" t="s">
        <v>462</v>
      </c>
      <c r="F45" s="392" t="s">
        <v>35</v>
      </c>
      <c r="G45" s="392" t="s">
        <v>36</v>
      </c>
      <c r="H45" s="390">
        <v>9000</v>
      </c>
      <c r="I45" s="392" t="s">
        <v>102</v>
      </c>
      <c r="J45" s="390">
        <v>1125</v>
      </c>
      <c r="K45" s="390">
        <v>0</v>
      </c>
      <c r="L45" s="390">
        <v>1125</v>
      </c>
      <c r="M45" s="390">
        <v>0</v>
      </c>
      <c r="N45" s="390">
        <v>0</v>
      </c>
      <c r="O45" s="390">
        <v>1800</v>
      </c>
      <c r="P45" s="390">
        <v>1800</v>
      </c>
      <c r="Q45" s="445"/>
      <c r="R45" s="445"/>
    </row>
    <row r="46" spans="1:18" ht="22.5" customHeight="1">
      <c r="A46" s="392"/>
      <c r="B46" s="430" t="s">
        <v>637</v>
      </c>
      <c r="C46" s="431">
        <v>1</v>
      </c>
      <c r="D46" s="430" t="s">
        <v>441</v>
      </c>
      <c r="E46" s="430" t="s">
        <v>638</v>
      </c>
      <c r="F46" s="431" t="s">
        <v>35</v>
      </c>
      <c r="G46" s="431" t="s">
        <v>36</v>
      </c>
      <c r="H46" s="458">
        <v>368670</v>
      </c>
      <c r="I46" s="434" t="s">
        <v>102</v>
      </c>
      <c r="J46" s="458">
        <v>2475</v>
      </c>
      <c r="K46" s="458">
        <v>0</v>
      </c>
      <c r="L46" s="458">
        <v>2475</v>
      </c>
      <c r="M46" s="458">
        <v>0</v>
      </c>
      <c r="N46" s="458">
        <v>0</v>
      </c>
      <c r="O46" s="458">
        <v>7135</v>
      </c>
      <c r="P46" s="458">
        <v>73734</v>
      </c>
      <c r="Q46" s="469" t="s">
        <v>131</v>
      </c>
      <c r="R46" s="469"/>
    </row>
    <row r="47" spans="1:18" ht="22.5" customHeight="1">
      <c r="A47" s="392"/>
      <c r="B47" s="424" t="s">
        <v>135</v>
      </c>
      <c r="C47" s="392">
        <v>1</v>
      </c>
      <c r="D47" s="424"/>
      <c r="E47" s="424"/>
      <c r="F47" s="392"/>
      <c r="G47" s="392"/>
      <c r="H47" s="390">
        <v>4020</v>
      </c>
      <c r="I47" s="392" t="s">
        <v>102</v>
      </c>
      <c r="J47" s="390">
        <v>2412</v>
      </c>
      <c r="K47" s="390">
        <v>0</v>
      </c>
      <c r="L47" s="390">
        <v>2412</v>
      </c>
      <c r="M47" s="390">
        <v>0</v>
      </c>
      <c r="N47" s="390">
        <v>0</v>
      </c>
      <c r="O47" s="390">
        <v>2412</v>
      </c>
      <c r="P47" s="390">
        <v>2412</v>
      </c>
      <c r="Q47" s="445"/>
      <c r="R47" s="445"/>
    </row>
    <row r="48" spans="1:18" ht="22.5" customHeight="1">
      <c r="A48" s="392"/>
      <c r="B48" s="424" t="s">
        <v>136</v>
      </c>
      <c r="C48" s="392">
        <v>1</v>
      </c>
      <c r="D48" s="424" t="s">
        <v>87</v>
      </c>
      <c r="E48" s="424" t="s">
        <v>137</v>
      </c>
      <c r="F48" s="392" t="s">
        <v>62</v>
      </c>
      <c r="G48" s="392" t="s">
        <v>138</v>
      </c>
      <c r="H48" s="390">
        <v>4020</v>
      </c>
      <c r="I48" s="392" t="s">
        <v>102</v>
      </c>
      <c r="J48" s="390">
        <v>2412</v>
      </c>
      <c r="K48" s="390">
        <v>0</v>
      </c>
      <c r="L48" s="390">
        <v>2412</v>
      </c>
      <c r="M48" s="390">
        <v>0</v>
      </c>
      <c r="N48" s="390">
        <v>0</v>
      </c>
      <c r="O48" s="390">
        <v>2412</v>
      </c>
      <c r="P48" s="390">
        <v>2412</v>
      </c>
      <c r="Q48" s="445"/>
      <c r="R48" s="445"/>
    </row>
    <row r="49" spans="1:18" ht="22.5" customHeight="1">
      <c r="A49" s="392"/>
      <c r="B49" s="424" t="s">
        <v>139</v>
      </c>
      <c r="C49" s="392">
        <v>1</v>
      </c>
      <c r="D49" s="424"/>
      <c r="E49" s="424"/>
      <c r="F49" s="392"/>
      <c r="G49" s="392"/>
      <c r="H49" s="390">
        <v>4675</v>
      </c>
      <c r="I49" s="392" t="s">
        <v>102</v>
      </c>
      <c r="J49" s="390">
        <v>935</v>
      </c>
      <c r="K49" s="390">
        <v>935</v>
      </c>
      <c r="L49" s="390">
        <v>0</v>
      </c>
      <c r="M49" s="390">
        <v>0</v>
      </c>
      <c r="N49" s="390">
        <v>0</v>
      </c>
      <c r="O49" s="390">
        <v>935</v>
      </c>
      <c r="P49" s="390">
        <v>935</v>
      </c>
      <c r="Q49" s="445"/>
      <c r="R49" s="445"/>
    </row>
    <row r="50" spans="1:18" ht="45" customHeight="1">
      <c r="A50" s="392"/>
      <c r="B50" s="424" t="s">
        <v>639</v>
      </c>
      <c r="C50" s="392">
        <v>1</v>
      </c>
      <c r="D50" s="424" t="s">
        <v>87</v>
      </c>
      <c r="E50" s="424" t="s">
        <v>1938</v>
      </c>
      <c r="F50" s="392" t="s">
        <v>35</v>
      </c>
      <c r="G50" s="392" t="s">
        <v>36</v>
      </c>
      <c r="H50" s="390">
        <v>4675</v>
      </c>
      <c r="I50" s="392" t="s">
        <v>102</v>
      </c>
      <c r="J50" s="390">
        <v>935</v>
      </c>
      <c r="K50" s="390">
        <v>935</v>
      </c>
      <c r="L50" s="390">
        <v>0</v>
      </c>
      <c r="M50" s="390">
        <v>0</v>
      </c>
      <c r="N50" s="390">
        <v>0</v>
      </c>
      <c r="O50" s="390">
        <v>935</v>
      </c>
      <c r="P50" s="390">
        <v>935</v>
      </c>
      <c r="Q50" s="445"/>
      <c r="R50" s="445"/>
    </row>
    <row r="51" spans="1:18" ht="22.5" customHeight="1">
      <c r="A51" s="392"/>
      <c r="B51" s="424" t="s">
        <v>142</v>
      </c>
      <c r="C51" s="392">
        <v>1</v>
      </c>
      <c r="D51" s="424"/>
      <c r="E51" s="424"/>
      <c r="F51" s="392"/>
      <c r="G51" s="392"/>
      <c r="H51" s="390">
        <v>11715</v>
      </c>
      <c r="I51" s="392" t="s">
        <v>102</v>
      </c>
      <c r="J51" s="390">
        <v>2343</v>
      </c>
      <c r="K51" s="390">
        <v>2343</v>
      </c>
      <c r="L51" s="390">
        <v>0</v>
      </c>
      <c r="M51" s="390">
        <v>0</v>
      </c>
      <c r="N51" s="390">
        <v>0</v>
      </c>
      <c r="O51" s="390">
        <v>2343</v>
      </c>
      <c r="P51" s="390">
        <v>2343</v>
      </c>
      <c r="Q51" s="445"/>
      <c r="R51" s="445"/>
    </row>
    <row r="52" spans="1:18" ht="22.5" customHeight="1">
      <c r="A52" s="392"/>
      <c r="B52" s="424" t="s">
        <v>143</v>
      </c>
      <c r="C52" s="392">
        <v>1</v>
      </c>
      <c r="D52" s="424" t="s">
        <v>87</v>
      </c>
      <c r="E52" s="424" t="s">
        <v>144</v>
      </c>
      <c r="F52" s="392" t="s">
        <v>35</v>
      </c>
      <c r="G52" s="392" t="s">
        <v>36</v>
      </c>
      <c r="H52" s="390">
        <v>11715</v>
      </c>
      <c r="I52" s="392" t="s">
        <v>102</v>
      </c>
      <c r="J52" s="390">
        <v>2343</v>
      </c>
      <c r="K52" s="390">
        <v>2343</v>
      </c>
      <c r="L52" s="390">
        <v>0</v>
      </c>
      <c r="M52" s="390">
        <v>0</v>
      </c>
      <c r="N52" s="390">
        <v>0</v>
      </c>
      <c r="O52" s="390">
        <v>2343</v>
      </c>
      <c r="P52" s="390">
        <v>2343</v>
      </c>
      <c r="Q52" s="445"/>
      <c r="R52" s="445"/>
    </row>
    <row r="53" spans="1:18" ht="22.5" customHeight="1">
      <c r="A53" s="392"/>
      <c r="B53" s="424" t="s">
        <v>145</v>
      </c>
      <c r="C53" s="392">
        <v>5</v>
      </c>
      <c r="D53" s="424"/>
      <c r="E53" s="424"/>
      <c r="F53" s="392"/>
      <c r="G53" s="392"/>
      <c r="H53" s="390">
        <v>24700</v>
      </c>
      <c r="I53" s="392" t="s">
        <v>102</v>
      </c>
      <c r="J53" s="390">
        <v>2450</v>
      </c>
      <c r="K53" s="390">
        <v>750</v>
      </c>
      <c r="L53" s="390">
        <v>1700</v>
      </c>
      <c r="M53" s="390">
        <v>0</v>
      </c>
      <c r="N53" s="390">
        <v>0</v>
      </c>
      <c r="O53" s="390">
        <v>6900</v>
      </c>
      <c r="P53" s="390">
        <v>8940</v>
      </c>
      <c r="Q53" s="445"/>
      <c r="R53" s="445"/>
    </row>
    <row r="54" spans="1:18" ht="22.5" customHeight="1">
      <c r="A54" s="392"/>
      <c r="B54" s="424" t="s">
        <v>146</v>
      </c>
      <c r="C54" s="392">
        <v>1</v>
      </c>
      <c r="D54" s="424" t="s">
        <v>87</v>
      </c>
      <c r="E54" s="424" t="s">
        <v>147</v>
      </c>
      <c r="F54" s="392" t="s">
        <v>62</v>
      </c>
      <c r="G54" s="392" t="s">
        <v>36</v>
      </c>
      <c r="H54" s="390">
        <v>4000</v>
      </c>
      <c r="I54" s="392" t="s">
        <v>102</v>
      </c>
      <c r="J54" s="390">
        <v>1150</v>
      </c>
      <c r="K54" s="390">
        <v>750</v>
      </c>
      <c r="L54" s="390">
        <v>400</v>
      </c>
      <c r="M54" s="390">
        <v>0</v>
      </c>
      <c r="N54" s="390"/>
      <c r="O54" s="390">
        <v>1000</v>
      </c>
      <c r="P54" s="390">
        <v>2000</v>
      </c>
      <c r="Q54" s="445"/>
      <c r="R54" s="445"/>
    </row>
    <row r="55" spans="1:18" ht="22.5" customHeight="1">
      <c r="A55" s="392"/>
      <c r="B55" s="424" t="s">
        <v>468</v>
      </c>
      <c r="C55" s="392">
        <v>1</v>
      </c>
      <c r="D55" s="424" t="s">
        <v>87</v>
      </c>
      <c r="E55" s="424" t="s">
        <v>469</v>
      </c>
      <c r="F55" s="392" t="s">
        <v>62</v>
      </c>
      <c r="G55" s="392" t="s">
        <v>36</v>
      </c>
      <c r="H55" s="390">
        <v>700</v>
      </c>
      <c r="I55" s="392" t="s">
        <v>102</v>
      </c>
      <c r="J55" s="390">
        <v>500</v>
      </c>
      <c r="K55" s="390">
        <v>0</v>
      </c>
      <c r="L55" s="390">
        <v>500</v>
      </c>
      <c r="M55" s="390">
        <v>0</v>
      </c>
      <c r="N55" s="390">
        <v>0</v>
      </c>
      <c r="O55" s="390">
        <v>500</v>
      </c>
      <c r="P55" s="390">
        <v>540</v>
      </c>
      <c r="Q55" s="445"/>
      <c r="R55" s="445"/>
    </row>
    <row r="56" spans="1:18" ht="22.5" customHeight="1">
      <c r="A56" s="392"/>
      <c r="B56" s="424" t="s">
        <v>470</v>
      </c>
      <c r="C56" s="392">
        <v>1</v>
      </c>
      <c r="D56" s="424" t="s">
        <v>87</v>
      </c>
      <c r="E56" s="424" t="s">
        <v>471</v>
      </c>
      <c r="F56" s="392" t="s">
        <v>62</v>
      </c>
      <c r="G56" s="392" t="s">
        <v>36</v>
      </c>
      <c r="H56" s="390">
        <v>20000</v>
      </c>
      <c r="I56" s="392" t="s">
        <v>102</v>
      </c>
      <c r="J56" s="390">
        <v>800</v>
      </c>
      <c r="K56" s="390">
        <v>0</v>
      </c>
      <c r="L56" s="390">
        <v>800</v>
      </c>
      <c r="M56" s="390">
        <v>0</v>
      </c>
      <c r="N56" s="390">
        <v>0</v>
      </c>
      <c r="O56" s="390">
        <v>3000</v>
      </c>
      <c r="P56" s="390">
        <v>4000</v>
      </c>
      <c r="Q56" s="445"/>
      <c r="R56" s="445"/>
    </row>
    <row r="57" spans="1:18" ht="22.5" customHeight="1">
      <c r="A57" s="392"/>
      <c r="B57" s="424" t="s">
        <v>148</v>
      </c>
      <c r="C57" s="392">
        <v>1</v>
      </c>
      <c r="D57" s="424"/>
      <c r="E57" s="424"/>
      <c r="F57" s="392"/>
      <c r="G57" s="392"/>
      <c r="H57" s="390">
        <v>11000</v>
      </c>
      <c r="I57" s="392" t="s">
        <v>102</v>
      </c>
      <c r="J57" s="390">
        <v>400</v>
      </c>
      <c r="K57" s="390">
        <v>400</v>
      </c>
      <c r="L57" s="390">
        <v>0</v>
      </c>
      <c r="M57" s="390">
        <v>0</v>
      </c>
      <c r="N57" s="390">
        <v>0</v>
      </c>
      <c r="O57" s="390">
        <v>2200</v>
      </c>
      <c r="P57" s="390">
        <v>2200</v>
      </c>
      <c r="Q57" s="445"/>
      <c r="R57" s="445"/>
    </row>
    <row r="58" spans="1:18" ht="22.5" customHeight="1">
      <c r="A58" s="392"/>
      <c r="B58" s="424" t="s">
        <v>149</v>
      </c>
      <c r="C58" s="392">
        <v>1</v>
      </c>
      <c r="D58" s="424" t="s">
        <v>87</v>
      </c>
      <c r="E58" s="424" t="s">
        <v>150</v>
      </c>
      <c r="F58" s="392" t="s">
        <v>62</v>
      </c>
      <c r="G58" s="392" t="s">
        <v>36</v>
      </c>
      <c r="H58" s="390">
        <v>1000</v>
      </c>
      <c r="I58" s="392" t="s">
        <v>102</v>
      </c>
      <c r="J58" s="390">
        <v>200</v>
      </c>
      <c r="K58" s="390">
        <v>200</v>
      </c>
      <c r="L58" s="390">
        <v>0</v>
      </c>
      <c r="M58" s="390">
        <v>0</v>
      </c>
      <c r="N58" s="390">
        <v>0</v>
      </c>
      <c r="O58" s="390">
        <v>200</v>
      </c>
      <c r="P58" s="390">
        <v>200</v>
      </c>
      <c r="Q58" s="445"/>
      <c r="R58" s="445"/>
    </row>
    <row r="59" spans="1:18" ht="22.5" customHeight="1">
      <c r="A59" s="392"/>
      <c r="B59" s="424" t="s">
        <v>151</v>
      </c>
      <c r="C59" s="392">
        <v>1</v>
      </c>
      <c r="D59" s="424" t="s">
        <v>87</v>
      </c>
      <c r="E59" s="424" t="s">
        <v>152</v>
      </c>
      <c r="F59" s="392" t="s">
        <v>62</v>
      </c>
      <c r="G59" s="392" t="s">
        <v>36</v>
      </c>
      <c r="H59" s="390">
        <v>10000</v>
      </c>
      <c r="I59" s="392" t="s">
        <v>102</v>
      </c>
      <c r="J59" s="390">
        <v>200</v>
      </c>
      <c r="K59" s="390">
        <v>200</v>
      </c>
      <c r="L59" s="390">
        <v>0</v>
      </c>
      <c r="M59" s="390">
        <v>0</v>
      </c>
      <c r="N59" s="390">
        <v>0</v>
      </c>
      <c r="O59" s="390">
        <v>2000</v>
      </c>
      <c r="P59" s="390">
        <v>2000</v>
      </c>
      <c r="Q59" s="445"/>
      <c r="R59" s="445"/>
    </row>
    <row r="60" spans="1:18" ht="22.5" customHeight="1">
      <c r="A60" s="435"/>
      <c r="B60" s="450" t="s">
        <v>728</v>
      </c>
      <c r="C60" s="396">
        <v>6</v>
      </c>
      <c r="D60" s="436"/>
      <c r="E60" s="436"/>
      <c r="F60" s="396"/>
      <c r="G60" s="396"/>
      <c r="H60" s="390">
        <v>21434</v>
      </c>
      <c r="I60" s="396" t="s">
        <v>155</v>
      </c>
      <c r="J60" s="390">
        <v>97508</v>
      </c>
      <c r="K60" s="390">
        <v>11955</v>
      </c>
      <c r="L60" s="390">
        <v>81560</v>
      </c>
      <c r="M60" s="390">
        <v>0</v>
      </c>
      <c r="N60" s="390">
        <v>3993</v>
      </c>
      <c r="O60" s="390">
        <v>13604</v>
      </c>
      <c r="P60" s="390">
        <v>35454</v>
      </c>
      <c r="Q60" s="390"/>
      <c r="R60" s="390"/>
    </row>
    <row r="61" spans="1:18" ht="22.5" customHeight="1">
      <c r="A61" s="435"/>
      <c r="B61" s="436" t="s">
        <v>473</v>
      </c>
      <c r="C61" s="396">
        <v>1</v>
      </c>
      <c r="D61" s="436"/>
      <c r="E61" s="436"/>
      <c r="F61" s="396"/>
      <c r="G61" s="396"/>
      <c r="H61" s="390">
        <v>6705</v>
      </c>
      <c r="I61" s="396" t="s">
        <v>155</v>
      </c>
      <c r="J61" s="390">
        <v>33968</v>
      </c>
      <c r="K61" s="390">
        <v>6705</v>
      </c>
      <c r="L61" s="390">
        <v>26820</v>
      </c>
      <c r="M61" s="390">
        <v>0</v>
      </c>
      <c r="N61" s="390">
        <v>443</v>
      </c>
      <c r="O61" s="390">
        <v>6705</v>
      </c>
      <c r="P61" s="390">
        <v>13222</v>
      </c>
      <c r="Q61" s="390"/>
      <c r="R61" s="390"/>
    </row>
    <row r="62" spans="1:18" ht="22.5" customHeight="1">
      <c r="A62" s="435"/>
      <c r="B62" s="436" t="s">
        <v>156</v>
      </c>
      <c r="C62" s="396">
        <v>1</v>
      </c>
      <c r="D62" s="436" t="s">
        <v>87</v>
      </c>
      <c r="E62" s="436" t="s">
        <v>474</v>
      </c>
      <c r="F62" s="396" t="s">
        <v>62</v>
      </c>
      <c r="G62" s="396" t="s">
        <v>36</v>
      </c>
      <c r="H62" s="390">
        <v>6705</v>
      </c>
      <c r="I62" s="396" t="s">
        <v>155</v>
      </c>
      <c r="J62" s="390">
        <v>33968</v>
      </c>
      <c r="K62" s="390">
        <v>6705</v>
      </c>
      <c r="L62" s="390">
        <v>26820</v>
      </c>
      <c r="M62" s="390">
        <v>0</v>
      </c>
      <c r="N62" s="390">
        <v>443</v>
      </c>
      <c r="O62" s="390">
        <v>6705</v>
      </c>
      <c r="P62" s="390">
        <v>13222</v>
      </c>
      <c r="Q62" s="445"/>
      <c r="R62" s="445"/>
    </row>
    <row r="63" spans="1:18" ht="22.5" customHeight="1">
      <c r="A63" s="435"/>
      <c r="B63" s="436" t="s">
        <v>475</v>
      </c>
      <c r="C63" s="396">
        <v>1</v>
      </c>
      <c r="D63" s="436"/>
      <c r="E63" s="436"/>
      <c r="F63" s="396"/>
      <c r="G63" s="396"/>
      <c r="H63" s="390">
        <v>2557</v>
      </c>
      <c r="I63" s="396" t="s">
        <v>155</v>
      </c>
      <c r="J63" s="390">
        <v>53909</v>
      </c>
      <c r="K63" s="390">
        <v>0</v>
      </c>
      <c r="L63" s="390">
        <v>51342</v>
      </c>
      <c r="M63" s="390">
        <v>0</v>
      </c>
      <c r="N63" s="390">
        <v>2567</v>
      </c>
      <c r="O63" s="390">
        <v>2557</v>
      </c>
      <c r="P63" s="390">
        <v>8557</v>
      </c>
      <c r="Q63" s="445"/>
      <c r="R63" s="445"/>
    </row>
    <row r="64" spans="1:18" ht="22.5" customHeight="1">
      <c r="A64" s="435"/>
      <c r="B64" s="436" t="s">
        <v>160</v>
      </c>
      <c r="C64" s="396">
        <v>1</v>
      </c>
      <c r="D64" s="436" t="s">
        <v>161</v>
      </c>
      <c r="E64" s="436" t="s">
        <v>162</v>
      </c>
      <c r="F64" s="396" t="s">
        <v>62</v>
      </c>
      <c r="G64" s="396" t="s">
        <v>36</v>
      </c>
      <c r="H64" s="390">
        <v>2557</v>
      </c>
      <c r="I64" s="396" t="s">
        <v>155</v>
      </c>
      <c r="J64" s="390">
        <v>53909</v>
      </c>
      <c r="K64" s="390">
        <v>0</v>
      </c>
      <c r="L64" s="390">
        <v>51342</v>
      </c>
      <c r="M64" s="390">
        <v>0</v>
      </c>
      <c r="N64" s="390">
        <v>2567</v>
      </c>
      <c r="O64" s="390">
        <v>2557</v>
      </c>
      <c r="P64" s="390">
        <v>8557</v>
      </c>
      <c r="Q64" s="445"/>
      <c r="R64" s="445"/>
    </row>
    <row r="65" spans="1:18" ht="22.5" customHeight="1">
      <c r="A65" s="435"/>
      <c r="B65" s="436" t="s">
        <v>476</v>
      </c>
      <c r="C65" s="396">
        <v>1</v>
      </c>
      <c r="D65" s="436"/>
      <c r="E65" s="436"/>
      <c r="F65" s="396"/>
      <c r="G65" s="396"/>
      <c r="H65" s="390">
        <v>10968</v>
      </c>
      <c r="I65" s="396" t="s">
        <v>155</v>
      </c>
      <c r="J65" s="390">
        <v>5194</v>
      </c>
      <c r="K65" s="390">
        <v>3000</v>
      </c>
      <c r="L65" s="390">
        <v>2194</v>
      </c>
      <c r="M65" s="390">
        <v>0</v>
      </c>
      <c r="N65" s="390">
        <v>0</v>
      </c>
      <c r="O65" s="390">
        <v>3538</v>
      </c>
      <c r="P65" s="390">
        <v>10968</v>
      </c>
      <c r="Q65" s="445"/>
      <c r="R65" s="445"/>
    </row>
    <row r="66" spans="1:18" ht="22.5" customHeight="1">
      <c r="A66" s="435"/>
      <c r="B66" s="436" t="s">
        <v>166</v>
      </c>
      <c r="C66" s="396">
        <v>1</v>
      </c>
      <c r="D66" s="436" t="s">
        <v>173</v>
      </c>
      <c r="E66" s="436" t="s">
        <v>168</v>
      </c>
      <c r="F66" s="396" t="s">
        <v>62</v>
      </c>
      <c r="G66" s="396" t="s">
        <v>36</v>
      </c>
      <c r="H66" s="390">
        <v>10968</v>
      </c>
      <c r="I66" s="396" t="s">
        <v>155</v>
      </c>
      <c r="J66" s="390">
        <v>5194</v>
      </c>
      <c r="K66" s="390">
        <v>3000</v>
      </c>
      <c r="L66" s="390">
        <v>2194</v>
      </c>
      <c r="M66" s="390">
        <v>0</v>
      </c>
      <c r="N66" s="390">
        <v>0</v>
      </c>
      <c r="O66" s="390">
        <v>3538</v>
      </c>
      <c r="P66" s="459">
        <v>10968</v>
      </c>
      <c r="Q66" s="445"/>
      <c r="R66" s="445"/>
    </row>
    <row r="67" spans="1:18" ht="22.5" customHeight="1">
      <c r="A67" s="435"/>
      <c r="B67" s="436" t="s">
        <v>477</v>
      </c>
      <c r="C67" s="396">
        <v>1</v>
      </c>
      <c r="D67" s="436"/>
      <c r="E67" s="436"/>
      <c r="F67" s="396"/>
      <c r="G67" s="396"/>
      <c r="H67" s="390">
        <v>500</v>
      </c>
      <c r="I67" s="396" t="s">
        <v>155</v>
      </c>
      <c r="J67" s="390">
        <v>1200</v>
      </c>
      <c r="K67" s="390">
        <v>0</v>
      </c>
      <c r="L67" s="390">
        <v>500</v>
      </c>
      <c r="M67" s="390">
        <v>0</v>
      </c>
      <c r="N67" s="390">
        <v>700</v>
      </c>
      <c r="O67" s="390">
        <v>100</v>
      </c>
      <c r="P67" s="390">
        <v>500</v>
      </c>
      <c r="Q67" s="445"/>
      <c r="R67" s="445"/>
    </row>
    <row r="68" spans="1:18" ht="22.5" customHeight="1">
      <c r="A68" s="435"/>
      <c r="B68" s="436" t="s">
        <v>172</v>
      </c>
      <c r="C68" s="396">
        <v>1</v>
      </c>
      <c r="D68" s="436" t="s">
        <v>173</v>
      </c>
      <c r="E68" s="436" t="s">
        <v>174</v>
      </c>
      <c r="F68" s="396" t="s">
        <v>62</v>
      </c>
      <c r="G68" s="396" t="s">
        <v>36</v>
      </c>
      <c r="H68" s="390">
        <v>500</v>
      </c>
      <c r="I68" s="396" t="s">
        <v>155</v>
      </c>
      <c r="J68" s="390">
        <v>1200</v>
      </c>
      <c r="K68" s="390">
        <v>0</v>
      </c>
      <c r="L68" s="390">
        <v>500</v>
      </c>
      <c r="M68" s="390">
        <v>0</v>
      </c>
      <c r="N68" s="390">
        <v>700</v>
      </c>
      <c r="O68" s="390">
        <v>100</v>
      </c>
      <c r="P68" s="390">
        <v>500</v>
      </c>
      <c r="Q68" s="445"/>
      <c r="R68" s="445"/>
    </row>
    <row r="69" spans="1:18" ht="22.5" customHeight="1">
      <c r="A69" s="435"/>
      <c r="B69" s="436" t="s">
        <v>478</v>
      </c>
      <c r="C69" s="396">
        <v>1</v>
      </c>
      <c r="D69" s="436"/>
      <c r="E69" s="436"/>
      <c r="F69" s="396"/>
      <c r="G69" s="396"/>
      <c r="H69" s="390">
        <v>254</v>
      </c>
      <c r="I69" s="396" t="s">
        <v>155</v>
      </c>
      <c r="J69" s="390">
        <v>402</v>
      </c>
      <c r="K69" s="390">
        <v>0</v>
      </c>
      <c r="L69" s="390">
        <v>254</v>
      </c>
      <c r="M69" s="390">
        <v>0</v>
      </c>
      <c r="N69" s="390">
        <v>148</v>
      </c>
      <c r="O69" s="390">
        <v>254</v>
      </c>
      <c r="P69" s="390">
        <v>812</v>
      </c>
      <c r="Q69" s="445"/>
      <c r="R69" s="445"/>
    </row>
    <row r="70" spans="1:18" ht="22.5" customHeight="1">
      <c r="A70" s="435"/>
      <c r="B70" s="436" t="s">
        <v>177</v>
      </c>
      <c r="C70" s="396">
        <v>1</v>
      </c>
      <c r="D70" s="436" t="s">
        <v>178</v>
      </c>
      <c r="E70" s="436" t="s">
        <v>179</v>
      </c>
      <c r="F70" s="396" t="s">
        <v>62</v>
      </c>
      <c r="G70" s="396" t="s">
        <v>36</v>
      </c>
      <c r="H70" s="390">
        <v>254</v>
      </c>
      <c r="I70" s="396" t="s">
        <v>155</v>
      </c>
      <c r="J70" s="390">
        <v>402</v>
      </c>
      <c r="K70" s="390">
        <v>0</v>
      </c>
      <c r="L70" s="390">
        <v>254</v>
      </c>
      <c r="M70" s="390">
        <v>0</v>
      </c>
      <c r="N70" s="390">
        <v>148</v>
      </c>
      <c r="O70" s="390">
        <v>254</v>
      </c>
      <c r="P70" s="390">
        <v>812</v>
      </c>
      <c r="Q70" s="445"/>
      <c r="R70" s="445"/>
    </row>
    <row r="71" spans="1:18" ht="22.5" customHeight="1">
      <c r="A71" s="435"/>
      <c r="B71" s="436" t="s">
        <v>479</v>
      </c>
      <c r="C71" s="396">
        <v>1</v>
      </c>
      <c r="D71" s="436"/>
      <c r="E71" s="436"/>
      <c r="F71" s="396"/>
      <c r="G71" s="396"/>
      <c r="H71" s="390">
        <v>450</v>
      </c>
      <c r="I71" s="396" t="s">
        <v>155</v>
      </c>
      <c r="J71" s="390">
        <v>2835</v>
      </c>
      <c r="K71" s="390">
        <v>2250</v>
      </c>
      <c r="L71" s="390">
        <v>450</v>
      </c>
      <c r="M71" s="390">
        <v>0</v>
      </c>
      <c r="N71" s="390">
        <v>135</v>
      </c>
      <c r="O71" s="390">
        <v>450</v>
      </c>
      <c r="P71" s="390">
        <v>1395</v>
      </c>
      <c r="Q71" s="390"/>
      <c r="R71" s="390"/>
    </row>
    <row r="72" spans="1:18" ht="36.75" customHeight="1">
      <c r="A72" s="435"/>
      <c r="B72" s="436" t="s">
        <v>640</v>
      </c>
      <c r="C72" s="396">
        <v>1</v>
      </c>
      <c r="D72" s="437" t="s">
        <v>641</v>
      </c>
      <c r="E72" s="437" t="s">
        <v>642</v>
      </c>
      <c r="F72" s="396" t="s">
        <v>35</v>
      </c>
      <c r="G72" s="396" t="s">
        <v>36</v>
      </c>
      <c r="H72" s="390">
        <v>450</v>
      </c>
      <c r="I72" s="396" t="s">
        <v>155</v>
      </c>
      <c r="J72" s="390">
        <v>2835</v>
      </c>
      <c r="K72" s="390">
        <v>2250</v>
      </c>
      <c r="L72" s="390">
        <v>450</v>
      </c>
      <c r="M72" s="390">
        <v>0</v>
      </c>
      <c r="N72" s="390">
        <v>135</v>
      </c>
      <c r="O72" s="390">
        <v>450</v>
      </c>
      <c r="P72" s="390">
        <v>1395</v>
      </c>
      <c r="Q72" s="390"/>
      <c r="R72" s="390"/>
    </row>
    <row r="73" spans="1:18" ht="22.5" customHeight="1">
      <c r="A73" s="439"/>
      <c r="B73" s="439" t="s">
        <v>729</v>
      </c>
      <c r="C73" s="425">
        <v>2201</v>
      </c>
      <c r="D73" s="439" t="s">
        <v>28</v>
      </c>
      <c r="E73" s="439" t="s">
        <v>28</v>
      </c>
      <c r="F73" s="439" t="s">
        <v>28</v>
      </c>
      <c r="G73" s="440" t="s">
        <v>28</v>
      </c>
      <c r="H73" s="445" t="s">
        <v>28</v>
      </c>
      <c r="I73" s="439" t="s">
        <v>28</v>
      </c>
      <c r="J73" s="445">
        <v>275599.92000000004</v>
      </c>
      <c r="K73" s="445">
        <v>27671</v>
      </c>
      <c r="L73" s="445">
        <v>216726.69</v>
      </c>
      <c r="M73" s="445">
        <v>27650.23</v>
      </c>
      <c r="N73" s="445">
        <v>3552</v>
      </c>
      <c r="O73" s="445">
        <v>274826</v>
      </c>
      <c r="P73" s="445">
        <v>821256</v>
      </c>
      <c r="Q73" s="445"/>
      <c r="R73" s="445"/>
    </row>
    <row r="74" spans="1:18" ht="22.5" customHeight="1">
      <c r="A74" s="428"/>
      <c r="B74" s="450" t="s">
        <v>186</v>
      </c>
      <c r="C74" s="439">
        <v>972</v>
      </c>
      <c r="D74" s="450" t="s">
        <v>28</v>
      </c>
      <c r="E74" s="450" t="s">
        <v>28</v>
      </c>
      <c r="F74" s="439" t="s">
        <v>28</v>
      </c>
      <c r="G74" s="439" t="s">
        <v>28</v>
      </c>
      <c r="H74" s="459">
        <v>1920.848</v>
      </c>
      <c r="I74" s="435" t="s">
        <v>187</v>
      </c>
      <c r="J74" s="459">
        <v>124156.46</v>
      </c>
      <c r="K74" s="459">
        <v>110</v>
      </c>
      <c r="L74" s="459">
        <v>124011.46</v>
      </c>
      <c r="M74" s="459">
        <v>0</v>
      </c>
      <c r="N74" s="459">
        <v>35</v>
      </c>
      <c r="O74" s="459">
        <v>23192</v>
      </c>
      <c r="P74" s="459">
        <v>79153</v>
      </c>
      <c r="Q74" s="445" t="s">
        <v>28</v>
      </c>
      <c r="R74" s="445" t="s">
        <v>28</v>
      </c>
    </row>
    <row r="75" spans="1:18" ht="22.5" customHeight="1">
      <c r="A75" s="428"/>
      <c r="B75" s="450" t="s">
        <v>188</v>
      </c>
      <c r="C75" s="439">
        <v>972</v>
      </c>
      <c r="D75" s="450" t="s">
        <v>28</v>
      </c>
      <c r="E75" s="450" t="s">
        <v>28</v>
      </c>
      <c r="F75" s="439" t="s">
        <v>28</v>
      </c>
      <c r="G75" s="439" t="s">
        <v>28</v>
      </c>
      <c r="H75" s="459">
        <v>1830.848</v>
      </c>
      <c r="I75" s="435" t="s">
        <v>187</v>
      </c>
      <c r="J75" s="459">
        <v>123459.46</v>
      </c>
      <c r="K75" s="459">
        <v>0</v>
      </c>
      <c r="L75" s="459">
        <v>123459.46</v>
      </c>
      <c r="M75" s="459">
        <v>0</v>
      </c>
      <c r="N75" s="459">
        <v>0</v>
      </c>
      <c r="O75" s="459">
        <v>23192</v>
      </c>
      <c r="P75" s="459">
        <v>79153</v>
      </c>
      <c r="Q75" s="445" t="s">
        <v>28</v>
      </c>
      <c r="R75" s="445" t="s">
        <v>28</v>
      </c>
    </row>
    <row r="76" spans="1:18" ht="22.5" customHeight="1">
      <c r="A76" s="428"/>
      <c r="B76" s="450" t="s">
        <v>481</v>
      </c>
      <c r="C76" s="439">
        <v>965</v>
      </c>
      <c r="D76" s="450" t="s">
        <v>482</v>
      </c>
      <c r="E76" s="450" t="s">
        <v>483</v>
      </c>
      <c r="F76" s="439" t="s">
        <v>62</v>
      </c>
      <c r="G76" s="439" t="s">
        <v>36</v>
      </c>
      <c r="H76" s="459">
        <v>1830.848</v>
      </c>
      <c r="I76" s="435" t="s">
        <v>187</v>
      </c>
      <c r="J76" s="459">
        <v>123459.46</v>
      </c>
      <c r="K76" s="459">
        <v>0</v>
      </c>
      <c r="L76" s="459">
        <v>123459.46</v>
      </c>
      <c r="M76" s="459">
        <v>0</v>
      </c>
      <c r="N76" s="459">
        <v>0</v>
      </c>
      <c r="O76" s="459">
        <v>13111</v>
      </c>
      <c r="P76" s="459">
        <v>44481</v>
      </c>
      <c r="Q76" s="445" t="s">
        <v>28</v>
      </c>
      <c r="R76" s="445" t="s">
        <v>28</v>
      </c>
    </row>
    <row r="77" spans="1:18" ht="72" customHeight="1">
      <c r="A77" s="428"/>
      <c r="B77" s="450" t="s">
        <v>484</v>
      </c>
      <c r="C77" s="439">
        <v>755</v>
      </c>
      <c r="D77" s="450" t="s">
        <v>485</v>
      </c>
      <c r="E77" s="450" t="s">
        <v>486</v>
      </c>
      <c r="F77" s="439" t="s">
        <v>62</v>
      </c>
      <c r="G77" s="439" t="s">
        <v>36</v>
      </c>
      <c r="H77" s="459">
        <v>1063.902</v>
      </c>
      <c r="I77" s="435" t="s">
        <v>187</v>
      </c>
      <c r="J77" s="459">
        <v>85112.16</v>
      </c>
      <c r="K77" s="459">
        <v>0</v>
      </c>
      <c r="L77" s="459">
        <v>85112.16</v>
      </c>
      <c r="M77" s="459">
        <v>0</v>
      </c>
      <c r="N77" s="459">
        <v>0</v>
      </c>
      <c r="O77" s="459">
        <v>13111</v>
      </c>
      <c r="P77" s="459">
        <v>44481</v>
      </c>
      <c r="Q77" s="445" t="s">
        <v>1939</v>
      </c>
      <c r="R77" s="445" t="s">
        <v>1942</v>
      </c>
    </row>
    <row r="78" spans="1:18" ht="54.75" customHeight="1">
      <c r="A78" s="428"/>
      <c r="B78" s="450" t="s">
        <v>490</v>
      </c>
      <c r="C78" s="439">
        <v>210</v>
      </c>
      <c r="D78" s="450" t="s">
        <v>491</v>
      </c>
      <c r="E78" s="450" t="s">
        <v>492</v>
      </c>
      <c r="F78" s="439" t="s">
        <v>35</v>
      </c>
      <c r="G78" s="439" t="s">
        <v>493</v>
      </c>
      <c r="H78" s="459">
        <v>766.94600000000003</v>
      </c>
      <c r="I78" s="435" t="s">
        <v>187</v>
      </c>
      <c r="J78" s="459">
        <v>38347.300000000003</v>
      </c>
      <c r="K78" s="459">
        <v>0</v>
      </c>
      <c r="L78" s="459">
        <v>38347.300000000003</v>
      </c>
      <c r="M78" s="459">
        <v>0</v>
      </c>
      <c r="N78" s="459">
        <v>0</v>
      </c>
      <c r="O78" s="459">
        <v>10081</v>
      </c>
      <c r="P78" s="459">
        <v>34672</v>
      </c>
      <c r="Q78" s="445" t="s">
        <v>1939</v>
      </c>
      <c r="R78" s="445" t="s">
        <v>1940</v>
      </c>
    </row>
    <row r="79" spans="1:18" ht="22.5" customHeight="1">
      <c r="A79" s="428"/>
      <c r="B79" s="450" t="s">
        <v>646</v>
      </c>
      <c r="C79" s="439">
        <v>7</v>
      </c>
      <c r="D79" s="450" t="s">
        <v>203</v>
      </c>
      <c r="E79" s="450" t="s">
        <v>204</v>
      </c>
      <c r="F79" s="439" t="s">
        <v>62</v>
      </c>
      <c r="G79" s="439" t="s">
        <v>205</v>
      </c>
      <c r="H79" s="459">
        <v>90</v>
      </c>
      <c r="I79" s="435" t="s">
        <v>187</v>
      </c>
      <c r="J79" s="459">
        <v>697</v>
      </c>
      <c r="K79" s="459">
        <v>110</v>
      </c>
      <c r="L79" s="459">
        <v>552</v>
      </c>
      <c r="M79" s="459">
        <v>0</v>
      </c>
      <c r="N79" s="459">
        <v>35</v>
      </c>
      <c r="O79" s="459">
        <v>477</v>
      </c>
      <c r="P79" s="459">
        <v>1056</v>
      </c>
      <c r="Q79" s="470"/>
      <c r="R79" s="470"/>
    </row>
    <row r="80" spans="1:18" ht="22.5" customHeight="1">
      <c r="A80" s="435"/>
      <c r="B80" s="426" t="s">
        <v>647</v>
      </c>
      <c r="C80" s="439">
        <v>7</v>
      </c>
      <c r="D80" s="426" t="s">
        <v>203</v>
      </c>
      <c r="E80" s="426" t="s">
        <v>204</v>
      </c>
      <c r="F80" s="439" t="s">
        <v>62</v>
      </c>
      <c r="G80" s="439" t="s">
        <v>205</v>
      </c>
      <c r="H80" s="459">
        <v>90</v>
      </c>
      <c r="I80" s="440" t="s">
        <v>187</v>
      </c>
      <c r="J80" s="459">
        <v>697</v>
      </c>
      <c r="K80" s="459">
        <v>110</v>
      </c>
      <c r="L80" s="459">
        <v>552</v>
      </c>
      <c r="M80" s="459">
        <v>0</v>
      </c>
      <c r="N80" s="459">
        <v>35</v>
      </c>
      <c r="O80" s="459">
        <v>477</v>
      </c>
      <c r="P80" s="459">
        <v>1056</v>
      </c>
      <c r="Q80" s="445"/>
      <c r="R80" s="445"/>
    </row>
    <row r="81" spans="1:18" ht="22.5" customHeight="1">
      <c r="A81" s="439"/>
      <c r="B81" s="426" t="s">
        <v>218</v>
      </c>
      <c r="C81" s="425">
        <v>204</v>
      </c>
      <c r="D81" s="425"/>
      <c r="E81" s="425"/>
      <c r="F81" s="425"/>
      <c r="G81" s="425"/>
      <c r="H81" s="445">
        <v>221873</v>
      </c>
      <c r="I81" s="425"/>
      <c r="J81" s="445">
        <v>23987</v>
      </c>
      <c r="K81" s="445">
        <v>2185</v>
      </c>
      <c r="L81" s="445">
        <v>18827</v>
      </c>
      <c r="M81" s="445">
        <v>985</v>
      </c>
      <c r="N81" s="445">
        <v>1990</v>
      </c>
      <c r="O81" s="445">
        <v>23138</v>
      </c>
      <c r="P81" s="445">
        <v>83855</v>
      </c>
      <c r="Q81" s="445"/>
      <c r="R81" s="445"/>
    </row>
    <row r="82" spans="1:18" ht="22.5" customHeight="1">
      <c r="A82" s="439"/>
      <c r="B82" s="426" t="s">
        <v>219</v>
      </c>
      <c r="C82" s="425">
        <v>127</v>
      </c>
      <c r="D82" s="439" t="s">
        <v>495</v>
      </c>
      <c r="E82" s="444" t="s">
        <v>496</v>
      </c>
      <c r="F82" s="439" t="s">
        <v>62</v>
      </c>
      <c r="G82" s="439" t="s">
        <v>36</v>
      </c>
      <c r="H82" s="445">
        <v>181420</v>
      </c>
      <c r="I82" s="440" t="s">
        <v>223</v>
      </c>
      <c r="J82" s="445">
        <v>18142</v>
      </c>
      <c r="K82" s="445">
        <v>0</v>
      </c>
      <c r="L82" s="445">
        <v>18142</v>
      </c>
      <c r="M82" s="445">
        <v>0</v>
      </c>
      <c r="N82" s="445">
        <v>0</v>
      </c>
      <c r="O82" s="445">
        <v>14402</v>
      </c>
      <c r="P82" s="445">
        <v>43402</v>
      </c>
      <c r="Q82" s="445"/>
      <c r="R82" s="445"/>
    </row>
    <row r="83" spans="1:18" ht="28.5" customHeight="1">
      <c r="A83" s="439"/>
      <c r="B83" s="439" t="s">
        <v>648</v>
      </c>
      <c r="C83" s="425">
        <v>77</v>
      </c>
      <c r="D83" s="439"/>
      <c r="E83" s="444"/>
      <c r="F83" s="439" t="s">
        <v>62</v>
      </c>
      <c r="G83" s="439" t="s">
        <v>36</v>
      </c>
      <c r="H83" s="445">
        <v>40453</v>
      </c>
      <c r="I83" s="439" t="s">
        <v>223</v>
      </c>
      <c r="J83" s="445">
        <v>2870</v>
      </c>
      <c r="K83" s="445">
        <v>2185</v>
      </c>
      <c r="L83" s="445">
        <v>685</v>
      </c>
      <c r="M83" s="445">
        <v>985</v>
      </c>
      <c r="N83" s="445">
        <v>1990</v>
      </c>
      <c r="O83" s="445">
        <v>8736</v>
      </c>
      <c r="P83" s="445">
        <v>40453</v>
      </c>
      <c r="Q83" s="445"/>
      <c r="R83" s="445"/>
    </row>
    <row r="84" spans="1:18" ht="22.5" customHeight="1">
      <c r="A84" s="435"/>
      <c r="B84" s="426" t="s">
        <v>649</v>
      </c>
      <c r="C84" s="439">
        <v>77</v>
      </c>
      <c r="D84" s="426" t="s">
        <v>227</v>
      </c>
      <c r="E84" s="426" t="s">
        <v>228</v>
      </c>
      <c r="F84" s="439" t="s">
        <v>62</v>
      </c>
      <c r="G84" s="439" t="s">
        <v>36</v>
      </c>
      <c r="H84" s="459">
        <v>40453</v>
      </c>
      <c r="I84" s="440" t="s">
        <v>223</v>
      </c>
      <c r="J84" s="459">
        <v>5845</v>
      </c>
      <c r="K84" s="459">
        <v>2185</v>
      </c>
      <c r="L84" s="459">
        <v>685</v>
      </c>
      <c r="M84" s="459">
        <v>985</v>
      </c>
      <c r="N84" s="459">
        <v>1990</v>
      </c>
      <c r="O84" s="459">
        <v>8736</v>
      </c>
      <c r="P84" s="459">
        <v>40453</v>
      </c>
      <c r="Q84" s="445"/>
      <c r="R84" s="445"/>
    </row>
    <row r="85" spans="1:18" ht="22.5" customHeight="1">
      <c r="A85" s="439"/>
      <c r="B85" s="426" t="s">
        <v>229</v>
      </c>
      <c r="C85" s="425">
        <v>173</v>
      </c>
      <c r="D85" s="439" t="s">
        <v>28</v>
      </c>
      <c r="E85" s="444" t="s">
        <v>28</v>
      </c>
      <c r="F85" s="439" t="s">
        <v>28</v>
      </c>
      <c r="G85" s="439" t="s">
        <v>28</v>
      </c>
      <c r="H85" s="445">
        <v>15210.83</v>
      </c>
      <c r="I85" s="441" t="s">
        <v>28</v>
      </c>
      <c r="J85" s="445">
        <v>18410.34</v>
      </c>
      <c r="K85" s="445">
        <v>4667</v>
      </c>
      <c r="L85" s="445">
        <v>12843.34</v>
      </c>
      <c r="M85" s="445">
        <v>0</v>
      </c>
      <c r="N85" s="445">
        <v>900</v>
      </c>
      <c r="O85" s="445">
        <v>26280</v>
      </c>
      <c r="P85" s="445">
        <v>86982</v>
      </c>
      <c r="Q85" s="445"/>
      <c r="R85" s="445"/>
    </row>
    <row r="86" spans="1:18" ht="22.5" customHeight="1">
      <c r="A86" s="439"/>
      <c r="B86" s="439" t="s">
        <v>497</v>
      </c>
      <c r="C86" s="425">
        <v>115</v>
      </c>
      <c r="D86" s="439" t="s">
        <v>28</v>
      </c>
      <c r="E86" s="444" t="s">
        <v>28</v>
      </c>
      <c r="F86" s="439" t="s">
        <v>28</v>
      </c>
      <c r="G86" s="440" t="s">
        <v>28</v>
      </c>
      <c r="H86" s="445">
        <v>931.83</v>
      </c>
      <c r="I86" s="441" t="s">
        <v>187</v>
      </c>
      <c r="J86" s="445">
        <v>12843.34</v>
      </c>
      <c r="K86" s="445">
        <v>0</v>
      </c>
      <c r="L86" s="445">
        <v>12843.34</v>
      </c>
      <c r="M86" s="445">
        <v>0</v>
      </c>
      <c r="N86" s="445">
        <v>0</v>
      </c>
      <c r="O86" s="445">
        <v>15856</v>
      </c>
      <c r="P86" s="445">
        <v>59692</v>
      </c>
      <c r="Q86" s="445"/>
      <c r="R86" s="445"/>
    </row>
    <row r="87" spans="1:18" ht="22.5" customHeight="1">
      <c r="A87" s="439"/>
      <c r="B87" s="439" t="s">
        <v>500</v>
      </c>
      <c r="C87" s="425">
        <v>114</v>
      </c>
      <c r="D87" s="439" t="s">
        <v>501</v>
      </c>
      <c r="E87" s="444"/>
      <c r="F87" s="446" t="s">
        <v>62</v>
      </c>
      <c r="G87" s="439" t="s">
        <v>36</v>
      </c>
      <c r="H87" s="445">
        <v>931.33</v>
      </c>
      <c r="I87" s="440" t="s">
        <v>187</v>
      </c>
      <c r="J87" s="445">
        <v>12836.34</v>
      </c>
      <c r="K87" s="445">
        <v>0</v>
      </c>
      <c r="L87" s="445">
        <v>12836.34</v>
      </c>
      <c r="M87" s="445">
        <v>0</v>
      </c>
      <c r="N87" s="445">
        <v>0</v>
      </c>
      <c r="O87" s="445">
        <v>7928</v>
      </c>
      <c r="P87" s="445">
        <v>29846</v>
      </c>
      <c r="Q87" s="445"/>
      <c r="R87" s="445"/>
    </row>
    <row r="88" spans="1:18" ht="22.5" customHeight="1">
      <c r="A88" s="439"/>
      <c r="B88" s="439" t="s">
        <v>500</v>
      </c>
      <c r="C88" s="425">
        <v>1</v>
      </c>
      <c r="D88" s="439" t="s">
        <v>501</v>
      </c>
      <c r="E88" s="444"/>
      <c r="F88" s="446" t="s">
        <v>35</v>
      </c>
      <c r="G88" s="439" t="s">
        <v>36</v>
      </c>
      <c r="H88" s="445">
        <v>0.5</v>
      </c>
      <c r="I88" s="440" t="s">
        <v>187</v>
      </c>
      <c r="J88" s="445">
        <v>7</v>
      </c>
      <c r="K88" s="445">
        <v>0</v>
      </c>
      <c r="L88" s="445">
        <v>7</v>
      </c>
      <c r="M88" s="445">
        <v>0</v>
      </c>
      <c r="N88" s="445">
        <v>0</v>
      </c>
      <c r="O88" s="445">
        <v>7928</v>
      </c>
      <c r="P88" s="445">
        <v>29846</v>
      </c>
      <c r="Q88" s="445"/>
      <c r="R88" s="445"/>
    </row>
    <row r="89" spans="1:18" ht="22.5" customHeight="1">
      <c r="A89" s="435"/>
      <c r="B89" s="426" t="s">
        <v>650</v>
      </c>
      <c r="C89" s="439">
        <v>42</v>
      </c>
      <c r="D89" s="439" t="s">
        <v>28</v>
      </c>
      <c r="E89" s="439" t="s">
        <v>28</v>
      </c>
      <c r="F89" s="439" t="s">
        <v>28</v>
      </c>
      <c r="G89" s="440" t="s">
        <v>28</v>
      </c>
      <c r="H89" s="459">
        <v>5715</v>
      </c>
      <c r="I89" s="440" t="s">
        <v>239</v>
      </c>
      <c r="J89" s="459">
        <v>3275</v>
      </c>
      <c r="K89" s="459">
        <v>2900</v>
      </c>
      <c r="L89" s="459"/>
      <c r="M89" s="459">
        <v>0</v>
      </c>
      <c r="N89" s="459">
        <v>375</v>
      </c>
      <c r="O89" s="459">
        <v>8086</v>
      </c>
      <c r="P89" s="459">
        <v>18726</v>
      </c>
      <c r="Q89" s="445"/>
      <c r="R89" s="445"/>
    </row>
    <row r="90" spans="1:18" ht="22.5" customHeight="1">
      <c r="A90" s="435"/>
      <c r="B90" s="426" t="s">
        <v>651</v>
      </c>
      <c r="C90" s="439">
        <v>42</v>
      </c>
      <c r="D90" s="426" t="s">
        <v>652</v>
      </c>
      <c r="E90" s="426" t="s">
        <v>238</v>
      </c>
      <c r="F90" s="439" t="s">
        <v>62</v>
      </c>
      <c r="G90" s="439" t="s">
        <v>36</v>
      </c>
      <c r="H90" s="459">
        <v>5715</v>
      </c>
      <c r="I90" s="440" t="s">
        <v>239</v>
      </c>
      <c r="J90" s="459">
        <v>3275</v>
      </c>
      <c r="K90" s="459">
        <v>2900</v>
      </c>
      <c r="L90" s="459"/>
      <c r="M90" s="459">
        <v>0</v>
      </c>
      <c r="N90" s="459">
        <v>375</v>
      </c>
      <c r="O90" s="459">
        <v>8086</v>
      </c>
      <c r="P90" s="459">
        <v>18726</v>
      </c>
      <c r="Q90" s="445"/>
      <c r="R90" s="445"/>
    </row>
    <row r="91" spans="1:18" ht="22.5" customHeight="1">
      <c r="A91" s="435"/>
      <c r="B91" s="426" t="s">
        <v>653</v>
      </c>
      <c r="C91" s="439">
        <v>16</v>
      </c>
      <c r="D91" s="439" t="s">
        <v>28</v>
      </c>
      <c r="E91" s="439" t="s">
        <v>28</v>
      </c>
      <c r="F91" s="439" t="s">
        <v>28</v>
      </c>
      <c r="G91" s="440" t="s">
        <v>28</v>
      </c>
      <c r="H91" s="459">
        <v>8564</v>
      </c>
      <c r="I91" s="440" t="s">
        <v>223</v>
      </c>
      <c r="J91" s="459">
        <v>2292</v>
      </c>
      <c r="K91" s="459">
        <v>1767</v>
      </c>
      <c r="L91" s="459"/>
      <c r="M91" s="459">
        <v>0</v>
      </c>
      <c r="N91" s="459">
        <v>525</v>
      </c>
      <c r="O91" s="459">
        <v>2338</v>
      </c>
      <c r="P91" s="459">
        <v>8564</v>
      </c>
      <c r="Q91" s="445"/>
      <c r="R91" s="445"/>
    </row>
    <row r="92" spans="1:18" ht="22.5" customHeight="1">
      <c r="A92" s="435"/>
      <c r="B92" s="426" t="s">
        <v>655</v>
      </c>
      <c r="C92" s="439">
        <v>16</v>
      </c>
      <c r="D92" s="426" t="s">
        <v>652</v>
      </c>
      <c r="E92" s="426" t="s">
        <v>656</v>
      </c>
      <c r="F92" s="439" t="s">
        <v>62</v>
      </c>
      <c r="G92" s="439" t="s">
        <v>36</v>
      </c>
      <c r="H92" s="459">
        <v>8564</v>
      </c>
      <c r="I92" s="440" t="s">
        <v>223</v>
      </c>
      <c r="J92" s="459">
        <v>2292</v>
      </c>
      <c r="K92" s="459">
        <v>1767</v>
      </c>
      <c r="L92" s="459"/>
      <c r="M92" s="459">
        <v>0</v>
      </c>
      <c r="N92" s="459">
        <v>525</v>
      </c>
      <c r="O92" s="459">
        <v>2338</v>
      </c>
      <c r="P92" s="459">
        <v>8564</v>
      </c>
      <c r="Q92" s="445"/>
      <c r="R92" s="445"/>
    </row>
    <row r="93" spans="1:18" ht="22.5" customHeight="1">
      <c r="A93" s="439"/>
      <c r="B93" s="426" t="s">
        <v>250</v>
      </c>
      <c r="C93" s="425">
        <v>22</v>
      </c>
      <c r="D93" s="425" t="s">
        <v>28</v>
      </c>
      <c r="E93" s="425" t="s">
        <v>28</v>
      </c>
      <c r="F93" s="425" t="s">
        <v>28</v>
      </c>
      <c r="G93" s="425" t="s">
        <v>28</v>
      </c>
      <c r="H93" s="445">
        <v>91395</v>
      </c>
      <c r="I93" s="425" t="s">
        <v>28</v>
      </c>
      <c r="J93" s="445">
        <v>16683</v>
      </c>
      <c r="K93" s="445">
        <v>7159</v>
      </c>
      <c r="L93" s="445">
        <v>6454</v>
      </c>
      <c r="M93" s="445">
        <v>3070</v>
      </c>
      <c r="N93" s="445">
        <v>0</v>
      </c>
      <c r="O93" s="445">
        <v>9062</v>
      </c>
      <c r="P93" s="445">
        <v>23614</v>
      </c>
      <c r="Q93" s="445"/>
      <c r="R93" s="445"/>
    </row>
    <row r="94" spans="1:18" ht="22.5" customHeight="1">
      <c r="A94" s="447"/>
      <c r="B94" s="424" t="s">
        <v>251</v>
      </c>
      <c r="C94" s="392">
        <v>22</v>
      </c>
      <c r="D94" s="439" t="s">
        <v>28</v>
      </c>
      <c r="E94" s="439" t="s">
        <v>28</v>
      </c>
      <c r="F94" s="439" t="s">
        <v>28</v>
      </c>
      <c r="G94" s="439" t="s">
        <v>28</v>
      </c>
      <c r="H94" s="390">
        <v>91395</v>
      </c>
      <c r="I94" s="392" t="s">
        <v>28</v>
      </c>
      <c r="J94" s="390">
        <v>16683</v>
      </c>
      <c r="K94" s="390">
        <v>7159</v>
      </c>
      <c r="L94" s="390">
        <v>6454</v>
      </c>
      <c r="M94" s="390">
        <v>3070</v>
      </c>
      <c r="N94" s="390">
        <v>0</v>
      </c>
      <c r="O94" s="390">
        <v>9062</v>
      </c>
      <c r="P94" s="390">
        <v>23614</v>
      </c>
      <c r="Q94" s="390"/>
      <c r="R94" s="390"/>
    </row>
    <row r="95" spans="1:18" ht="22.5" customHeight="1">
      <c r="A95" s="404"/>
      <c r="B95" s="395" t="s">
        <v>657</v>
      </c>
      <c r="C95" s="392">
        <v>1</v>
      </c>
      <c r="D95" s="436" t="s">
        <v>658</v>
      </c>
      <c r="E95" s="449" t="s">
        <v>254</v>
      </c>
      <c r="F95" s="396" t="s">
        <v>62</v>
      </c>
      <c r="G95" s="396" t="s">
        <v>36</v>
      </c>
      <c r="H95" s="390">
        <v>51160</v>
      </c>
      <c r="I95" s="396" t="s">
        <v>37</v>
      </c>
      <c r="J95" s="390">
        <v>15348</v>
      </c>
      <c r="K95" s="390">
        <v>6139</v>
      </c>
      <c r="L95" s="397">
        <v>6139</v>
      </c>
      <c r="M95" s="390">
        <v>3070</v>
      </c>
      <c r="N95" s="390">
        <v>0</v>
      </c>
      <c r="O95" s="390">
        <v>8806</v>
      </c>
      <c r="P95" s="390">
        <v>22795</v>
      </c>
      <c r="Q95" s="390"/>
      <c r="R95" s="390"/>
    </row>
    <row r="96" spans="1:18" ht="22.5" customHeight="1">
      <c r="A96" s="405"/>
      <c r="B96" s="399" t="s">
        <v>507</v>
      </c>
      <c r="C96" s="392">
        <v>21</v>
      </c>
      <c r="D96" s="436" t="s">
        <v>508</v>
      </c>
      <c r="E96" s="449" t="s">
        <v>509</v>
      </c>
      <c r="F96" s="396" t="s">
        <v>62</v>
      </c>
      <c r="G96" s="396" t="s">
        <v>510</v>
      </c>
      <c r="H96" s="397">
        <v>40235</v>
      </c>
      <c r="I96" s="396" t="s">
        <v>187</v>
      </c>
      <c r="J96" s="390">
        <v>1335</v>
      </c>
      <c r="K96" s="397">
        <v>1020</v>
      </c>
      <c r="L96" s="397">
        <v>315</v>
      </c>
      <c r="M96" s="390"/>
      <c r="N96" s="390"/>
      <c r="O96" s="390">
        <v>256</v>
      </c>
      <c r="P96" s="390">
        <v>819</v>
      </c>
      <c r="Q96" s="390"/>
      <c r="R96" s="390"/>
    </row>
    <row r="97" spans="1:18" ht="22.5" customHeight="1">
      <c r="A97" s="435"/>
      <c r="B97" s="426" t="s">
        <v>268</v>
      </c>
      <c r="C97" s="439">
        <v>324</v>
      </c>
      <c r="D97" s="439" t="s">
        <v>28</v>
      </c>
      <c r="E97" s="439" t="s">
        <v>28</v>
      </c>
      <c r="F97" s="439" t="s">
        <v>28</v>
      </c>
      <c r="G97" s="440" t="s">
        <v>28</v>
      </c>
      <c r="H97" s="459" t="s">
        <v>28</v>
      </c>
      <c r="I97" s="440" t="s">
        <v>28</v>
      </c>
      <c r="J97" s="459">
        <v>12496</v>
      </c>
      <c r="K97" s="459">
        <v>3220</v>
      </c>
      <c r="L97" s="459">
        <v>8584</v>
      </c>
      <c r="M97" s="459">
        <v>165</v>
      </c>
      <c r="N97" s="459">
        <v>527</v>
      </c>
      <c r="O97" s="459">
        <v>44647</v>
      </c>
      <c r="P97" s="459">
        <v>110203</v>
      </c>
      <c r="Q97" s="445"/>
      <c r="R97" s="445"/>
    </row>
    <row r="98" spans="1:18" ht="22.5" customHeight="1">
      <c r="A98" s="435"/>
      <c r="B98" s="426" t="s">
        <v>659</v>
      </c>
      <c r="C98" s="439">
        <v>144</v>
      </c>
      <c r="D98" s="439" t="s">
        <v>28</v>
      </c>
      <c r="E98" s="439" t="s">
        <v>28</v>
      </c>
      <c r="F98" s="439" t="s">
        <v>28</v>
      </c>
      <c r="G98" s="440" t="s">
        <v>28</v>
      </c>
      <c r="H98" s="459">
        <v>9638</v>
      </c>
      <c r="I98" s="440" t="s">
        <v>187</v>
      </c>
      <c r="J98" s="459">
        <v>6581</v>
      </c>
      <c r="K98" s="459">
        <v>2180</v>
      </c>
      <c r="L98" s="459">
        <v>4028</v>
      </c>
      <c r="M98" s="459">
        <v>85</v>
      </c>
      <c r="N98" s="459">
        <v>288</v>
      </c>
      <c r="O98" s="459">
        <v>16963</v>
      </c>
      <c r="P98" s="459">
        <v>43393</v>
      </c>
      <c r="Q98" s="445"/>
      <c r="R98" s="445"/>
    </row>
    <row r="99" spans="1:18" ht="22.5" customHeight="1">
      <c r="A99" s="435"/>
      <c r="B99" s="426" t="s">
        <v>660</v>
      </c>
      <c r="C99" s="439">
        <v>144</v>
      </c>
      <c r="D99" s="426" t="s">
        <v>661</v>
      </c>
      <c r="E99" s="426" t="s">
        <v>272</v>
      </c>
      <c r="F99" s="439" t="s">
        <v>35</v>
      </c>
      <c r="G99" s="439" t="s">
        <v>36</v>
      </c>
      <c r="H99" s="459">
        <v>9638</v>
      </c>
      <c r="I99" s="440" t="s">
        <v>187</v>
      </c>
      <c r="J99" s="459">
        <v>6581</v>
      </c>
      <c r="K99" s="459">
        <v>2180</v>
      </c>
      <c r="L99" s="459">
        <v>4028</v>
      </c>
      <c r="M99" s="459">
        <v>85</v>
      </c>
      <c r="N99" s="459">
        <v>288</v>
      </c>
      <c r="O99" s="459">
        <v>16963</v>
      </c>
      <c r="P99" s="459">
        <v>43393</v>
      </c>
      <c r="Q99" s="445"/>
      <c r="R99" s="445"/>
    </row>
    <row r="100" spans="1:18" ht="22.5" customHeight="1">
      <c r="A100" s="435"/>
      <c r="B100" s="426" t="s">
        <v>662</v>
      </c>
      <c r="C100" s="439">
        <v>159</v>
      </c>
      <c r="D100" s="439" t="s">
        <v>28</v>
      </c>
      <c r="E100" s="439" t="s">
        <v>28</v>
      </c>
      <c r="F100" s="439" t="s">
        <v>28</v>
      </c>
      <c r="G100" s="440" t="s">
        <v>28</v>
      </c>
      <c r="H100" s="459">
        <v>1323</v>
      </c>
      <c r="I100" s="440" t="s">
        <v>276</v>
      </c>
      <c r="J100" s="459">
        <v>5743</v>
      </c>
      <c r="K100" s="459">
        <v>915</v>
      </c>
      <c r="L100" s="459">
        <v>4516</v>
      </c>
      <c r="M100" s="459">
        <v>80</v>
      </c>
      <c r="N100" s="459">
        <v>232</v>
      </c>
      <c r="O100" s="459">
        <v>25966</v>
      </c>
      <c r="P100" s="459">
        <v>62967</v>
      </c>
      <c r="Q100" s="445"/>
      <c r="R100" s="445"/>
    </row>
    <row r="101" spans="1:18" ht="22.5" customHeight="1">
      <c r="A101" s="435"/>
      <c r="B101" s="426" t="s">
        <v>664</v>
      </c>
      <c r="C101" s="439">
        <v>159</v>
      </c>
      <c r="D101" s="426" t="s">
        <v>661</v>
      </c>
      <c r="E101" s="426" t="s">
        <v>275</v>
      </c>
      <c r="F101" s="439" t="s">
        <v>35</v>
      </c>
      <c r="G101" s="439" t="s">
        <v>36</v>
      </c>
      <c r="H101" s="459">
        <v>1323</v>
      </c>
      <c r="I101" s="440" t="s">
        <v>276</v>
      </c>
      <c r="J101" s="459">
        <v>5743</v>
      </c>
      <c r="K101" s="459">
        <v>915</v>
      </c>
      <c r="L101" s="459">
        <v>4516</v>
      </c>
      <c r="M101" s="459">
        <v>80</v>
      </c>
      <c r="N101" s="459">
        <v>232</v>
      </c>
      <c r="O101" s="459">
        <v>25966</v>
      </c>
      <c r="P101" s="459">
        <v>62967</v>
      </c>
      <c r="Q101" s="445"/>
      <c r="R101" s="445"/>
    </row>
    <row r="102" spans="1:18" ht="22.5" customHeight="1">
      <c r="A102" s="435"/>
      <c r="B102" s="426" t="s">
        <v>665</v>
      </c>
      <c r="C102" s="439">
        <v>21</v>
      </c>
      <c r="D102" s="439" t="s">
        <v>28</v>
      </c>
      <c r="E102" s="439" t="s">
        <v>28</v>
      </c>
      <c r="F102" s="439" t="s">
        <v>28</v>
      </c>
      <c r="G102" s="440" t="s">
        <v>28</v>
      </c>
      <c r="H102" s="459">
        <v>30</v>
      </c>
      <c r="I102" s="440" t="s">
        <v>214</v>
      </c>
      <c r="J102" s="459">
        <v>172</v>
      </c>
      <c r="K102" s="459">
        <v>125</v>
      </c>
      <c r="L102" s="459">
        <v>40</v>
      </c>
      <c r="M102" s="459">
        <v>0</v>
      </c>
      <c r="N102" s="459">
        <v>7</v>
      </c>
      <c r="O102" s="459">
        <v>1718</v>
      </c>
      <c r="P102" s="459">
        <v>3843</v>
      </c>
      <c r="Q102" s="445"/>
      <c r="R102" s="445"/>
    </row>
    <row r="103" spans="1:18" ht="22.5" customHeight="1">
      <c r="A103" s="435"/>
      <c r="B103" s="426" t="s">
        <v>666</v>
      </c>
      <c r="C103" s="439">
        <v>21</v>
      </c>
      <c r="D103" s="426" t="s">
        <v>652</v>
      </c>
      <c r="E103" s="426" t="s">
        <v>280</v>
      </c>
      <c r="F103" s="439" t="s">
        <v>35</v>
      </c>
      <c r="G103" s="439" t="s">
        <v>36</v>
      </c>
      <c r="H103" s="459">
        <v>30</v>
      </c>
      <c r="I103" s="440" t="s">
        <v>214</v>
      </c>
      <c r="J103" s="459">
        <v>172</v>
      </c>
      <c r="K103" s="459">
        <v>125</v>
      </c>
      <c r="L103" s="459">
        <v>40</v>
      </c>
      <c r="M103" s="459">
        <v>0</v>
      </c>
      <c r="N103" s="459">
        <v>7</v>
      </c>
      <c r="O103" s="459">
        <v>1718</v>
      </c>
      <c r="P103" s="459">
        <v>3843</v>
      </c>
      <c r="Q103" s="445"/>
      <c r="R103" s="445"/>
    </row>
    <row r="104" spans="1:18" ht="22.5" customHeight="1">
      <c r="A104" s="439"/>
      <c r="B104" s="439" t="s">
        <v>667</v>
      </c>
      <c r="C104" s="425">
        <v>106</v>
      </c>
      <c r="D104" s="425"/>
      <c r="E104" s="425"/>
      <c r="F104" s="425"/>
      <c r="G104" s="425"/>
      <c r="H104" s="445"/>
      <c r="I104" s="425"/>
      <c r="J104" s="445">
        <v>21356.3</v>
      </c>
      <c r="K104" s="445">
        <v>7080</v>
      </c>
      <c r="L104" s="445">
        <v>12776.3</v>
      </c>
      <c r="M104" s="445">
        <v>1500</v>
      </c>
      <c r="N104" s="445">
        <v>0</v>
      </c>
      <c r="O104" s="445">
        <v>33595</v>
      </c>
      <c r="P104" s="445">
        <v>112503</v>
      </c>
      <c r="Q104" s="445"/>
      <c r="R104" s="445"/>
    </row>
    <row r="105" spans="1:18" ht="22.5" customHeight="1">
      <c r="A105" s="439"/>
      <c r="B105" s="439" t="s">
        <v>514</v>
      </c>
      <c r="C105" s="425">
        <v>93</v>
      </c>
      <c r="D105" s="439" t="s">
        <v>28</v>
      </c>
      <c r="E105" s="444" t="s">
        <v>28</v>
      </c>
      <c r="F105" s="439" t="s">
        <v>28</v>
      </c>
      <c r="G105" s="439" t="s">
        <v>28</v>
      </c>
      <c r="H105" s="445">
        <v>71480</v>
      </c>
      <c r="I105" s="396" t="s">
        <v>397</v>
      </c>
      <c r="J105" s="445">
        <v>12776.3</v>
      </c>
      <c r="K105" s="445">
        <v>0</v>
      </c>
      <c r="L105" s="445">
        <v>12776.3</v>
      </c>
      <c r="M105" s="445">
        <v>0</v>
      </c>
      <c r="N105" s="445">
        <v>0</v>
      </c>
      <c r="O105" s="445">
        <v>16333</v>
      </c>
      <c r="P105" s="445">
        <v>54471</v>
      </c>
      <c r="Q105" s="445"/>
      <c r="R105" s="445"/>
    </row>
    <row r="106" spans="1:18" ht="22.5" customHeight="1">
      <c r="A106" s="396"/>
      <c r="B106" s="396" t="s">
        <v>668</v>
      </c>
      <c r="C106" s="392">
        <v>1</v>
      </c>
      <c r="D106" s="449" t="s">
        <v>669</v>
      </c>
      <c r="E106" s="449" t="s">
        <v>670</v>
      </c>
      <c r="F106" s="396" t="s">
        <v>62</v>
      </c>
      <c r="G106" s="396" t="s">
        <v>36</v>
      </c>
      <c r="H106" s="390">
        <v>90</v>
      </c>
      <c r="I106" s="396" t="s">
        <v>329</v>
      </c>
      <c r="J106" s="390">
        <v>4500</v>
      </c>
      <c r="K106" s="390">
        <v>4500</v>
      </c>
      <c r="L106" s="459">
        <v>0</v>
      </c>
      <c r="M106" s="390">
        <v>0</v>
      </c>
      <c r="N106" s="390">
        <v>0</v>
      </c>
      <c r="O106" s="390">
        <v>16000</v>
      </c>
      <c r="P106" s="390">
        <v>54100</v>
      </c>
      <c r="Q106" s="390"/>
      <c r="R106" s="390"/>
    </row>
    <row r="107" spans="1:18" ht="22.5" customHeight="1">
      <c r="A107" s="396"/>
      <c r="B107" s="450" t="s">
        <v>671</v>
      </c>
      <c r="C107" s="439">
        <v>6</v>
      </c>
      <c r="D107" s="439" t="s">
        <v>28</v>
      </c>
      <c r="E107" s="439" t="s">
        <v>28</v>
      </c>
      <c r="F107" s="439" t="s">
        <v>28</v>
      </c>
      <c r="G107" s="440" t="s">
        <v>28</v>
      </c>
      <c r="H107" s="459">
        <v>6</v>
      </c>
      <c r="I107" s="440" t="s">
        <v>329</v>
      </c>
      <c r="J107" s="459">
        <v>2800</v>
      </c>
      <c r="K107" s="459">
        <v>2000</v>
      </c>
      <c r="L107" s="459">
        <v>0</v>
      </c>
      <c r="M107" s="459">
        <v>800</v>
      </c>
      <c r="N107" s="459">
        <v>0</v>
      </c>
      <c r="O107" s="459">
        <v>1000</v>
      </c>
      <c r="P107" s="459">
        <v>3200</v>
      </c>
      <c r="Q107" s="445"/>
      <c r="R107" s="445"/>
    </row>
    <row r="108" spans="1:18" ht="35.25" customHeight="1">
      <c r="A108" s="396"/>
      <c r="B108" s="426" t="s">
        <v>672</v>
      </c>
      <c r="C108" s="439">
        <v>6</v>
      </c>
      <c r="D108" s="426" t="s">
        <v>327</v>
      </c>
      <c r="E108" s="426" t="s">
        <v>328</v>
      </c>
      <c r="F108" s="439" t="s">
        <v>35</v>
      </c>
      <c r="G108" s="439" t="s">
        <v>36</v>
      </c>
      <c r="H108" s="459">
        <v>6</v>
      </c>
      <c r="I108" s="440" t="s">
        <v>329</v>
      </c>
      <c r="J108" s="459">
        <v>2800</v>
      </c>
      <c r="K108" s="459">
        <v>2000</v>
      </c>
      <c r="L108" s="459">
        <v>0</v>
      </c>
      <c r="M108" s="459">
        <v>800</v>
      </c>
      <c r="N108" s="459">
        <v>0</v>
      </c>
      <c r="O108" s="459">
        <v>1000</v>
      </c>
      <c r="P108" s="459">
        <v>3200</v>
      </c>
      <c r="Q108" s="445"/>
      <c r="R108" s="445"/>
    </row>
    <row r="109" spans="1:18" ht="22.5" customHeight="1">
      <c r="A109" s="396"/>
      <c r="B109" s="426" t="s">
        <v>673</v>
      </c>
      <c r="C109" s="439">
        <v>1</v>
      </c>
      <c r="D109" s="439" t="s">
        <v>28</v>
      </c>
      <c r="E109" s="439" t="s">
        <v>28</v>
      </c>
      <c r="F109" s="439" t="s">
        <v>28</v>
      </c>
      <c r="G109" s="440" t="s">
        <v>28</v>
      </c>
      <c r="H109" s="459">
        <v>1</v>
      </c>
      <c r="I109" s="440" t="s">
        <v>329</v>
      </c>
      <c r="J109" s="459">
        <v>400</v>
      </c>
      <c r="K109" s="459">
        <v>300</v>
      </c>
      <c r="L109" s="459">
        <v>0</v>
      </c>
      <c r="M109" s="459">
        <v>100</v>
      </c>
      <c r="N109" s="459">
        <v>0</v>
      </c>
      <c r="O109" s="459">
        <v>120</v>
      </c>
      <c r="P109" s="459">
        <v>350</v>
      </c>
      <c r="Q109" s="445"/>
      <c r="R109" s="445"/>
    </row>
    <row r="110" spans="1:18" ht="22.5" customHeight="1">
      <c r="A110" s="396"/>
      <c r="B110" s="426" t="s">
        <v>674</v>
      </c>
      <c r="C110" s="439">
        <v>1</v>
      </c>
      <c r="D110" s="426" t="s">
        <v>332</v>
      </c>
      <c r="E110" s="426" t="s">
        <v>333</v>
      </c>
      <c r="F110" s="439" t="s">
        <v>35</v>
      </c>
      <c r="G110" s="439" t="s">
        <v>36</v>
      </c>
      <c r="H110" s="459">
        <v>1</v>
      </c>
      <c r="I110" s="440" t="s">
        <v>329</v>
      </c>
      <c r="J110" s="459">
        <v>400</v>
      </c>
      <c r="K110" s="459">
        <v>300</v>
      </c>
      <c r="L110" s="459">
        <v>0</v>
      </c>
      <c r="M110" s="459">
        <v>100</v>
      </c>
      <c r="N110" s="459">
        <v>0</v>
      </c>
      <c r="O110" s="459">
        <v>120</v>
      </c>
      <c r="P110" s="459">
        <v>350</v>
      </c>
      <c r="Q110" s="445"/>
      <c r="R110" s="445"/>
    </row>
    <row r="111" spans="1:18" ht="22.5" customHeight="1">
      <c r="A111" s="396"/>
      <c r="B111" s="426" t="s">
        <v>675</v>
      </c>
      <c r="C111" s="439">
        <v>5</v>
      </c>
      <c r="D111" s="439" t="s">
        <v>28</v>
      </c>
      <c r="E111" s="439" t="s">
        <v>28</v>
      </c>
      <c r="F111" s="439" t="s">
        <v>28</v>
      </c>
      <c r="G111" s="440" t="s">
        <v>28</v>
      </c>
      <c r="H111" s="459">
        <v>12</v>
      </c>
      <c r="I111" s="440" t="s">
        <v>329</v>
      </c>
      <c r="J111" s="459">
        <v>880</v>
      </c>
      <c r="K111" s="459">
        <v>280</v>
      </c>
      <c r="L111" s="459">
        <v>0</v>
      </c>
      <c r="M111" s="459">
        <v>600</v>
      </c>
      <c r="N111" s="459">
        <v>0</v>
      </c>
      <c r="O111" s="459">
        <v>142</v>
      </c>
      <c r="P111" s="459">
        <v>382</v>
      </c>
      <c r="Q111" s="445"/>
      <c r="R111" s="445"/>
    </row>
    <row r="112" spans="1:18" ht="22.5" customHeight="1">
      <c r="A112" s="396"/>
      <c r="B112" s="426" t="s">
        <v>676</v>
      </c>
      <c r="C112" s="439">
        <v>5</v>
      </c>
      <c r="D112" s="426" t="s">
        <v>340</v>
      </c>
      <c r="E112" s="426" t="s">
        <v>341</v>
      </c>
      <c r="F112" s="439" t="s">
        <v>35</v>
      </c>
      <c r="G112" s="439" t="s">
        <v>36</v>
      </c>
      <c r="H112" s="459">
        <v>12</v>
      </c>
      <c r="I112" s="440" t="s">
        <v>329</v>
      </c>
      <c r="J112" s="459">
        <v>880</v>
      </c>
      <c r="K112" s="459">
        <v>280</v>
      </c>
      <c r="L112" s="459">
        <v>0</v>
      </c>
      <c r="M112" s="459">
        <v>600</v>
      </c>
      <c r="N112" s="459">
        <v>0</v>
      </c>
      <c r="O112" s="459">
        <v>142</v>
      </c>
      <c r="P112" s="459">
        <v>382</v>
      </c>
      <c r="Q112" s="445"/>
      <c r="R112" s="445"/>
    </row>
    <row r="113" spans="1:18" ht="22.5" customHeight="1">
      <c r="A113" s="439"/>
      <c r="B113" s="439" t="s">
        <v>677</v>
      </c>
      <c r="C113" s="425">
        <v>19</v>
      </c>
      <c r="D113" s="439" t="s">
        <v>28</v>
      </c>
      <c r="E113" s="444" t="s">
        <v>28</v>
      </c>
      <c r="F113" s="439" t="s">
        <v>28</v>
      </c>
      <c r="G113" s="440" t="s">
        <v>28</v>
      </c>
      <c r="H113" s="445">
        <v>59600</v>
      </c>
      <c r="I113" s="439" t="s">
        <v>329</v>
      </c>
      <c r="J113" s="445">
        <v>11920</v>
      </c>
      <c r="K113" s="445">
        <v>0</v>
      </c>
      <c r="L113" s="445">
        <v>11920</v>
      </c>
      <c r="M113" s="445">
        <v>0</v>
      </c>
      <c r="N113" s="445">
        <v>0</v>
      </c>
      <c r="O113" s="445">
        <v>47542</v>
      </c>
      <c r="P113" s="445">
        <v>127435</v>
      </c>
      <c r="Q113" s="445"/>
      <c r="R113" s="445"/>
    </row>
    <row r="114" spans="1:18" ht="22.5" customHeight="1">
      <c r="A114" s="439"/>
      <c r="B114" s="439" t="s">
        <v>678</v>
      </c>
      <c r="C114" s="425">
        <v>19</v>
      </c>
      <c r="D114" s="450" t="s">
        <v>679</v>
      </c>
      <c r="E114" s="426" t="s">
        <v>680</v>
      </c>
      <c r="F114" s="439" t="s">
        <v>35</v>
      </c>
      <c r="G114" s="440" t="s">
        <v>510</v>
      </c>
      <c r="H114" s="445">
        <v>59600</v>
      </c>
      <c r="I114" s="440" t="s">
        <v>397</v>
      </c>
      <c r="J114" s="445">
        <v>11920</v>
      </c>
      <c r="K114" s="445">
        <v>0</v>
      </c>
      <c r="L114" s="445">
        <v>11920</v>
      </c>
      <c r="M114" s="445">
        <v>0</v>
      </c>
      <c r="N114" s="445">
        <v>0</v>
      </c>
      <c r="O114" s="445">
        <v>47542</v>
      </c>
      <c r="P114" s="445">
        <v>127435</v>
      </c>
      <c r="Q114" s="445"/>
      <c r="R114" s="445"/>
    </row>
    <row r="115" spans="1:18" ht="22.5" customHeight="1">
      <c r="A115" s="439"/>
      <c r="B115" s="439" t="s">
        <v>682</v>
      </c>
      <c r="C115" s="425">
        <v>0</v>
      </c>
      <c r="D115" s="439" t="s">
        <v>28</v>
      </c>
      <c r="E115" s="444" t="s">
        <v>28</v>
      </c>
      <c r="F115" s="439" t="s">
        <v>28</v>
      </c>
      <c r="G115" s="440" t="s">
        <v>28</v>
      </c>
      <c r="H115" s="445" t="s">
        <v>28</v>
      </c>
      <c r="I115" s="440" t="s">
        <v>28</v>
      </c>
      <c r="J115" s="445">
        <v>0</v>
      </c>
      <c r="K115" s="445">
        <v>0</v>
      </c>
      <c r="L115" s="445">
        <v>0</v>
      </c>
      <c r="M115" s="445">
        <v>0</v>
      </c>
      <c r="N115" s="445">
        <v>0</v>
      </c>
      <c r="O115" s="445">
        <v>0</v>
      </c>
      <c r="P115" s="445">
        <v>0</v>
      </c>
      <c r="Q115" s="445"/>
      <c r="R115" s="445"/>
    </row>
    <row r="116" spans="1:18" ht="22.5" customHeight="1">
      <c r="A116" s="439"/>
      <c r="B116" s="439" t="s">
        <v>684</v>
      </c>
      <c r="C116" s="425">
        <v>3</v>
      </c>
      <c r="D116" s="439" t="s">
        <v>28</v>
      </c>
      <c r="E116" s="444" t="s">
        <v>28</v>
      </c>
      <c r="F116" s="439" t="s">
        <v>28</v>
      </c>
      <c r="G116" s="440" t="s">
        <v>28</v>
      </c>
      <c r="H116" s="445" t="s">
        <v>28</v>
      </c>
      <c r="I116" s="440" t="s">
        <v>28</v>
      </c>
      <c r="J116" s="445">
        <v>2551.94</v>
      </c>
      <c r="K116" s="445">
        <v>0</v>
      </c>
      <c r="L116" s="445">
        <v>2521.71</v>
      </c>
      <c r="M116" s="445">
        <v>30.23</v>
      </c>
      <c r="N116" s="445">
        <v>0</v>
      </c>
      <c r="O116" s="445">
        <v>14539</v>
      </c>
      <c r="P116" s="445">
        <v>42909</v>
      </c>
      <c r="Q116" s="445"/>
      <c r="R116" s="445"/>
    </row>
    <row r="117" spans="1:18" ht="22.5" customHeight="1">
      <c r="A117" s="439"/>
      <c r="B117" s="439" t="s">
        <v>375</v>
      </c>
      <c r="C117" s="425">
        <v>2</v>
      </c>
      <c r="D117" s="439" t="s">
        <v>28</v>
      </c>
      <c r="E117" s="444" t="s">
        <v>28</v>
      </c>
      <c r="F117" s="439" t="s">
        <v>28</v>
      </c>
      <c r="G117" s="439" t="s">
        <v>28</v>
      </c>
      <c r="H117" s="397">
        <v>5034.3</v>
      </c>
      <c r="I117" s="394" t="s">
        <v>155</v>
      </c>
      <c r="J117" s="390">
        <v>1324.74</v>
      </c>
      <c r="K117" s="397">
        <v>0</v>
      </c>
      <c r="L117" s="397">
        <v>1459.95</v>
      </c>
      <c r="M117" s="397">
        <v>0</v>
      </c>
      <c r="N117" s="397">
        <v>0</v>
      </c>
      <c r="O117" s="397">
        <v>10228</v>
      </c>
      <c r="P117" s="397">
        <v>29085</v>
      </c>
      <c r="Q117" s="390"/>
      <c r="R117" s="390"/>
    </row>
    <row r="118" spans="1:18" ht="22.5" customHeight="1">
      <c r="A118" s="525"/>
      <c r="B118" s="539" t="s">
        <v>517</v>
      </c>
      <c r="C118" s="522">
        <v>2</v>
      </c>
      <c r="D118" s="436" t="s">
        <v>685</v>
      </c>
      <c r="E118" s="449" t="s">
        <v>686</v>
      </c>
      <c r="F118" s="396" t="s">
        <v>379</v>
      </c>
      <c r="G118" s="396" t="s">
        <v>520</v>
      </c>
      <c r="H118" s="397">
        <v>414.3</v>
      </c>
      <c r="I118" s="394" t="s">
        <v>687</v>
      </c>
      <c r="J118" s="390">
        <v>1200</v>
      </c>
      <c r="K118" s="397">
        <v>0</v>
      </c>
      <c r="L118" s="397">
        <v>1335.21</v>
      </c>
      <c r="M118" s="397">
        <v>0</v>
      </c>
      <c r="N118" s="397">
        <v>0</v>
      </c>
      <c r="O118" s="397">
        <v>5608</v>
      </c>
      <c r="P118" s="397">
        <v>15225</v>
      </c>
      <c r="Q118" s="390"/>
      <c r="R118" s="390"/>
    </row>
    <row r="119" spans="1:18" ht="22.5" customHeight="1">
      <c r="A119" s="525"/>
      <c r="B119" s="539"/>
      <c r="C119" s="522"/>
      <c r="D119" s="436" t="s">
        <v>383</v>
      </c>
      <c r="E119" s="449" t="s">
        <v>384</v>
      </c>
      <c r="F119" s="396" t="s">
        <v>35</v>
      </c>
      <c r="G119" s="396" t="s">
        <v>205</v>
      </c>
      <c r="H119" s="397">
        <v>4620</v>
      </c>
      <c r="I119" s="394" t="s">
        <v>155</v>
      </c>
      <c r="J119" s="390">
        <v>124.74</v>
      </c>
      <c r="K119" s="397">
        <v>0</v>
      </c>
      <c r="L119" s="397">
        <v>124.74</v>
      </c>
      <c r="M119" s="397">
        <v>0</v>
      </c>
      <c r="N119" s="397">
        <v>0</v>
      </c>
      <c r="O119" s="397">
        <v>4620</v>
      </c>
      <c r="P119" s="397">
        <v>13860</v>
      </c>
      <c r="Q119" s="390"/>
      <c r="R119" s="390"/>
    </row>
    <row r="120" spans="1:18" ht="22.5" customHeight="1">
      <c r="A120" s="439"/>
      <c r="B120" s="439" t="s">
        <v>386</v>
      </c>
      <c r="C120" s="425">
        <v>1</v>
      </c>
      <c r="D120" s="439" t="s">
        <v>28</v>
      </c>
      <c r="E120" s="444" t="s">
        <v>28</v>
      </c>
      <c r="F120" s="439" t="s">
        <v>28</v>
      </c>
      <c r="G120" s="439" t="s">
        <v>28</v>
      </c>
      <c r="H120" s="445">
        <v>330.65</v>
      </c>
      <c r="I120" s="440" t="s">
        <v>249</v>
      </c>
      <c r="J120" s="445">
        <v>60.46</v>
      </c>
      <c r="K120" s="445">
        <v>0</v>
      </c>
      <c r="L120" s="445">
        <v>1061.76</v>
      </c>
      <c r="M120" s="445">
        <v>30.23</v>
      </c>
      <c r="N120" s="445">
        <v>0</v>
      </c>
      <c r="O120" s="445">
        <v>4311</v>
      </c>
      <c r="P120" s="445">
        <v>13824</v>
      </c>
      <c r="Q120" s="445"/>
      <c r="R120" s="445"/>
    </row>
    <row r="121" spans="1:18" ht="22.5" customHeight="1">
      <c r="A121" s="447"/>
      <c r="B121" s="396" t="s">
        <v>387</v>
      </c>
      <c r="C121" s="392">
        <v>1</v>
      </c>
      <c r="D121" s="396" t="s">
        <v>652</v>
      </c>
      <c r="E121" s="449" t="s">
        <v>689</v>
      </c>
      <c r="F121" s="396" t="s">
        <v>35</v>
      </c>
      <c r="G121" s="396" t="s">
        <v>526</v>
      </c>
      <c r="H121" s="390">
        <v>330.65</v>
      </c>
      <c r="I121" s="392" t="s">
        <v>687</v>
      </c>
      <c r="J121" s="390">
        <v>60.46</v>
      </c>
      <c r="K121" s="397">
        <v>0</v>
      </c>
      <c r="L121" s="397">
        <v>1061.76</v>
      </c>
      <c r="M121" s="397">
        <v>30.23</v>
      </c>
      <c r="N121" s="397"/>
      <c r="O121" s="397">
        <v>4311</v>
      </c>
      <c r="P121" s="397">
        <v>13824</v>
      </c>
      <c r="Q121" s="390"/>
      <c r="R121" s="390"/>
    </row>
    <row r="122" spans="1:18" ht="22.5" customHeight="1">
      <c r="A122" s="439"/>
      <c r="B122" s="439" t="s">
        <v>527</v>
      </c>
      <c r="C122" s="425">
        <v>1</v>
      </c>
      <c r="D122" s="439" t="s">
        <v>28</v>
      </c>
      <c r="E122" s="444" t="s">
        <v>28</v>
      </c>
      <c r="F122" s="439" t="s">
        <v>28</v>
      </c>
      <c r="G122" s="440" t="s">
        <v>28</v>
      </c>
      <c r="H122" s="445" t="s">
        <v>28</v>
      </c>
      <c r="I122" s="440" t="s">
        <v>28</v>
      </c>
      <c r="J122" s="445">
        <v>2562.88</v>
      </c>
      <c r="K122" s="445">
        <v>0</v>
      </c>
      <c r="L122" s="445">
        <v>2562.88</v>
      </c>
      <c r="M122" s="445">
        <v>0</v>
      </c>
      <c r="N122" s="445">
        <v>0</v>
      </c>
      <c r="O122" s="445">
        <v>15213</v>
      </c>
      <c r="P122" s="445">
        <v>48268</v>
      </c>
      <c r="Q122" s="445"/>
      <c r="R122" s="445"/>
    </row>
    <row r="123" spans="1:18" ht="22.5" customHeight="1">
      <c r="A123" s="439"/>
      <c r="B123" s="439" t="s">
        <v>283</v>
      </c>
      <c r="C123" s="425">
        <v>1</v>
      </c>
      <c r="D123" s="439" t="s">
        <v>28</v>
      </c>
      <c r="E123" s="444" t="s">
        <v>28</v>
      </c>
      <c r="F123" s="439" t="s">
        <v>28</v>
      </c>
      <c r="G123" s="440" t="s">
        <v>28</v>
      </c>
      <c r="H123" s="445">
        <v>1340.2</v>
      </c>
      <c r="I123" s="440" t="s">
        <v>187</v>
      </c>
      <c r="J123" s="445">
        <v>2562.88</v>
      </c>
      <c r="K123" s="445">
        <v>0</v>
      </c>
      <c r="L123" s="445">
        <v>2562.88</v>
      </c>
      <c r="M123" s="445">
        <v>0</v>
      </c>
      <c r="N123" s="445">
        <v>0</v>
      </c>
      <c r="O123" s="445">
        <v>15213</v>
      </c>
      <c r="P123" s="445">
        <v>48268</v>
      </c>
      <c r="Q123" s="445"/>
      <c r="R123" s="445"/>
    </row>
    <row r="124" spans="1:18" ht="22.5" customHeight="1">
      <c r="A124" s="439"/>
      <c r="B124" s="451" t="s">
        <v>528</v>
      </c>
      <c r="C124" s="452">
        <v>353</v>
      </c>
      <c r="D124" s="439" t="s">
        <v>529</v>
      </c>
      <c r="E124" s="444" t="s">
        <v>530</v>
      </c>
      <c r="F124" s="446" t="s">
        <v>35</v>
      </c>
      <c r="G124" s="451" t="s">
        <v>36</v>
      </c>
      <c r="H124" s="460">
        <v>1340.2</v>
      </c>
      <c r="I124" s="440" t="s">
        <v>187</v>
      </c>
      <c r="J124" s="460">
        <v>2562.88</v>
      </c>
      <c r="K124" s="445">
        <v>0</v>
      </c>
      <c r="L124" s="460">
        <v>2562.88</v>
      </c>
      <c r="M124" s="445">
        <v>0</v>
      </c>
      <c r="N124" s="445">
        <v>0</v>
      </c>
      <c r="O124" s="445">
        <v>15213</v>
      </c>
      <c r="P124" s="445">
        <v>48268</v>
      </c>
      <c r="Q124" s="445"/>
      <c r="R124" s="445"/>
    </row>
    <row r="125" spans="1:18" ht="22.5" customHeight="1">
      <c r="A125" s="439"/>
      <c r="B125" s="444" t="s">
        <v>532</v>
      </c>
      <c r="C125" s="425">
        <v>353</v>
      </c>
      <c r="D125" s="425"/>
      <c r="E125" s="425"/>
      <c r="F125" s="425"/>
      <c r="G125" s="425"/>
      <c r="H125" s="445">
        <v>500</v>
      </c>
      <c r="I125" s="425" t="s">
        <v>65</v>
      </c>
      <c r="J125" s="445">
        <v>25300</v>
      </c>
      <c r="K125" s="445">
        <v>1800</v>
      </c>
      <c r="L125" s="445">
        <v>1500</v>
      </c>
      <c r="M125" s="445">
        <v>21900</v>
      </c>
      <c r="N125" s="445">
        <v>100</v>
      </c>
      <c r="O125" s="445">
        <v>367</v>
      </c>
      <c r="P125" s="445">
        <v>1498</v>
      </c>
      <c r="Q125" s="445"/>
      <c r="R125" s="445"/>
    </row>
    <row r="126" spans="1:18" ht="22.5" customHeight="1">
      <c r="A126" s="447"/>
      <c r="B126" s="424" t="s">
        <v>296</v>
      </c>
      <c r="C126" s="392">
        <v>2</v>
      </c>
      <c r="D126" s="424"/>
      <c r="E126" s="427"/>
      <c r="F126" s="392"/>
      <c r="G126" s="392"/>
      <c r="H126" s="390">
        <v>149</v>
      </c>
      <c r="I126" s="392" t="s">
        <v>312</v>
      </c>
      <c r="J126" s="390">
        <v>24100</v>
      </c>
      <c r="K126" s="390">
        <v>1200</v>
      </c>
      <c r="L126" s="390">
        <v>1500</v>
      </c>
      <c r="M126" s="390">
        <v>21300</v>
      </c>
      <c r="N126" s="390">
        <v>100</v>
      </c>
      <c r="O126" s="390">
        <v>307</v>
      </c>
      <c r="P126" s="390">
        <v>1288</v>
      </c>
      <c r="Q126" s="390"/>
      <c r="R126" s="390"/>
    </row>
    <row r="127" spans="1:18" ht="22.5" customHeight="1">
      <c r="A127" s="447"/>
      <c r="B127" s="395" t="s">
        <v>297</v>
      </c>
      <c r="C127" s="392">
        <v>1</v>
      </c>
      <c r="D127" s="396" t="s">
        <v>87</v>
      </c>
      <c r="E127" s="449" t="s">
        <v>298</v>
      </c>
      <c r="F127" s="396" t="s">
        <v>62</v>
      </c>
      <c r="G127" s="396" t="s">
        <v>36</v>
      </c>
      <c r="H127" s="390">
        <v>145</v>
      </c>
      <c r="I127" s="396" t="s">
        <v>65</v>
      </c>
      <c r="J127" s="390">
        <v>900</v>
      </c>
      <c r="K127" s="390">
        <v>0</v>
      </c>
      <c r="L127" s="390">
        <v>700</v>
      </c>
      <c r="M127" s="390">
        <v>100</v>
      </c>
      <c r="N127" s="390">
        <v>100</v>
      </c>
      <c r="O127" s="390">
        <v>42</v>
      </c>
      <c r="P127" s="390">
        <v>228</v>
      </c>
      <c r="Q127" s="390"/>
      <c r="R127" s="390"/>
    </row>
    <row r="128" spans="1:18" ht="22.5" customHeight="1">
      <c r="A128" s="404"/>
      <c r="B128" s="396" t="s">
        <v>300</v>
      </c>
      <c r="C128" s="396">
        <v>1</v>
      </c>
      <c r="D128" s="396" t="s">
        <v>301</v>
      </c>
      <c r="E128" s="396" t="s">
        <v>302</v>
      </c>
      <c r="F128" s="396" t="s">
        <v>62</v>
      </c>
      <c r="G128" s="396" t="s">
        <v>36</v>
      </c>
      <c r="H128" s="390">
        <v>4</v>
      </c>
      <c r="I128" s="396" t="s">
        <v>65</v>
      </c>
      <c r="J128" s="390">
        <v>23200</v>
      </c>
      <c r="K128" s="390">
        <v>1200</v>
      </c>
      <c r="L128" s="390">
        <v>800</v>
      </c>
      <c r="M128" s="390">
        <v>21200</v>
      </c>
      <c r="N128" s="390">
        <v>0</v>
      </c>
      <c r="O128" s="390">
        <v>265</v>
      </c>
      <c r="P128" s="390">
        <v>1060</v>
      </c>
      <c r="Q128" s="390"/>
      <c r="R128" s="390"/>
    </row>
    <row r="129" spans="1:18" ht="22.5" customHeight="1">
      <c r="A129" s="439"/>
      <c r="B129" s="439" t="s">
        <v>692</v>
      </c>
      <c r="C129" s="425">
        <v>0</v>
      </c>
      <c r="D129" s="439" t="s">
        <v>28</v>
      </c>
      <c r="E129" s="444" t="s">
        <v>28</v>
      </c>
      <c r="F129" s="439" t="s">
        <v>28</v>
      </c>
      <c r="G129" s="439" t="s">
        <v>28</v>
      </c>
      <c r="H129" s="445">
        <v>0</v>
      </c>
      <c r="I129" s="440" t="s">
        <v>65</v>
      </c>
      <c r="J129" s="445">
        <v>0</v>
      </c>
      <c r="K129" s="445">
        <v>0</v>
      </c>
      <c r="L129" s="445">
        <v>0</v>
      </c>
      <c r="M129" s="445">
        <v>0</v>
      </c>
      <c r="N129" s="445">
        <v>0</v>
      </c>
      <c r="O129" s="445">
        <v>0</v>
      </c>
      <c r="P129" s="445">
        <v>0</v>
      </c>
      <c r="Q129" s="445"/>
      <c r="R129" s="445"/>
    </row>
    <row r="130" spans="1:18" ht="22.5" customHeight="1">
      <c r="A130" s="439"/>
      <c r="B130" s="439"/>
      <c r="C130" s="425"/>
      <c r="D130" s="439"/>
      <c r="E130" s="444"/>
      <c r="F130" s="446"/>
      <c r="G130" s="439"/>
      <c r="H130" s="445"/>
      <c r="I130" s="440"/>
      <c r="J130" s="445"/>
      <c r="K130" s="445"/>
      <c r="L130" s="445"/>
      <c r="M130" s="445"/>
      <c r="N130" s="445"/>
      <c r="O130" s="445"/>
      <c r="P130" s="445"/>
      <c r="Q130" s="445"/>
      <c r="R130" s="445"/>
    </row>
    <row r="131" spans="1:18" ht="22.5" customHeight="1">
      <c r="A131" s="439"/>
      <c r="B131" s="426" t="s">
        <v>693</v>
      </c>
      <c r="C131" s="425">
        <v>351</v>
      </c>
      <c r="D131" s="425" t="s">
        <v>87</v>
      </c>
      <c r="E131" s="425" t="s">
        <v>306</v>
      </c>
      <c r="F131" s="425" t="s">
        <v>62</v>
      </c>
      <c r="G131" s="425" t="s">
        <v>36</v>
      </c>
      <c r="H131" s="445">
        <v>351</v>
      </c>
      <c r="I131" s="425" t="s">
        <v>65</v>
      </c>
      <c r="J131" s="445">
        <v>1200</v>
      </c>
      <c r="K131" s="445">
        <v>600</v>
      </c>
      <c r="L131" s="445">
        <v>0</v>
      </c>
      <c r="M131" s="445">
        <v>600</v>
      </c>
      <c r="N131" s="445">
        <v>0</v>
      </c>
      <c r="O131" s="445">
        <v>60</v>
      </c>
      <c r="P131" s="445">
        <v>210</v>
      </c>
      <c r="Q131" s="445"/>
      <c r="R131" s="445"/>
    </row>
    <row r="132" spans="1:18" ht="22.5" customHeight="1">
      <c r="A132" s="435"/>
      <c r="B132" s="426" t="s">
        <v>694</v>
      </c>
      <c r="C132" s="439">
        <v>351</v>
      </c>
      <c r="D132" s="426" t="s">
        <v>87</v>
      </c>
      <c r="E132" s="426" t="s">
        <v>306</v>
      </c>
      <c r="F132" s="439" t="s">
        <v>62</v>
      </c>
      <c r="G132" s="439" t="s">
        <v>36</v>
      </c>
      <c r="H132" s="459">
        <v>351</v>
      </c>
      <c r="I132" s="440" t="s">
        <v>65</v>
      </c>
      <c r="J132" s="459">
        <v>1200</v>
      </c>
      <c r="K132" s="459">
        <v>600</v>
      </c>
      <c r="L132" s="459">
        <v>0</v>
      </c>
      <c r="M132" s="459">
        <v>600</v>
      </c>
      <c r="N132" s="459">
        <v>0</v>
      </c>
      <c r="O132" s="459">
        <v>60</v>
      </c>
      <c r="P132" s="459">
        <v>210</v>
      </c>
      <c r="Q132" s="445"/>
      <c r="R132" s="445"/>
    </row>
    <row r="133" spans="1:18" ht="22.5" customHeight="1">
      <c r="A133" s="439"/>
      <c r="B133" s="444" t="s">
        <v>695</v>
      </c>
      <c r="C133" s="425">
        <v>0</v>
      </c>
      <c r="D133" s="439" t="s">
        <v>28</v>
      </c>
      <c r="E133" s="444" t="s">
        <v>28</v>
      </c>
      <c r="F133" s="439" t="s">
        <v>28</v>
      </c>
      <c r="G133" s="439" t="s">
        <v>28</v>
      </c>
      <c r="H133" s="445">
        <v>0</v>
      </c>
      <c r="I133" s="439" t="s">
        <v>65</v>
      </c>
      <c r="J133" s="445">
        <v>0</v>
      </c>
      <c r="K133" s="445">
        <v>0</v>
      </c>
      <c r="L133" s="445">
        <v>0</v>
      </c>
      <c r="M133" s="445">
        <v>0</v>
      </c>
      <c r="N133" s="445">
        <v>0</v>
      </c>
      <c r="O133" s="445">
        <v>0</v>
      </c>
      <c r="P133" s="445">
        <v>0</v>
      </c>
      <c r="Q133" s="445"/>
      <c r="R133" s="445"/>
    </row>
    <row r="134" spans="1:18" ht="22.5" customHeight="1">
      <c r="A134" s="439"/>
      <c r="B134" s="444" t="s">
        <v>696</v>
      </c>
      <c r="C134" s="425"/>
      <c r="D134" s="439"/>
      <c r="E134" s="444"/>
      <c r="F134" s="446"/>
      <c r="G134" s="439"/>
      <c r="H134" s="445"/>
      <c r="I134" s="439"/>
      <c r="J134" s="445"/>
      <c r="K134" s="445"/>
      <c r="L134" s="445"/>
      <c r="M134" s="445"/>
      <c r="N134" s="445"/>
      <c r="O134" s="445"/>
      <c r="P134" s="445"/>
      <c r="Q134" s="445"/>
      <c r="R134" s="445"/>
    </row>
    <row r="135" spans="1:18" ht="22.5" customHeight="1">
      <c r="A135" s="439"/>
      <c r="B135" s="426" t="s">
        <v>535</v>
      </c>
      <c r="C135" s="425">
        <v>20</v>
      </c>
      <c r="D135" s="425"/>
      <c r="E135" s="425"/>
      <c r="F135" s="425"/>
      <c r="G135" s="425"/>
      <c r="H135" s="445">
        <v>1861</v>
      </c>
      <c r="I135" s="425"/>
      <c r="J135" s="445">
        <v>1600</v>
      </c>
      <c r="K135" s="445">
        <v>1450</v>
      </c>
      <c r="L135" s="445">
        <v>150</v>
      </c>
      <c r="M135" s="445">
        <v>0</v>
      </c>
      <c r="N135" s="445">
        <v>0</v>
      </c>
      <c r="O135" s="445">
        <v>21421</v>
      </c>
      <c r="P135" s="445">
        <v>54708</v>
      </c>
      <c r="Q135" s="445" t="s">
        <v>28</v>
      </c>
      <c r="R135" s="445" t="s">
        <v>28</v>
      </c>
    </row>
    <row r="136" spans="1:18" ht="22.5" customHeight="1">
      <c r="A136" s="439"/>
      <c r="B136" s="426" t="s">
        <v>536</v>
      </c>
      <c r="C136" s="452" t="s">
        <v>243</v>
      </c>
      <c r="D136" s="451" t="s">
        <v>28</v>
      </c>
      <c r="E136" s="451" t="s">
        <v>28</v>
      </c>
      <c r="F136" s="451" t="s">
        <v>28</v>
      </c>
      <c r="G136" s="451" t="s">
        <v>28</v>
      </c>
      <c r="H136" s="460">
        <v>1700</v>
      </c>
      <c r="I136" s="439" t="s">
        <v>65</v>
      </c>
      <c r="J136" s="460">
        <v>1600</v>
      </c>
      <c r="K136" s="460">
        <v>1450</v>
      </c>
      <c r="L136" s="460">
        <v>150</v>
      </c>
      <c r="M136" s="460">
        <v>0</v>
      </c>
      <c r="N136" s="460">
        <v>0</v>
      </c>
      <c r="O136" s="460">
        <v>21421</v>
      </c>
      <c r="P136" s="460">
        <v>54708</v>
      </c>
      <c r="Q136" s="445" t="s">
        <v>28</v>
      </c>
      <c r="R136" s="445" t="s">
        <v>28</v>
      </c>
    </row>
    <row r="137" spans="1:18" ht="22.5" customHeight="1">
      <c r="A137" s="447"/>
      <c r="B137" s="424" t="s">
        <v>697</v>
      </c>
      <c r="C137" s="392" t="s">
        <v>243</v>
      </c>
      <c r="D137" s="424" t="s">
        <v>698</v>
      </c>
      <c r="E137" s="427" t="s">
        <v>699</v>
      </c>
      <c r="F137" s="392" t="s">
        <v>62</v>
      </c>
      <c r="G137" s="392" t="s">
        <v>493</v>
      </c>
      <c r="H137" s="390">
        <v>1700</v>
      </c>
      <c r="I137" s="392" t="s">
        <v>65</v>
      </c>
      <c r="J137" s="390">
        <v>1600</v>
      </c>
      <c r="K137" s="390">
        <v>1450</v>
      </c>
      <c r="L137" s="390">
        <v>150</v>
      </c>
      <c r="M137" s="390">
        <v>0</v>
      </c>
      <c r="N137" s="390">
        <v>0</v>
      </c>
      <c r="O137" s="390">
        <v>21421</v>
      </c>
      <c r="P137" s="390">
        <v>54708</v>
      </c>
      <c r="Q137" s="390" t="s">
        <v>538</v>
      </c>
      <c r="R137" s="390"/>
    </row>
    <row r="138" spans="1:18" ht="22.5" customHeight="1">
      <c r="A138" s="435"/>
      <c r="B138" s="426" t="s">
        <v>700</v>
      </c>
      <c r="C138" s="439">
        <v>4</v>
      </c>
      <c r="D138" s="426" t="s">
        <v>701</v>
      </c>
      <c r="E138" s="426" t="s">
        <v>702</v>
      </c>
      <c r="F138" s="439" t="s">
        <v>62</v>
      </c>
      <c r="G138" s="439" t="s">
        <v>36</v>
      </c>
      <c r="H138" s="459">
        <v>127</v>
      </c>
      <c r="I138" s="440" t="s">
        <v>65</v>
      </c>
      <c r="J138" s="459">
        <v>3691</v>
      </c>
      <c r="K138" s="459">
        <v>2425</v>
      </c>
      <c r="L138" s="459">
        <v>1266</v>
      </c>
      <c r="M138" s="459">
        <v>0</v>
      </c>
      <c r="N138" s="459">
        <v>0</v>
      </c>
      <c r="O138" s="459">
        <v>199</v>
      </c>
      <c r="P138" s="459">
        <v>235</v>
      </c>
      <c r="Q138" s="445" t="s">
        <v>320</v>
      </c>
      <c r="R138" s="445"/>
    </row>
    <row r="139" spans="1:18" ht="22.5" customHeight="1">
      <c r="A139" s="435"/>
      <c r="B139" s="426" t="s">
        <v>704</v>
      </c>
      <c r="C139" s="439">
        <v>14</v>
      </c>
      <c r="D139" s="426" t="s">
        <v>705</v>
      </c>
      <c r="E139" s="426" t="s">
        <v>706</v>
      </c>
      <c r="F139" s="439" t="s">
        <v>62</v>
      </c>
      <c r="G139" s="439" t="s">
        <v>36</v>
      </c>
      <c r="H139" s="459">
        <v>31</v>
      </c>
      <c r="I139" s="440" t="s">
        <v>65</v>
      </c>
      <c r="J139" s="459">
        <v>450</v>
      </c>
      <c r="K139" s="459">
        <v>300</v>
      </c>
      <c r="L139" s="459">
        <v>150</v>
      </c>
      <c r="M139" s="459">
        <v>0</v>
      </c>
      <c r="N139" s="459">
        <v>0</v>
      </c>
      <c r="O139" s="459">
        <v>199</v>
      </c>
      <c r="P139" s="459">
        <v>208</v>
      </c>
      <c r="Q139" s="445" t="s">
        <v>538</v>
      </c>
      <c r="R139" s="445"/>
    </row>
    <row r="140" spans="1:18" ht="22.5" customHeight="1">
      <c r="A140" s="435"/>
      <c r="B140" s="426" t="s">
        <v>708</v>
      </c>
      <c r="C140" s="439">
        <v>1</v>
      </c>
      <c r="D140" s="426" t="s">
        <v>701</v>
      </c>
      <c r="E140" s="426" t="s">
        <v>323</v>
      </c>
      <c r="F140" s="439" t="s">
        <v>62</v>
      </c>
      <c r="G140" s="439" t="s">
        <v>36</v>
      </c>
      <c r="H140" s="459">
        <v>3</v>
      </c>
      <c r="I140" s="440" t="s">
        <v>65</v>
      </c>
      <c r="J140" s="459">
        <v>605</v>
      </c>
      <c r="K140" s="459">
        <v>500</v>
      </c>
      <c r="L140" s="459">
        <v>105</v>
      </c>
      <c r="M140" s="459">
        <v>0</v>
      </c>
      <c r="N140" s="459">
        <v>0</v>
      </c>
      <c r="O140" s="459">
        <v>442</v>
      </c>
      <c r="P140" s="459">
        <v>1370</v>
      </c>
      <c r="Q140" s="445" t="s">
        <v>538</v>
      </c>
      <c r="R140" s="445"/>
    </row>
    <row r="141" spans="1:18" ht="22.5" customHeight="1">
      <c r="A141" s="454"/>
      <c r="B141" s="454"/>
      <c r="C141" s="452"/>
      <c r="D141" s="454"/>
      <c r="E141" s="455"/>
      <c r="F141" s="454"/>
      <c r="G141" s="454"/>
      <c r="H141" s="460"/>
      <c r="I141" s="445"/>
      <c r="J141" s="460"/>
      <c r="K141" s="460"/>
      <c r="L141" s="460"/>
      <c r="M141" s="461"/>
      <c r="N141" s="461"/>
      <c r="O141" s="460"/>
      <c r="P141" s="460"/>
      <c r="Q141" s="460"/>
      <c r="R141" s="460"/>
    </row>
    <row r="142" spans="1:18" ht="22.5" customHeight="1">
      <c r="A142" s="439"/>
      <c r="B142" s="444" t="s">
        <v>391</v>
      </c>
      <c r="C142" s="425">
        <v>127</v>
      </c>
      <c r="D142" s="439" t="s">
        <v>28</v>
      </c>
      <c r="E142" s="439" t="s">
        <v>28</v>
      </c>
      <c r="F142" s="439" t="s">
        <v>28</v>
      </c>
      <c r="G142" s="440" t="s">
        <v>28</v>
      </c>
      <c r="H142" s="445">
        <v>142500</v>
      </c>
      <c r="I142" s="440" t="s">
        <v>65</v>
      </c>
      <c r="J142" s="445">
        <v>12700</v>
      </c>
      <c r="K142" s="445">
        <v>0</v>
      </c>
      <c r="L142" s="445">
        <v>12700</v>
      </c>
      <c r="M142" s="445">
        <v>0</v>
      </c>
      <c r="N142" s="445">
        <v>0</v>
      </c>
      <c r="O142" s="445">
        <v>13394</v>
      </c>
      <c r="P142" s="445">
        <v>42959</v>
      </c>
      <c r="Q142" s="445"/>
      <c r="R142" s="445"/>
    </row>
    <row r="143" spans="1:18" ht="22.5" customHeight="1">
      <c r="A143" s="447"/>
      <c r="B143" s="450" t="s">
        <v>392</v>
      </c>
      <c r="C143" s="425">
        <v>127</v>
      </c>
      <c r="D143" s="450" t="s">
        <v>710</v>
      </c>
      <c r="E143" s="444" t="s">
        <v>542</v>
      </c>
      <c r="F143" s="439" t="s">
        <v>395</v>
      </c>
      <c r="G143" s="439" t="s">
        <v>543</v>
      </c>
      <c r="H143" s="397">
        <v>142500</v>
      </c>
      <c r="I143" s="439" t="s">
        <v>397</v>
      </c>
      <c r="J143" s="445">
        <v>12700</v>
      </c>
      <c r="K143" s="445">
        <v>0</v>
      </c>
      <c r="L143" s="397">
        <v>12700</v>
      </c>
      <c r="M143" s="445">
        <v>0</v>
      </c>
      <c r="N143" s="445">
        <v>0</v>
      </c>
      <c r="O143" s="459">
        <v>13394</v>
      </c>
      <c r="P143" s="459">
        <v>42959</v>
      </c>
      <c r="Q143" s="445"/>
      <c r="R143" s="445"/>
    </row>
    <row r="144" spans="1:18" ht="22.5" customHeight="1">
      <c r="A144" s="439"/>
      <c r="B144" s="444" t="s">
        <v>399</v>
      </c>
      <c r="C144" s="425">
        <v>3</v>
      </c>
      <c r="D144" s="425"/>
      <c r="E144" s="425"/>
      <c r="F144" s="425"/>
      <c r="G144" s="425"/>
      <c r="H144" s="445">
        <v>10250</v>
      </c>
      <c r="I144" s="425" t="s">
        <v>397</v>
      </c>
      <c r="J144" s="445">
        <v>1876</v>
      </c>
      <c r="K144" s="445">
        <v>0</v>
      </c>
      <c r="L144" s="445">
        <v>1876</v>
      </c>
      <c r="M144" s="445">
        <v>0</v>
      </c>
      <c r="N144" s="445">
        <v>0</v>
      </c>
      <c r="O144" s="445">
        <v>1119</v>
      </c>
      <c r="P144" s="445">
        <v>4300</v>
      </c>
      <c r="Q144" s="445"/>
      <c r="R144" s="445"/>
    </row>
    <row r="145" spans="1:18" ht="22.5" customHeight="1">
      <c r="A145" s="439"/>
      <c r="B145" s="456" t="s">
        <v>712</v>
      </c>
      <c r="C145" s="425">
        <v>1</v>
      </c>
      <c r="D145" s="439" t="s">
        <v>28</v>
      </c>
      <c r="E145" s="439" t="s">
        <v>28</v>
      </c>
      <c r="F145" s="439" t="s">
        <v>28</v>
      </c>
      <c r="G145" s="440" t="s">
        <v>28</v>
      </c>
      <c r="H145" s="445">
        <v>7350</v>
      </c>
      <c r="I145" s="440" t="s">
        <v>397</v>
      </c>
      <c r="J145" s="445">
        <v>1550</v>
      </c>
      <c r="K145" s="445">
        <v>0</v>
      </c>
      <c r="L145" s="445">
        <v>1550</v>
      </c>
      <c r="M145" s="445">
        <v>0</v>
      </c>
      <c r="N145" s="445">
        <v>0</v>
      </c>
      <c r="O145" s="445">
        <v>901</v>
      </c>
      <c r="P145" s="445">
        <v>3570</v>
      </c>
      <c r="Q145" s="445"/>
      <c r="R145" s="445"/>
    </row>
    <row r="146" spans="1:18" ht="22.5" customHeight="1">
      <c r="A146" s="404"/>
      <c r="B146" s="395" t="s">
        <v>400</v>
      </c>
      <c r="C146" s="392">
        <v>1</v>
      </c>
      <c r="D146" s="395" t="s">
        <v>401</v>
      </c>
      <c r="E146" s="449" t="s">
        <v>713</v>
      </c>
      <c r="F146" s="396" t="s">
        <v>281</v>
      </c>
      <c r="G146" s="396" t="s">
        <v>36</v>
      </c>
      <c r="H146" s="390">
        <v>7350</v>
      </c>
      <c r="I146" s="396" t="s">
        <v>397</v>
      </c>
      <c r="J146" s="390">
        <v>1550</v>
      </c>
      <c r="K146" s="390">
        <v>0</v>
      </c>
      <c r="L146" s="390">
        <v>1550</v>
      </c>
      <c r="M146" s="390">
        <v>0</v>
      </c>
      <c r="N146" s="390">
        <v>0</v>
      </c>
      <c r="O146" s="390">
        <v>901</v>
      </c>
      <c r="P146" s="390">
        <v>3570</v>
      </c>
      <c r="Q146" s="390"/>
      <c r="R146" s="390"/>
    </row>
    <row r="147" spans="1:18" ht="22.5" customHeight="1">
      <c r="A147" s="439"/>
      <c r="B147" s="456" t="s">
        <v>714</v>
      </c>
      <c r="C147" s="439">
        <v>1</v>
      </c>
      <c r="D147" s="439" t="s">
        <v>715</v>
      </c>
      <c r="E147" s="426" t="s">
        <v>716</v>
      </c>
      <c r="F147" s="439" t="s">
        <v>35</v>
      </c>
      <c r="G147" s="440" t="s">
        <v>36</v>
      </c>
      <c r="H147" s="445">
        <v>2100</v>
      </c>
      <c r="I147" s="440" t="s">
        <v>397</v>
      </c>
      <c r="J147" s="445">
        <v>176</v>
      </c>
      <c r="K147" s="445">
        <v>0</v>
      </c>
      <c r="L147" s="445">
        <v>176</v>
      </c>
      <c r="M147" s="445">
        <v>0</v>
      </c>
      <c r="N147" s="445">
        <v>0</v>
      </c>
      <c r="O147" s="445">
        <v>168</v>
      </c>
      <c r="P147" s="445">
        <v>630</v>
      </c>
      <c r="Q147" s="445"/>
      <c r="R147" s="445"/>
    </row>
    <row r="148" spans="1:18" ht="22.5" customHeight="1">
      <c r="A148" s="428"/>
      <c r="B148" s="426" t="s">
        <v>717</v>
      </c>
      <c r="C148" s="439">
        <v>1</v>
      </c>
      <c r="D148" s="450" t="s">
        <v>718</v>
      </c>
      <c r="E148" s="444" t="s">
        <v>719</v>
      </c>
      <c r="F148" s="439" t="s">
        <v>62</v>
      </c>
      <c r="G148" s="439" t="s">
        <v>493</v>
      </c>
      <c r="H148" s="459">
        <v>800</v>
      </c>
      <c r="I148" s="440" t="s">
        <v>397</v>
      </c>
      <c r="J148" s="459">
        <v>150</v>
      </c>
      <c r="K148" s="459">
        <v>0</v>
      </c>
      <c r="L148" s="459">
        <v>150</v>
      </c>
      <c r="M148" s="459">
        <v>0</v>
      </c>
      <c r="N148" s="459">
        <v>0</v>
      </c>
      <c r="O148" s="459">
        <v>50</v>
      </c>
      <c r="P148" s="459">
        <v>100</v>
      </c>
      <c r="Q148" s="445"/>
      <c r="R148" s="445"/>
    </row>
  </sheetData>
  <mergeCells count="20">
    <mergeCell ref="A118:A119"/>
    <mergeCell ref="B4:B6"/>
    <mergeCell ref="B118:B119"/>
    <mergeCell ref="C4:C6"/>
    <mergeCell ref="C118:C119"/>
    <mergeCell ref="H4:I5"/>
    <mergeCell ref="Q4:Q6"/>
    <mergeCell ref="R4:R6"/>
    <mergeCell ref="A2:R2"/>
    <mergeCell ref="J4:N4"/>
    <mergeCell ref="K5:N5"/>
    <mergeCell ref="A4:A6"/>
    <mergeCell ref="D4:D6"/>
    <mergeCell ref="E4:E6"/>
    <mergeCell ref="F4:F6"/>
    <mergeCell ref="G4:G6"/>
    <mergeCell ref="J5:J6"/>
    <mergeCell ref="O4:O6"/>
    <mergeCell ref="P4:P6"/>
    <mergeCell ref="A3:R3"/>
  </mergeCells>
  <phoneticPr fontId="1" type="noConversion"/>
  <printOptions horizontalCentered="1"/>
  <pageMargins left="0.39370078740157483" right="0.39370078740157483" top="0.74803149606299213" bottom="0.74803149606299213" header="0.31496062992125984" footer="0.31496062992125984"/>
  <pageSetup paperSize="9" orientation="landscape" verticalDpi="1200" r:id="rId1"/>
</worksheet>
</file>

<file path=xl/worksheets/sheet6.xml><?xml version="1.0" encoding="utf-8"?>
<worksheet xmlns="http://schemas.openxmlformats.org/spreadsheetml/2006/main" xmlns:r="http://schemas.openxmlformats.org/officeDocument/2006/relationships">
  <dimension ref="A1:R72"/>
  <sheetViews>
    <sheetView workbookViewId="0">
      <pane ySplit="7" topLeftCell="A8" activePane="bottomLeft" state="frozen"/>
      <selection pane="bottomLeft" activeCell="E20" sqref="E20"/>
    </sheetView>
  </sheetViews>
  <sheetFormatPr defaultColWidth="9" defaultRowHeight="24" customHeight="1"/>
  <cols>
    <col min="1" max="1" width="2.5" style="457" customWidth="1"/>
    <col min="2" max="2" width="12.625" style="479" customWidth="1"/>
    <col min="3" max="3" width="3.875" style="457" customWidth="1"/>
    <col min="4" max="4" width="21.25" style="479" customWidth="1"/>
    <col min="5" max="5" width="24.375" style="479" customWidth="1"/>
    <col min="6" max="6" width="3.5" style="457" customWidth="1"/>
    <col min="7" max="7" width="4.625" style="457" customWidth="1"/>
    <col min="8" max="8" width="6.625" style="457" customWidth="1"/>
    <col min="9" max="9" width="3.75" style="457" customWidth="1"/>
    <col min="10" max="11" width="5.875" style="457" customWidth="1"/>
    <col min="12" max="12" width="5.5" style="457" customWidth="1"/>
    <col min="13" max="14" width="5.125" style="457" customWidth="1"/>
    <col min="15" max="16" width="6" style="457" customWidth="1"/>
    <col min="17" max="17" width="3.875" style="457" customWidth="1"/>
    <col min="18" max="18" width="4.125" style="457" customWidth="1"/>
    <col min="19" max="16384" width="9" style="457"/>
  </cols>
  <sheetData>
    <row r="1" spans="1:18" ht="18.75" customHeight="1">
      <c r="A1" s="540" t="s">
        <v>1943</v>
      </c>
      <c r="B1" s="540"/>
    </row>
    <row r="2" spans="1:18" ht="24" customHeight="1">
      <c r="A2" s="536" t="s">
        <v>1944</v>
      </c>
      <c r="B2" s="536"/>
      <c r="C2" s="536"/>
      <c r="D2" s="536"/>
      <c r="E2" s="536"/>
      <c r="F2" s="536"/>
      <c r="G2" s="536"/>
      <c r="H2" s="536"/>
      <c r="I2" s="536"/>
      <c r="J2" s="536"/>
      <c r="K2" s="536"/>
      <c r="L2" s="536"/>
      <c r="M2" s="536"/>
      <c r="N2" s="536"/>
      <c r="O2" s="536"/>
      <c r="P2" s="536"/>
      <c r="Q2" s="536"/>
      <c r="R2" s="536"/>
    </row>
    <row r="3" spans="1:18" ht="17.25" customHeight="1">
      <c r="A3" s="541" t="s">
        <v>1945</v>
      </c>
      <c r="B3" s="541"/>
      <c r="C3" s="541"/>
      <c r="D3" s="541"/>
      <c r="E3" s="541"/>
      <c r="F3" s="541"/>
      <c r="G3" s="541"/>
      <c r="H3" s="541"/>
      <c r="I3" s="541"/>
      <c r="J3" s="541"/>
      <c r="K3" s="541"/>
      <c r="L3" s="541"/>
      <c r="M3" s="541"/>
      <c r="N3" s="541"/>
      <c r="O3" s="541"/>
      <c r="P3" s="541"/>
      <c r="Q3" s="541"/>
      <c r="R3" s="541"/>
    </row>
    <row r="4" spans="1:18" ht="17.25" customHeight="1">
      <c r="A4" s="534" t="s">
        <v>3</v>
      </c>
      <c r="B4" s="534" t="s">
        <v>4</v>
      </c>
      <c r="C4" s="534" t="s">
        <v>1921</v>
      </c>
      <c r="D4" s="534" t="s">
        <v>6</v>
      </c>
      <c r="E4" s="534" t="s">
        <v>7</v>
      </c>
      <c r="F4" s="534" t="s">
        <v>8</v>
      </c>
      <c r="G4" s="534" t="s">
        <v>9</v>
      </c>
      <c r="H4" s="534" t="s">
        <v>10</v>
      </c>
      <c r="I4" s="534"/>
      <c r="J4" s="534" t="s">
        <v>11</v>
      </c>
      <c r="K4" s="534"/>
      <c r="L4" s="534"/>
      <c r="M4" s="534"/>
      <c r="N4" s="534"/>
      <c r="O4" s="534" t="s">
        <v>1925</v>
      </c>
      <c r="P4" s="534" t="s">
        <v>13</v>
      </c>
      <c r="Q4" s="534" t="s">
        <v>14</v>
      </c>
      <c r="R4" s="534" t="s">
        <v>15</v>
      </c>
    </row>
    <row r="5" spans="1:18" ht="17.25" customHeight="1">
      <c r="A5" s="534"/>
      <c r="B5" s="534"/>
      <c r="C5" s="534"/>
      <c r="D5" s="534"/>
      <c r="E5" s="534"/>
      <c r="F5" s="534"/>
      <c r="G5" s="534"/>
      <c r="H5" s="534"/>
      <c r="I5" s="534"/>
      <c r="J5" s="534" t="s">
        <v>20</v>
      </c>
      <c r="K5" s="534" t="s">
        <v>21</v>
      </c>
      <c r="L5" s="534"/>
      <c r="M5" s="534"/>
      <c r="N5" s="534"/>
      <c r="O5" s="534"/>
      <c r="P5" s="534"/>
      <c r="Q5" s="534"/>
      <c r="R5" s="534"/>
    </row>
    <row r="6" spans="1:18" ht="32.25" customHeight="1">
      <c r="A6" s="534"/>
      <c r="B6" s="534"/>
      <c r="C6" s="534"/>
      <c r="D6" s="534"/>
      <c r="E6" s="534"/>
      <c r="F6" s="534"/>
      <c r="G6" s="534"/>
      <c r="H6" s="425" t="s">
        <v>26</v>
      </c>
      <c r="I6" s="425" t="s">
        <v>27</v>
      </c>
      <c r="J6" s="534"/>
      <c r="K6" s="425" t="s">
        <v>22</v>
      </c>
      <c r="L6" s="425" t="s">
        <v>1922</v>
      </c>
      <c r="M6" s="425" t="s">
        <v>1923</v>
      </c>
      <c r="N6" s="425" t="s">
        <v>1924</v>
      </c>
      <c r="O6" s="534"/>
      <c r="P6" s="534"/>
      <c r="Q6" s="534"/>
      <c r="R6" s="534"/>
    </row>
    <row r="7" spans="1:18" s="478" customFormat="1" ht="24" customHeight="1">
      <c r="A7" s="424"/>
      <c r="B7" s="424" t="s">
        <v>20</v>
      </c>
      <c r="C7" s="392">
        <f>C8+C33+C38+C40+C42+C49</f>
        <v>791</v>
      </c>
      <c r="D7" s="424"/>
      <c r="E7" s="424"/>
      <c r="F7" s="392"/>
      <c r="G7" s="392"/>
      <c r="H7" s="392"/>
      <c r="I7" s="392"/>
      <c r="J7" s="392">
        <f t="shared" ref="J7:R7" si="0">J8+J33+J38+J40+J42+J49</f>
        <v>220526</v>
      </c>
      <c r="K7" s="392">
        <f t="shared" si="0"/>
        <v>110035</v>
      </c>
      <c r="L7" s="392">
        <f t="shared" si="0"/>
        <v>35297</v>
      </c>
      <c r="M7" s="392">
        <f t="shared" si="0"/>
        <v>38962</v>
      </c>
      <c r="N7" s="392">
        <f t="shared" si="0"/>
        <v>36232</v>
      </c>
      <c r="O7" s="392">
        <f t="shared" si="0"/>
        <v>118844</v>
      </c>
      <c r="P7" s="392">
        <f t="shared" si="0"/>
        <v>378857</v>
      </c>
      <c r="Q7" s="392">
        <f t="shared" si="0"/>
        <v>44</v>
      </c>
      <c r="R7" s="392">
        <f t="shared" si="0"/>
        <v>322</v>
      </c>
    </row>
    <row r="8" spans="1:18" s="478" customFormat="1" ht="24" customHeight="1">
      <c r="A8" s="424"/>
      <c r="B8" s="424" t="s">
        <v>570</v>
      </c>
      <c r="C8" s="392">
        <f>C9+C18+C25</f>
        <v>758</v>
      </c>
      <c r="D8" s="424"/>
      <c r="E8" s="424"/>
      <c r="F8" s="392"/>
      <c r="G8" s="392"/>
      <c r="H8" s="392"/>
      <c r="I8" s="392"/>
      <c r="J8" s="392">
        <f t="shared" ref="J8:N8" si="1">J9+J18+J25</f>
        <v>142713</v>
      </c>
      <c r="K8" s="392">
        <f t="shared" si="1"/>
        <v>54595</v>
      </c>
      <c r="L8" s="392">
        <f t="shared" si="1"/>
        <v>16631</v>
      </c>
      <c r="M8" s="392">
        <f t="shared" si="1"/>
        <v>36014</v>
      </c>
      <c r="N8" s="392">
        <f t="shared" si="1"/>
        <v>35473</v>
      </c>
      <c r="O8" s="392">
        <f t="shared" ref="O8:R8" si="2">O9+O18+O25</f>
        <v>49496</v>
      </c>
      <c r="P8" s="392">
        <f t="shared" si="2"/>
        <v>164147</v>
      </c>
      <c r="Q8" s="392">
        <f t="shared" si="2"/>
        <v>16</v>
      </c>
      <c r="R8" s="392">
        <f t="shared" si="2"/>
        <v>167</v>
      </c>
    </row>
    <row r="9" spans="1:18" s="478" customFormat="1" ht="24" customHeight="1">
      <c r="A9" s="424"/>
      <c r="B9" s="424" t="s">
        <v>571</v>
      </c>
      <c r="C9" s="392">
        <f>C11+C12+C13+C14+C15+C16+C17</f>
        <v>705</v>
      </c>
      <c r="D9" s="424"/>
      <c r="E9" s="424"/>
      <c r="F9" s="392"/>
      <c r="G9" s="392"/>
      <c r="H9" s="392">
        <f>H11+H12+H13+H14+H15+H16+H17</f>
        <v>285850</v>
      </c>
      <c r="I9" s="392"/>
      <c r="J9" s="392">
        <f>J10</f>
        <v>98317</v>
      </c>
      <c r="K9" s="392">
        <f t="shared" ref="K9:R9" si="3">K10</f>
        <v>31750</v>
      </c>
      <c r="L9" s="392">
        <f t="shared" si="3"/>
        <v>13127</v>
      </c>
      <c r="M9" s="392">
        <f t="shared" si="3"/>
        <v>23180</v>
      </c>
      <c r="N9" s="392">
        <f t="shared" si="3"/>
        <v>30260</v>
      </c>
      <c r="O9" s="392">
        <f t="shared" si="3"/>
        <v>33476</v>
      </c>
      <c r="P9" s="392">
        <f t="shared" si="3"/>
        <v>117166</v>
      </c>
      <c r="Q9" s="392">
        <f t="shared" si="3"/>
        <v>6</v>
      </c>
      <c r="R9" s="392">
        <f t="shared" si="3"/>
        <v>89</v>
      </c>
    </row>
    <row r="10" spans="1:18" s="478" customFormat="1" ht="45.75" customHeight="1">
      <c r="A10" s="424"/>
      <c r="B10" s="424" t="s">
        <v>572</v>
      </c>
      <c r="C10" s="392">
        <v>705</v>
      </c>
      <c r="D10" s="424" t="s">
        <v>722</v>
      </c>
      <c r="E10" s="424" t="s">
        <v>34</v>
      </c>
      <c r="F10" s="392" t="s">
        <v>35</v>
      </c>
      <c r="G10" s="439" t="s">
        <v>36</v>
      </c>
      <c r="H10" s="392">
        <v>285850</v>
      </c>
      <c r="I10" s="392" t="s">
        <v>37</v>
      </c>
      <c r="J10" s="392">
        <v>98317</v>
      </c>
      <c r="K10" s="392">
        <v>31750</v>
      </c>
      <c r="L10" s="392">
        <v>13127</v>
      </c>
      <c r="M10" s="392">
        <v>23180</v>
      </c>
      <c r="N10" s="392">
        <v>30260</v>
      </c>
      <c r="O10" s="392">
        <v>33476</v>
      </c>
      <c r="P10" s="392">
        <v>117166</v>
      </c>
      <c r="Q10" s="392">
        <v>6</v>
      </c>
      <c r="R10" s="392">
        <v>89</v>
      </c>
    </row>
    <row r="11" spans="1:18" s="453" customFormat="1" ht="33.75" customHeight="1">
      <c r="A11" s="435"/>
      <c r="B11" s="426" t="s">
        <v>573</v>
      </c>
      <c r="C11" s="425">
        <v>158</v>
      </c>
      <c r="D11" s="426" t="s">
        <v>574</v>
      </c>
      <c r="E11" s="426" t="s">
        <v>741</v>
      </c>
      <c r="F11" s="439" t="s">
        <v>35</v>
      </c>
      <c r="G11" s="439" t="s">
        <v>36</v>
      </c>
      <c r="H11" s="442">
        <v>19200</v>
      </c>
      <c r="I11" s="439" t="s">
        <v>37</v>
      </c>
      <c r="J11" s="442">
        <f>K11+L11+M11+N11</f>
        <v>7010</v>
      </c>
      <c r="K11" s="442">
        <v>2950</v>
      </c>
      <c r="L11" s="442">
        <v>580</v>
      </c>
      <c r="M11" s="442">
        <f>2380-900</f>
        <v>1480</v>
      </c>
      <c r="N11" s="442">
        <v>2000</v>
      </c>
      <c r="O11" s="442">
        <v>4087</v>
      </c>
      <c r="P11" s="442">
        <v>12669</v>
      </c>
      <c r="Q11" s="442">
        <v>1</v>
      </c>
      <c r="R11" s="442">
        <v>15</v>
      </c>
    </row>
    <row r="12" spans="1:18" s="453" customFormat="1" ht="33.75" customHeight="1">
      <c r="A12" s="435"/>
      <c r="B12" s="426" t="s">
        <v>576</v>
      </c>
      <c r="C12" s="425">
        <v>46</v>
      </c>
      <c r="D12" s="426" t="s">
        <v>577</v>
      </c>
      <c r="E12" s="426" t="s">
        <v>742</v>
      </c>
      <c r="F12" s="439" t="s">
        <v>35</v>
      </c>
      <c r="G12" s="439" t="s">
        <v>36</v>
      </c>
      <c r="H12" s="442">
        <v>33100</v>
      </c>
      <c r="I12" s="439" t="s">
        <v>37</v>
      </c>
      <c r="J12" s="442">
        <f t="shared" ref="J12:J17" si="4">K12+L12+M12+N12</f>
        <v>12999</v>
      </c>
      <c r="K12" s="442">
        <v>5200</v>
      </c>
      <c r="L12" s="442">
        <v>3786</v>
      </c>
      <c r="M12" s="442">
        <v>954</v>
      </c>
      <c r="N12" s="442">
        <v>3059</v>
      </c>
      <c r="O12" s="442">
        <v>4200</v>
      </c>
      <c r="P12" s="442">
        <v>13020</v>
      </c>
      <c r="Q12" s="442">
        <v>1</v>
      </c>
      <c r="R12" s="442">
        <v>12</v>
      </c>
    </row>
    <row r="13" spans="1:18" s="453" customFormat="1" ht="33.75" customHeight="1">
      <c r="A13" s="435"/>
      <c r="B13" s="426" t="s">
        <v>579</v>
      </c>
      <c r="C13" s="425">
        <v>36</v>
      </c>
      <c r="D13" s="426" t="s">
        <v>580</v>
      </c>
      <c r="E13" s="426" t="s">
        <v>581</v>
      </c>
      <c r="F13" s="439" t="s">
        <v>35</v>
      </c>
      <c r="G13" s="439" t="s">
        <v>36</v>
      </c>
      <c r="H13" s="442">
        <v>41510</v>
      </c>
      <c r="I13" s="439" t="s">
        <v>37</v>
      </c>
      <c r="J13" s="442">
        <f t="shared" si="4"/>
        <v>7550</v>
      </c>
      <c r="K13" s="442">
        <v>3400</v>
      </c>
      <c r="L13" s="442">
        <v>450</v>
      </c>
      <c r="M13" s="442">
        <v>1800</v>
      </c>
      <c r="N13" s="442">
        <v>1900</v>
      </c>
      <c r="O13" s="442">
        <v>4686</v>
      </c>
      <c r="P13" s="442">
        <v>14995</v>
      </c>
      <c r="Q13" s="442">
        <v>1</v>
      </c>
      <c r="R13" s="442">
        <v>10</v>
      </c>
    </row>
    <row r="14" spans="1:18" s="453" customFormat="1" ht="33.75" customHeight="1">
      <c r="A14" s="435"/>
      <c r="B14" s="426" t="s">
        <v>582</v>
      </c>
      <c r="C14" s="425">
        <v>157</v>
      </c>
      <c r="D14" s="426" t="s">
        <v>583</v>
      </c>
      <c r="E14" s="426" t="s">
        <v>743</v>
      </c>
      <c r="F14" s="439" t="s">
        <v>35</v>
      </c>
      <c r="G14" s="439" t="s">
        <v>36</v>
      </c>
      <c r="H14" s="442">
        <v>63670</v>
      </c>
      <c r="I14" s="439" t="s">
        <v>37</v>
      </c>
      <c r="J14" s="442">
        <f t="shared" si="4"/>
        <v>22900</v>
      </c>
      <c r="K14" s="442">
        <v>3500</v>
      </c>
      <c r="L14" s="442">
        <v>3200</v>
      </c>
      <c r="M14" s="442">
        <v>4000</v>
      </c>
      <c r="N14" s="442">
        <v>12200</v>
      </c>
      <c r="O14" s="442">
        <v>2423</v>
      </c>
      <c r="P14" s="442">
        <v>7754</v>
      </c>
      <c r="Q14" s="442">
        <v>1</v>
      </c>
      <c r="R14" s="442">
        <v>13</v>
      </c>
    </row>
    <row r="15" spans="1:18" s="453" customFormat="1" ht="33.75" customHeight="1">
      <c r="A15" s="435"/>
      <c r="B15" s="426" t="s">
        <v>585</v>
      </c>
      <c r="C15" s="425">
        <v>190</v>
      </c>
      <c r="D15" s="426" t="s">
        <v>586</v>
      </c>
      <c r="E15" s="426" t="s">
        <v>744</v>
      </c>
      <c r="F15" s="439" t="s">
        <v>35</v>
      </c>
      <c r="G15" s="439" t="s">
        <v>36</v>
      </c>
      <c r="H15" s="442">
        <v>23300</v>
      </c>
      <c r="I15" s="439" t="s">
        <v>37</v>
      </c>
      <c r="J15" s="442">
        <f t="shared" si="4"/>
        <v>8900</v>
      </c>
      <c r="K15" s="442">
        <v>3200</v>
      </c>
      <c r="L15" s="442">
        <v>300</v>
      </c>
      <c r="M15" s="442">
        <v>5000</v>
      </c>
      <c r="N15" s="442">
        <v>400</v>
      </c>
      <c r="O15" s="442">
        <v>5560</v>
      </c>
      <c r="P15" s="442">
        <v>17792</v>
      </c>
      <c r="Q15" s="442">
        <v>1</v>
      </c>
      <c r="R15" s="442">
        <v>11</v>
      </c>
    </row>
    <row r="16" spans="1:18" s="453" customFormat="1" ht="108" customHeight="1">
      <c r="A16" s="435"/>
      <c r="B16" s="426" t="s">
        <v>588</v>
      </c>
      <c r="C16" s="425">
        <v>64</v>
      </c>
      <c r="D16" s="426" t="s">
        <v>589</v>
      </c>
      <c r="E16" s="426" t="s">
        <v>745</v>
      </c>
      <c r="F16" s="439" t="s">
        <v>35</v>
      </c>
      <c r="G16" s="439" t="s">
        <v>36</v>
      </c>
      <c r="H16" s="442">
        <v>57100</v>
      </c>
      <c r="I16" s="439" t="s">
        <v>37</v>
      </c>
      <c r="J16" s="442">
        <f t="shared" si="4"/>
        <v>26200</v>
      </c>
      <c r="K16" s="442">
        <v>8900</v>
      </c>
      <c r="L16" s="442">
        <v>3800</v>
      </c>
      <c r="M16" s="442">
        <v>6300</v>
      </c>
      <c r="N16" s="442">
        <v>7200</v>
      </c>
      <c r="O16" s="442">
        <v>6520</v>
      </c>
      <c r="P16" s="442">
        <v>20864</v>
      </c>
      <c r="Q16" s="442">
        <v>1</v>
      </c>
      <c r="R16" s="442">
        <v>13</v>
      </c>
    </row>
    <row r="17" spans="1:18" s="453" customFormat="1" ht="27.75" customHeight="1">
      <c r="A17" s="435"/>
      <c r="B17" s="426" t="s">
        <v>591</v>
      </c>
      <c r="C17" s="425">
        <v>54</v>
      </c>
      <c r="D17" s="426" t="s">
        <v>592</v>
      </c>
      <c r="E17" s="426" t="s">
        <v>746</v>
      </c>
      <c r="F17" s="439" t="s">
        <v>35</v>
      </c>
      <c r="G17" s="439" t="s">
        <v>36</v>
      </c>
      <c r="H17" s="442">
        <v>47970</v>
      </c>
      <c r="I17" s="439" t="s">
        <v>37</v>
      </c>
      <c r="J17" s="442">
        <f t="shared" si="4"/>
        <v>12758</v>
      </c>
      <c r="K17" s="442">
        <v>4600</v>
      </c>
      <c r="L17" s="442">
        <v>1011</v>
      </c>
      <c r="M17" s="442">
        <v>3646</v>
      </c>
      <c r="N17" s="442">
        <v>3501</v>
      </c>
      <c r="O17" s="442">
        <v>6000</v>
      </c>
      <c r="P17" s="442">
        <v>30072</v>
      </c>
      <c r="Q17" s="442">
        <v>0</v>
      </c>
      <c r="R17" s="442">
        <v>15</v>
      </c>
    </row>
    <row r="18" spans="1:18" s="478" customFormat="1" ht="24" customHeight="1">
      <c r="A18" s="424"/>
      <c r="B18" s="424" t="s">
        <v>594</v>
      </c>
      <c r="C18" s="392">
        <f>C19+C21+C23</f>
        <v>3</v>
      </c>
      <c r="D18" s="424">
        <f t="shared" ref="D18:R18" si="5">D19+D21+D23</f>
        <v>0</v>
      </c>
      <c r="E18" s="424">
        <f t="shared" si="5"/>
        <v>0</v>
      </c>
      <c r="F18" s="392">
        <f t="shared" si="5"/>
        <v>0</v>
      </c>
      <c r="G18" s="392">
        <f t="shared" si="5"/>
        <v>0</v>
      </c>
      <c r="H18" s="392">
        <f t="shared" si="5"/>
        <v>3805300</v>
      </c>
      <c r="I18" s="392"/>
      <c r="J18" s="392">
        <f>J19+J21+J23</f>
        <v>23600</v>
      </c>
      <c r="K18" s="392">
        <f t="shared" si="5"/>
        <v>7554</v>
      </c>
      <c r="L18" s="392">
        <f t="shared" si="5"/>
        <v>1119</v>
      </c>
      <c r="M18" s="392">
        <f t="shared" si="5"/>
        <v>9714</v>
      </c>
      <c r="N18" s="392">
        <f t="shared" si="5"/>
        <v>5213</v>
      </c>
      <c r="O18" s="392">
        <f t="shared" si="5"/>
        <v>10537</v>
      </c>
      <c r="P18" s="392">
        <f t="shared" si="5"/>
        <v>32770</v>
      </c>
      <c r="Q18" s="392">
        <f t="shared" si="5"/>
        <v>3</v>
      </c>
      <c r="R18" s="392">
        <f t="shared" si="5"/>
        <v>45</v>
      </c>
    </row>
    <row r="19" spans="1:18" s="478" customFormat="1" ht="24" customHeight="1">
      <c r="A19" s="424"/>
      <c r="B19" s="424" t="s">
        <v>431</v>
      </c>
      <c r="C19" s="392">
        <f t="shared" ref="C19:C23" si="6">SUM(C20:C20)</f>
        <v>1</v>
      </c>
      <c r="D19" s="424"/>
      <c r="E19" s="424"/>
      <c r="F19" s="392"/>
      <c r="G19" s="392"/>
      <c r="H19" s="392">
        <f t="shared" ref="H19:R19" si="7">SUM(H20:H20)</f>
        <v>115900</v>
      </c>
      <c r="I19" s="392" t="s">
        <v>45</v>
      </c>
      <c r="J19" s="392">
        <f t="shared" ref="J19:J24" si="8">K19+L19+M19+N19</f>
        <v>13931</v>
      </c>
      <c r="K19" s="392">
        <f t="shared" si="7"/>
        <v>4040</v>
      </c>
      <c r="L19" s="392">
        <f t="shared" si="7"/>
        <v>870</v>
      </c>
      <c r="M19" s="392">
        <f t="shared" si="7"/>
        <v>5817</v>
      </c>
      <c r="N19" s="392">
        <f t="shared" si="7"/>
        <v>3204</v>
      </c>
      <c r="O19" s="392">
        <f t="shared" si="7"/>
        <v>6510</v>
      </c>
      <c r="P19" s="392">
        <f t="shared" si="7"/>
        <v>20200</v>
      </c>
      <c r="Q19" s="392">
        <f t="shared" si="7"/>
        <v>2</v>
      </c>
      <c r="R19" s="392">
        <f t="shared" si="7"/>
        <v>20</v>
      </c>
    </row>
    <row r="20" spans="1:18" s="478" customFormat="1" ht="24" customHeight="1">
      <c r="A20" s="424"/>
      <c r="B20" s="424" t="s">
        <v>42</v>
      </c>
      <c r="C20" s="392">
        <v>1</v>
      </c>
      <c r="D20" s="424" t="s">
        <v>43</v>
      </c>
      <c r="E20" s="424" t="s">
        <v>44</v>
      </c>
      <c r="F20" s="392" t="s">
        <v>35</v>
      </c>
      <c r="G20" s="392" t="s">
        <v>36</v>
      </c>
      <c r="H20" s="392">
        <v>115900</v>
      </c>
      <c r="I20" s="392" t="s">
        <v>45</v>
      </c>
      <c r="J20" s="392">
        <f t="shared" si="8"/>
        <v>13931</v>
      </c>
      <c r="K20" s="392">
        <v>4040</v>
      </c>
      <c r="L20" s="392">
        <v>870</v>
      </c>
      <c r="M20" s="392">
        <v>5817</v>
      </c>
      <c r="N20" s="392">
        <v>3204</v>
      </c>
      <c r="O20" s="392">
        <v>6510</v>
      </c>
      <c r="P20" s="392">
        <v>20200</v>
      </c>
      <c r="Q20" s="392">
        <v>2</v>
      </c>
      <c r="R20" s="392">
        <v>20</v>
      </c>
    </row>
    <row r="21" spans="1:18" s="478" customFormat="1" ht="24" customHeight="1">
      <c r="A21" s="424"/>
      <c r="B21" s="424" t="s">
        <v>432</v>
      </c>
      <c r="C21" s="392">
        <f t="shared" si="6"/>
        <v>1</v>
      </c>
      <c r="D21" s="424">
        <f t="shared" ref="D21:R21" si="9">SUM(D22:D22)</f>
        <v>0</v>
      </c>
      <c r="E21" s="424">
        <f t="shared" si="9"/>
        <v>0</v>
      </c>
      <c r="F21" s="392">
        <f t="shared" si="9"/>
        <v>0</v>
      </c>
      <c r="G21" s="392">
        <f t="shared" si="9"/>
        <v>0</v>
      </c>
      <c r="H21" s="392">
        <f t="shared" si="9"/>
        <v>1424400</v>
      </c>
      <c r="I21" s="392">
        <f t="shared" si="9"/>
        <v>0</v>
      </c>
      <c r="J21" s="392">
        <f t="shared" si="8"/>
        <v>6048</v>
      </c>
      <c r="K21" s="392">
        <f t="shared" si="9"/>
        <v>1754</v>
      </c>
      <c r="L21" s="392">
        <f t="shared" si="9"/>
        <v>181</v>
      </c>
      <c r="M21" s="392">
        <f t="shared" si="9"/>
        <v>2722</v>
      </c>
      <c r="N21" s="392">
        <f t="shared" si="9"/>
        <v>1391</v>
      </c>
      <c r="O21" s="392">
        <f t="shared" si="9"/>
        <v>2829</v>
      </c>
      <c r="P21" s="392">
        <f t="shared" si="9"/>
        <v>8770</v>
      </c>
      <c r="Q21" s="392">
        <f t="shared" si="9"/>
        <v>1</v>
      </c>
      <c r="R21" s="392">
        <f t="shared" si="9"/>
        <v>15</v>
      </c>
    </row>
    <row r="22" spans="1:18" s="478" customFormat="1" ht="24" customHeight="1">
      <c r="A22" s="424"/>
      <c r="B22" s="424" t="s">
        <v>48</v>
      </c>
      <c r="C22" s="392">
        <v>1</v>
      </c>
      <c r="D22" s="424" t="s">
        <v>49</v>
      </c>
      <c r="E22" s="424" t="s">
        <v>50</v>
      </c>
      <c r="F22" s="392" t="s">
        <v>35</v>
      </c>
      <c r="G22" s="392" t="s">
        <v>36</v>
      </c>
      <c r="H22" s="392">
        <v>1424400</v>
      </c>
      <c r="I22" s="392" t="s">
        <v>51</v>
      </c>
      <c r="J22" s="392">
        <f t="shared" si="8"/>
        <v>6048</v>
      </c>
      <c r="K22" s="392">
        <v>1754</v>
      </c>
      <c r="L22" s="392">
        <v>181</v>
      </c>
      <c r="M22" s="392">
        <v>2722</v>
      </c>
      <c r="N22" s="392">
        <v>1391</v>
      </c>
      <c r="O22" s="392">
        <v>2829</v>
      </c>
      <c r="P22" s="392">
        <v>8770</v>
      </c>
      <c r="Q22" s="392">
        <v>1</v>
      </c>
      <c r="R22" s="392">
        <v>15</v>
      </c>
    </row>
    <row r="23" spans="1:18" s="478" customFormat="1" ht="24" customHeight="1">
      <c r="A23" s="424"/>
      <c r="B23" s="424" t="s">
        <v>434</v>
      </c>
      <c r="C23" s="392">
        <f t="shared" si="6"/>
        <v>1</v>
      </c>
      <c r="D23" s="424">
        <f t="shared" ref="D23:R23" si="10">SUM(D24:D24)</f>
        <v>0</v>
      </c>
      <c r="E23" s="424">
        <f t="shared" si="10"/>
        <v>0</v>
      </c>
      <c r="F23" s="392">
        <f t="shared" si="10"/>
        <v>0</v>
      </c>
      <c r="G23" s="392">
        <f t="shared" si="10"/>
        <v>0</v>
      </c>
      <c r="H23" s="392">
        <f t="shared" si="10"/>
        <v>2265000</v>
      </c>
      <c r="I23" s="392">
        <f t="shared" si="10"/>
        <v>0</v>
      </c>
      <c r="J23" s="392">
        <f t="shared" si="8"/>
        <v>3621</v>
      </c>
      <c r="K23" s="392">
        <f t="shared" si="10"/>
        <v>1760</v>
      </c>
      <c r="L23" s="392">
        <f t="shared" si="10"/>
        <v>68</v>
      </c>
      <c r="M23" s="392">
        <f t="shared" si="10"/>
        <v>1175</v>
      </c>
      <c r="N23" s="392">
        <f t="shared" si="10"/>
        <v>618</v>
      </c>
      <c r="O23" s="392">
        <f t="shared" si="10"/>
        <v>1198</v>
      </c>
      <c r="P23" s="392">
        <f t="shared" si="10"/>
        <v>3800</v>
      </c>
      <c r="Q23" s="392">
        <f t="shared" si="10"/>
        <v>0</v>
      </c>
      <c r="R23" s="392">
        <f t="shared" si="10"/>
        <v>10</v>
      </c>
    </row>
    <row r="24" spans="1:18" s="478" customFormat="1" ht="24" customHeight="1">
      <c r="A24" s="424"/>
      <c r="B24" s="424" t="s">
        <v>52</v>
      </c>
      <c r="C24" s="392">
        <v>1</v>
      </c>
      <c r="D24" s="424" t="s">
        <v>53</v>
      </c>
      <c r="E24" s="424" t="s">
        <v>54</v>
      </c>
      <c r="F24" s="392" t="s">
        <v>35</v>
      </c>
      <c r="G24" s="392" t="s">
        <v>36</v>
      </c>
      <c r="H24" s="392">
        <v>2265000</v>
      </c>
      <c r="I24" s="392" t="s">
        <v>55</v>
      </c>
      <c r="J24" s="392">
        <f t="shared" si="8"/>
        <v>3621</v>
      </c>
      <c r="K24" s="392">
        <v>1760</v>
      </c>
      <c r="L24" s="392">
        <v>68</v>
      </c>
      <c r="M24" s="392">
        <v>1175</v>
      </c>
      <c r="N24" s="392">
        <v>618</v>
      </c>
      <c r="O24" s="392">
        <v>1198</v>
      </c>
      <c r="P24" s="392">
        <v>3800</v>
      </c>
      <c r="Q24" s="392">
        <v>0</v>
      </c>
      <c r="R24" s="392">
        <v>10</v>
      </c>
    </row>
    <row r="25" spans="1:18" s="478" customFormat="1" ht="24" customHeight="1">
      <c r="A25" s="424"/>
      <c r="B25" s="424" t="s">
        <v>595</v>
      </c>
      <c r="C25" s="392">
        <f>C27+C28+C29+C30+C31+C32</f>
        <v>50</v>
      </c>
      <c r="D25" s="424"/>
      <c r="E25" s="424"/>
      <c r="F25" s="392"/>
      <c r="G25" s="392"/>
      <c r="H25" s="392">
        <f t="shared" ref="H25:R25" si="11">H27+H28+H29+H30+H31+H32</f>
        <v>132800</v>
      </c>
      <c r="I25" s="392"/>
      <c r="J25" s="392">
        <f t="shared" si="11"/>
        <v>20796</v>
      </c>
      <c r="K25" s="392">
        <f t="shared" si="11"/>
        <v>15291</v>
      </c>
      <c r="L25" s="392">
        <f t="shared" si="11"/>
        <v>2385</v>
      </c>
      <c r="M25" s="392">
        <f t="shared" si="11"/>
        <v>3120</v>
      </c>
      <c r="N25" s="392">
        <f t="shared" si="11"/>
        <v>0</v>
      </c>
      <c r="O25" s="392">
        <f t="shared" si="11"/>
        <v>5483</v>
      </c>
      <c r="P25" s="392">
        <f t="shared" si="11"/>
        <v>14211</v>
      </c>
      <c r="Q25" s="392">
        <f t="shared" si="11"/>
        <v>7</v>
      </c>
      <c r="R25" s="392">
        <f t="shared" si="11"/>
        <v>33</v>
      </c>
    </row>
    <row r="26" spans="1:18" s="478" customFormat="1" ht="24" customHeight="1">
      <c r="A26" s="424"/>
      <c r="B26" s="424" t="s">
        <v>596</v>
      </c>
      <c r="C26" s="392">
        <f>C27+C28+C29+C30+C31+C32</f>
        <v>50</v>
      </c>
      <c r="D26" s="392"/>
      <c r="E26" s="392"/>
      <c r="F26" s="392"/>
      <c r="G26" s="392"/>
      <c r="H26" s="392">
        <f t="shared" ref="H26:P26" si="12">H27+H28+H29+H30+H31+H32</f>
        <v>132800</v>
      </c>
      <c r="I26" s="392"/>
      <c r="J26" s="392">
        <f t="shared" si="12"/>
        <v>20796</v>
      </c>
      <c r="K26" s="392">
        <f t="shared" si="12"/>
        <v>15291</v>
      </c>
      <c r="L26" s="392">
        <f t="shared" si="12"/>
        <v>2385</v>
      </c>
      <c r="M26" s="392">
        <f t="shared" si="12"/>
        <v>3120</v>
      </c>
      <c r="N26" s="392">
        <f t="shared" si="12"/>
        <v>0</v>
      </c>
      <c r="O26" s="392">
        <f t="shared" si="12"/>
        <v>5483</v>
      </c>
      <c r="P26" s="392">
        <f t="shared" si="12"/>
        <v>14211</v>
      </c>
      <c r="Q26" s="392"/>
      <c r="R26" s="392"/>
    </row>
    <row r="27" spans="1:18" s="453" customFormat="1" ht="24" customHeight="1">
      <c r="A27" s="435"/>
      <c r="B27" s="426" t="s">
        <v>597</v>
      </c>
      <c r="C27" s="425">
        <v>1</v>
      </c>
      <c r="D27" s="477" t="s">
        <v>747</v>
      </c>
      <c r="E27" s="426" t="s">
        <v>748</v>
      </c>
      <c r="F27" s="439" t="s">
        <v>62</v>
      </c>
      <c r="G27" s="439" t="s">
        <v>36</v>
      </c>
      <c r="H27" s="442">
        <v>500</v>
      </c>
      <c r="I27" s="439" t="s">
        <v>57</v>
      </c>
      <c r="J27" s="442">
        <f t="shared" ref="J27:J32" si="13">K27+L27+M27+N27</f>
        <v>2400</v>
      </c>
      <c r="K27" s="442">
        <v>1400</v>
      </c>
      <c r="L27" s="442">
        <v>200</v>
      </c>
      <c r="M27" s="442">
        <v>800</v>
      </c>
      <c r="N27" s="442">
        <v>0</v>
      </c>
      <c r="O27" s="442">
        <v>150</v>
      </c>
      <c r="P27" s="442">
        <v>400</v>
      </c>
      <c r="Q27" s="442">
        <v>0</v>
      </c>
      <c r="R27" s="442">
        <v>10</v>
      </c>
    </row>
    <row r="28" spans="1:18" s="453" customFormat="1" ht="24" customHeight="1">
      <c r="A28" s="435"/>
      <c r="B28" s="426" t="s">
        <v>598</v>
      </c>
      <c r="C28" s="425">
        <v>25</v>
      </c>
      <c r="D28" s="426" t="s">
        <v>599</v>
      </c>
      <c r="E28" s="443" t="s">
        <v>600</v>
      </c>
      <c r="F28" s="439" t="s">
        <v>62</v>
      </c>
      <c r="G28" s="439" t="s">
        <v>36</v>
      </c>
      <c r="H28" s="442">
        <v>1000</v>
      </c>
      <c r="I28" s="439" t="s">
        <v>57</v>
      </c>
      <c r="J28" s="442">
        <f t="shared" si="13"/>
        <v>1160</v>
      </c>
      <c r="K28" s="442">
        <v>760</v>
      </c>
      <c r="L28" s="442">
        <v>200</v>
      </c>
      <c r="M28" s="442">
        <v>200</v>
      </c>
      <c r="N28" s="442">
        <v>0</v>
      </c>
      <c r="O28" s="442">
        <v>320</v>
      </c>
      <c r="P28" s="442">
        <v>760</v>
      </c>
      <c r="Q28" s="442">
        <v>0</v>
      </c>
      <c r="R28" s="442">
        <v>12</v>
      </c>
    </row>
    <row r="29" spans="1:18" s="453" customFormat="1" ht="24" customHeight="1">
      <c r="A29" s="435"/>
      <c r="B29" s="426" t="s">
        <v>601</v>
      </c>
      <c r="C29" s="425">
        <v>18</v>
      </c>
      <c r="D29" s="426" t="s">
        <v>602</v>
      </c>
      <c r="E29" s="443" t="s">
        <v>601</v>
      </c>
      <c r="F29" s="439" t="s">
        <v>62</v>
      </c>
      <c r="G29" s="439" t="s">
        <v>36</v>
      </c>
      <c r="H29" s="442">
        <v>20000</v>
      </c>
      <c r="I29" s="439" t="s">
        <v>57</v>
      </c>
      <c r="J29" s="442">
        <f t="shared" si="13"/>
        <v>700</v>
      </c>
      <c r="K29" s="442">
        <v>300</v>
      </c>
      <c r="L29" s="442">
        <v>200</v>
      </c>
      <c r="M29" s="442">
        <v>200</v>
      </c>
      <c r="N29" s="442">
        <v>0</v>
      </c>
      <c r="O29" s="442">
        <v>100</v>
      </c>
      <c r="P29" s="442">
        <v>220</v>
      </c>
      <c r="Q29" s="442">
        <v>0</v>
      </c>
      <c r="R29" s="442">
        <v>10</v>
      </c>
    </row>
    <row r="30" spans="1:18" s="419" customFormat="1" ht="59.25" customHeight="1">
      <c r="A30" s="394"/>
      <c r="B30" s="395" t="s">
        <v>603</v>
      </c>
      <c r="C30" s="394">
        <v>2</v>
      </c>
      <c r="D30" s="395" t="s">
        <v>604</v>
      </c>
      <c r="E30" s="395" t="s">
        <v>605</v>
      </c>
      <c r="F30" s="396" t="s">
        <v>606</v>
      </c>
      <c r="G30" s="396" t="s">
        <v>359</v>
      </c>
      <c r="H30" s="398">
        <v>51000</v>
      </c>
      <c r="I30" s="394" t="s">
        <v>37</v>
      </c>
      <c r="J30" s="442">
        <f t="shared" si="13"/>
        <v>6448</v>
      </c>
      <c r="K30" s="394">
        <v>5011</v>
      </c>
      <c r="L30" s="394">
        <v>677</v>
      </c>
      <c r="M30" s="394">
        <v>760</v>
      </c>
      <c r="N30" s="394">
        <v>0</v>
      </c>
      <c r="O30" s="394">
        <v>1637</v>
      </c>
      <c r="P30" s="394">
        <v>5011</v>
      </c>
      <c r="Q30" s="394">
        <v>2</v>
      </c>
      <c r="R30" s="394"/>
    </row>
    <row r="31" spans="1:18" s="419" customFormat="1" ht="36" customHeight="1">
      <c r="A31" s="394"/>
      <c r="B31" s="395" t="s">
        <v>607</v>
      </c>
      <c r="C31" s="394">
        <v>2</v>
      </c>
      <c r="D31" s="395" t="s">
        <v>608</v>
      </c>
      <c r="E31" s="395" t="s">
        <v>609</v>
      </c>
      <c r="F31" s="396" t="s">
        <v>606</v>
      </c>
      <c r="G31" s="396" t="s">
        <v>359</v>
      </c>
      <c r="H31" s="394">
        <v>46300</v>
      </c>
      <c r="I31" s="394" t="s">
        <v>610</v>
      </c>
      <c r="J31" s="442">
        <f t="shared" si="13"/>
        <v>6324</v>
      </c>
      <c r="K31" s="394">
        <v>4900</v>
      </c>
      <c r="L31" s="394">
        <v>570</v>
      </c>
      <c r="M31" s="394">
        <v>854</v>
      </c>
      <c r="N31" s="394">
        <v>0</v>
      </c>
      <c r="O31" s="394">
        <v>1640</v>
      </c>
      <c r="P31" s="394">
        <v>4900</v>
      </c>
      <c r="Q31" s="394">
        <v>3</v>
      </c>
      <c r="R31" s="394">
        <v>1</v>
      </c>
    </row>
    <row r="32" spans="1:18" s="419" customFormat="1" ht="27.75" customHeight="1">
      <c r="A32" s="394"/>
      <c r="B32" s="395" t="s">
        <v>611</v>
      </c>
      <c r="C32" s="394">
        <v>2</v>
      </c>
      <c r="D32" s="395" t="s">
        <v>612</v>
      </c>
      <c r="E32" s="395" t="s">
        <v>613</v>
      </c>
      <c r="F32" s="396" t="s">
        <v>210</v>
      </c>
      <c r="G32" s="396" t="s">
        <v>359</v>
      </c>
      <c r="H32" s="394">
        <v>14000</v>
      </c>
      <c r="I32" s="394" t="s">
        <v>610</v>
      </c>
      <c r="J32" s="442">
        <f t="shared" si="13"/>
        <v>3764</v>
      </c>
      <c r="K32" s="394">
        <v>2920</v>
      </c>
      <c r="L32" s="394">
        <v>538</v>
      </c>
      <c r="M32" s="394">
        <v>306</v>
      </c>
      <c r="N32" s="394">
        <v>0</v>
      </c>
      <c r="O32" s="394">
        <v>1636</v>
      </c>
      <c r="P32" s="394">
        <v>2920</v>
      </c>
      <c r="Q32" s="394">
        <v>2</v>
      </c>
      <c r="R32" s="394"/>
    </row>
    <row r="33" spans="1:18" s="478" customFormat="1" ht="24" customHeight="1">
      <c r="A33" s="424"/>
      <c r="B33" s="424" t="s">
        <v>614</v>
      </c>
      <c r="C33" s="392">
        <f>C34+C36</f>
        <v>27</v>
      </c>
      <c r="D33" s="424"/>
      <c r="E33" s="424"/>
      <c r="F33" s="392"/>
      <c r="G33" s="392"/>
      <c r="H33" s="392"/>
      <c r="I33" s="392"/>
      <c r="J33" s="392">
        <f t="shared" ref="J33:R33" si="14">J34+J36</f>
        <v>13333</v>
      </c>
      <c r="K33" s="392">
        <f t="shared" si="14"/>
        <v>4200</v>
      </c>
      <c r="L33" s="392">
        <f t="shared" si="14"/>
        <v>7966</v>
      </c>
      <c r="M33" s="392">
        <f t="shared" si="14"/>
        <v>862</v>
      </c>
      <c r="N33" s="392">
        <f t="shared" si="14"/>
        <v>305</v>
      </c>
      <c r="O33" s="392">
        <f t="shared" si="14"/>
        <v>2278</v>
      </c>
      <c r="P33" s="392">
        <f t="shared" si="14"/>
        <v>7270</v>
      </c>
      <c r="Q33" s="392">
        <f t="shared" si="14"/>
        <v>0</v>
      </c>
      <c r="R33" s="392">
        <f t="shared" si="14"/>
        <v>0</v>
      </c>
    </row>
    <row r="34" spans="1:18" s="478" customFormat="1" ht="24" customHeight="1">
      <c r="A34" s="424"/>
      <c r="B34" s="424" t="s">
        <v>615</v>
      </c>
      <c r="C34" s="392">
        <f>SUM(C35:C35)</f>
        <v>26</v>
      </c>
      <c r="D34" s="424">
        <f t="shared" ref="D34:R34" si="15">SUM(D35:D35)</f>
        <v>0</v>
      </c>
      <c r="E34" s="424">
        <f t="shared" si="15"/>
        <v>0</v>
      </c>
      <c r="F34" s="392">
        <f t="shared" si="15"/>
        <v>0</v>
      </c>
      <c r="G34" s="392">
        <f t="shared" si="15"/>
        <v>0</v>
      </c>
      <c r="H34" s="392">
        <f t="shared" si="15"/>
        <v>26</v>
      </c>
      <c r="I34" s="392"/>
      <c r="J34" s="392">
        <f t="shared" si="15"/>
        <v>8791</v>
      </c>
      <c r="K34" s="392">
        <f t="shared" si="15"/>
        <v>2600</v>
      </c>
      <c r="L34" s="392">
        <f t="shared" si="15"/>
        <v>5166</v>
      </c>
      <c r="M34" s="392">
        <f t="shared" si="15"/>
        <v>766</v>
      </c>
      <c r="N34" s="392">
        <f t="shared" si="15"/>
        <v>259</v>
      </c>
      <c r="O34" s="392">
        <f t="shared" si="15"/>
        <v>2181</v>
      </c>
      <c r="P34" s="392">
        <f t="shared" si="15"/>
        <v>6980</v>
      </c>
      <c r="Q34" s="392">
        <f t="shared" si="15"/>
        <v>0</v>
      </c>
      <c r="R34" s="392">
        <f t="shared" si="15"/>
        <v>0</v>
      </c>
    </row>
    <row r="35" spans="1:18" s="478" customFormat="1" ht="36.75" customHeight="1">
      <c r="A35" s="424"/>
      <c r="B35" s="424" t="s">
        <v>66</v>
      </c>
      <c r="C35" s="392">
        <v>26</v>
      </c>
      <c r="D35" s="426" t="s">
        <v>616</v>
      </c>
      <c r="E35" s="427" t="s">
        <v>617</v>
      </c>
      <c r="F35" s="392" t="s">
        <v>35</v>
      </c>
      <c r="G35" s="392" t="s">
        <v>36</v>
      </c>
      <c r="H35" s="392">
        <v>26</v>
      </c>
      <c r="I35" s="392" t="s">
        <v>65</v>
      </c>
      <c r="J35" s="392">
        <f>K35+L35+M35+N35</f>
        <v>8791</v>
      </c>
      <c r="K35" s="392">
        <v>2600</v>
      </c>
      <c r="L35" s="392">
        <v>5166</v>
      </c>
      <c r="M35" s="392">
        <v>766</v>
      </c>
      <c r="N35" s="392">
        <v>259</v>
      </c>
      <c r="O35" s="392">
        <v>2181</v>
      </c>
      <c r="P35" s="392">
        <v>6980</v>
      </c>
      <c r="Q35" s="392">
        <v>0</v>
      </c>
      <c r="R35" s="392">
        <v>0</v>
      </c>
    </row>
    <row r="36" spans="1:18" s="478" customFormat="1" ht="24" customHeight="1">
      <c r="A36" s="424"/>
      <c r="B36" s="424" t="s">
        <v>618</v>
      </c>
      <c r="C36" s="392">
        <f t="shared" ref="C36:C40" si="16">SUM(C37:C37)</f>
        <v>1</v>
      </c>
      <c r="D36" s="424">
        <f t="shared" ref="D36:R36" si="17">SUM(D37:D37)</f>
        <v>0</v>
      </c>
      <c r="E36" s="424">
        <f t="shared" si="17"/>
        <v>0</v>
      </c>
      <c r="F36" s="392">
        <f t="shared" si="17"/>
        <v>0</v>
      </c>
      <c r="G36" s="392">
        <f t="shared" si="17"/>
        <v>0</v>
      </c>
      <c r="H36" s="392">
        <f t="shared" si="17"/>
        <v>16</v>
      </c>
      <c r="I36" s="392"/>
      <c r="J36" s="392">
        <f t="shared" si="17"/>
        <v>4542</v>
      </c>
      <c r="K36" s="392">
        <f t="shared" si="17"/>
        <v>1600</v>
      </c>
      <c r="L36" s="392">
        <f t="shared" si="17"/>
        <v>2800</v>
      </c>
      <c r="M36" s="392">
        <f t="shared" si="17"/>
        <v>96</v>
      </c>
      <c r="N36" s="392">
        <f t="shared" si="17"/>
        <v>46</v>
      </c>
      <c r="O36" s="392">
        <f t="shared" si="17"/>
        <v>97</v>
      </c>
      <c r="P36" s="392">
        <f t="shared" si="17"/>
        <v>290</v>
      </c>
      <c r="Q36" s="392">
        <f t="shared" si="17"/>
        <v>0</v>
      </c>
      <c r="R36" s="392">
        <f t="shared" si="17"/>
        <v>0</v>
      </c>
    </row>
    <row r="37" spans="1:18" s="478" customFormat="1" ht="36.75" customHeight="1">
      <c r="A37" s="424"/>
      <c r="B37" s="424" t="s">
        <v>70</v>
      </c>
      <c r="C37" s="392">
        <v>1</v>
      </c>
      <c r="D37" s="426" t="s">
        <v>619</v>
      </c>
      <c r="E37" s="427" t="s">
        <v>620</v>
      </c>
      <c r="F37" s="392" t="s">
        <v>62</v>
      </c>
      <c r="G37" s="392" t="s">
        <v>36</v>
      </c>
      <c r="H37" s="392">
        <v>16</v>
      </c>
      <c r="I37" s="392" t="s">
        <v>65</v>
      </c>
      <c r="J37" s="392">
        <f t="shared" ref="J37:J42" si="18">K37+L37+M37+N37</f>
        <v>4542</v>
      </c>
      <c r="K37" s="392">
        <v>1600</v>
      </c>
      <c r="L37" s="392">
        <v>2800</v>
      </c>
      <c r="M37" s="392">
        <v>96</v>
      </c>
      <c r="N37" s="392">
        <v>46</v>
      </c>
      <c r="O37" s="392">
        <v>97</v>
      </c>
      <c r="P37" s="392">
        <v>290</v>
      </c>
      <c r="Q37" s="392">
        <v>0</v>
      </c>
      <c r="R37" s="392">
        <v>0</v>
      </c>
    </row>
    <row r="38" spans="1:18" s="478" customFormat="1" ht="24" customHeight="1">
      <c r="A38" s="424"/>
      <c r="B38" s="424" t="s">
        <v>621</v>
      </c>
      <c r="C38" s="392">
        <f t="shared" si="16"/>
        <v>1</v>
      </c>
      <c r="D38" s="424"/>
      <c r="E38" s="424"/>
      <c r="F38" s="392"/>
      <c r="G38" s="392"/>
      <c r="H38" s="392">
        <f t="shared" ref="H38:R38" si="19">SUM(H39:H39)</f>
        <v>174</v>
      </c>
      <c r="I38" s="392" t="s">
        <v>65</v>
      </c>
      <c r="J38" s="392">
        <f t="shared" si="19"/>
        <v>2910</v>
      </c>
      <c r="K38" s="392">
        <f t="shared" si="19"/>
        <v>1300</v>
      </c>
      <c r="L38" s="392">
        <f t="shared" si="19"/>
        <v>700</v>
      </c>
      <c r="M38" s="392">
        <f t="shared" si="19"/>
        <v>910</v>
      </c>
      <c r="N38" s="392">
        <f t="shared" si="19"/>
        <v>0</v>
      </c>
      <c r="O38" s="392">
        <f t="shared" si="19"/>
        <v>1600</v>
      </c>
      <c r="P38" s="392">
        <f t="shared" si="19"/>
        <v>4800</v>
      </c>
      <c r="Q38" s="392">
        <f t="shared" si="19"/>
        <v>13</v>
      </c>
      <c r="R38" s="392">
        <f t="shared" si="19"/>
        <v>5</v>
      </c>
    </row>
    <row r="39" spans="1:18" s="478" customFormat="1" ht="39.75" customHeight="1">
      <c r="A39" s="424"/>
      <c r="B39" s="424" t="s">
        <v>622</v>
      </c>
      <c r="C39" s="392">
        <v>1</v>
      </c>
      <c r="D39" s="424" t="s">
        <v>623</v>
      </c>
      <c r="E39" s="424" t="s">
        <v>624</v>
      </c>
      <c r="F39" s="392" t="s">
        <v>62</v>
      </c>
      <c r="G39" s="392" t="s">
        <v>36</v>
      </c>
      <c r="H39" s="392">
        <v>174</v>
      </c>
      <c r="I39" s="392" t="s">
        <v>65</v>
      </c>
      <c r="J39" s="392">
        <f>K39+L39+M39</f>
        <v>2910</v>
      </c>
      <c r="K39" s="392">
        <v>1300</v>
      </c>
      <c r="L39" s="392">
        <v>700</v>
      </c>
      <c r="M39" s="392">
        <v>910</v>
      </c>
      <c r="N39" s="392">
        <v>0</v>
      </c>
      <c r="O39" s="392">
        <v>1600</v>
      </c>
      <c r="P39" s="392">
        <v>4800</v>
      </c>
      <c r="Q39" s="392">
        <v>13</v>
      </c>
      <c r="R39" s="392">
        <v>5</v>
      </c>
    </row>
    <row r="40" spans="1:18" s="478" customFormat="1" ht="24" customHeight="1">
      <c r="A40" s="424"/>
      <c r="B40" s="424" t="s">
        <v>625</v>
      </c>
      <c r="C40" s="392">
        <f t="shared" si="16"/>
        <v>1</v>
      </c>
      <c r="D40" s="424"/>
      <c r="E40" s="424"/>
      <c r="F40" s="392"/>
      <c r="G40" s="392"/>
      <c r="H40" s="392">
        <f t="shared" ref="H40:R40" si="20">SUM(H41:H41)</f>
        <v>55250</v>
      </c>
      <c r="I40" s="392" t="s">
        <v>79</v>
      </c>
      <c r="J40" s="392">
        <f t="shared" si="20"/>
        <v>11449</v>
      </c>
      <c r="K40" s="392">
        <f t="shared" si="20"/>
        <v>11050</v>
      </c>
      <c r="L40" s="392">
        <f t="shared" si="20"/>
        <v>0</v>
      </c>
      <c r="M40" s="392">
        <f t="shared" si="20"/>
        <v>89</v>
      </c>
      <c r="N40" s="392">
        <f t="shared" si="20"/>
        <v>310</v>
      </c>
      <c r="O40" s="392">
        <f t="shared" si="20"/>
        <v>3564</v>
      </c>
      <c r="P40" s="392">
        <f t="shared" si="20"/>
        <v>11050</v>
      </c>
      <c r="Q40" s="392">
        <f t="shared" si="20"/>
        <v>0</v>
      </c>
      <c r="R40" s="392">
        <f t="shared" si="20"/>
        <v>0</v>
      </c>
    </row>
    <row r="41" spans="1:18" s="478" customFormat="1" ht="24" customHeight="1">
      <c r="A41" s="424"/>
      <c r="B41" s="424" t="s">
        <v>80</v>
      </c>
      <c r="C41" s="392">
        <v>1</v>
      </c>
      <c r="D41" s="424" t="s">
        <v>81</v>
      </c>
      <c r="E41" s="424" t="s">
        <v>82</v>
      </c>
      <c r="F41" s="392" t="s">
        <v>62</v>
      </c>
      <c r="G41" s="392" t="s">
        <v>36</v>
      </c>
      <c r="H41" s="392">
        <v>55250</v>
      </c>
      <c r="I41" s="392" t="s">
        <v>102</v>
      </c>
      <c r="J41" s="392">
        <f t="shared" si="18"/>
        <v>11449</v>
      </c>
      <c r="K41" s="392">
        <v>11050</v>
      </c>
      <c r="L41" s="392">
        <v>0</v>
      </c>
      <c r="M41" s="392">
        <v>89</v>
      </c>
      <c r="N41" s="392">
        <v>310</v>
      </c>
      <c r="O41" s="392">
        <v>3564</v>
      </c>
      <c r="P41" s="392">
        <v>11050</v>
      </c>
      <c r="Q41" s="392">
        <v>0</v>
      </c>
      <c r="R41" s="392">
        <v>0</v>
      </c>
    </row>
    <row r="42" spans="1:18" s="478" customFormat="1" ht="24" customHeight="1">
      <c r="A42" s="424"/>
      <c r="B42" s="424" t="s">
        <v>626</v>
      </c>
      <c r="C42" s="392">
        <f>C43+C45+C47</f>
        <v>3</v>
      </c>
      <c r="D42" s="424"/>
      <c r="E42" s="424"/>
      <c r="F42" s="392"/>
      <c r="G42" s="392"/>
      <c r="H42" s="392">
        <f t="shared" ref="H42:R42" si="21">H43+H45+H47</f>
        <v>44545</v>
      </c>
      <c r="I42" s="392" t="s">
        <v>79</v>
      </c>
      <c r="J42" s="392">
        <f t="shared" si="18"/>
        <v>12543</v>
      </c>
      <c r="K42" s="392">
        <f t="shared" si="21"/>
        <v>11790</v>
      </c>
      <c r="L42" s="392">
        <f t="shared" si="21"/>
        <v>0</v>
      </c>
      <c r="M42" s="392">
        <f t="shared" si="21"/>
        <v>609</v>
      </c>
      <c r="N42" s="392">
        <f t="shared" si="21"/>
        <v>144</v>
      </c>
      <c r="O42" s="392">
        <f t="shared" si="21"/>
        <v>57906</v>
      </c>
      <c r="P42" s="392">
        <f t="shared" si="21"/>
        <v>179190</v>
      </c>
      <c r="Q42" s="392">
        <f t="shared" si="21"/>
        <v>15</v>
      </c>
      <c r="R42" s="392">
        <f t="shared" si="21"/>
        <v>150</v>
      </c>
    </row>
    <row r="43" spans="1:18" s="478" customFormat="1" ht="24" customHeight="1">
      <c r="A43" s="424"/>
      <c r="B43" s="424" t="s">
        <v>440</v>
      </c>
      <c r="C43" s="392">
        <f t="shared" ref="C43:C47" si="22">SUM(C44:C44)</f>
        <v>1</v>
      </c>
      <c r="D43" s="424"/>
      <c r="E43" s="424"/>
      <c r="F43" s="392"/>
      <c r="G43" s="392"/>
      <c r="H43" s="392">
        <f>SUM(H44:H44)</f>
        <v>40000</v>
      </c>
      <c r="I43" s="392" t="s">
        <v>79</v>
      </c>
      <c r="J43" s="392">
        <f t="shared" ref="J43:J49" si="23">K43+L43+M43+N43</f>
        <v>7000</v>
      </c>
      <c r="K43" s="392">
        <f t="shared" ref="K43:R43" si="24">SUM(K44:K44)</f>
        <v>7000</v>
      </c>
      <c r="L43" s="392">
        <f t="shared" si="24"/>
        <v>0</v>
      </c>
      <c r="M43" s="392">
        <f t="shared" si="24"/>
        <v>0</v>
      </c>
      <c r="N43" s="392">
        <f t="shared" si="24"/>
        <v>0</v>
      </c>
      <c r="O43" s="392">
        <f t="shared" si="24"/>
        <v>28853</v>
      </c>
      <c r="P43" s="392">
        <f t="shared" si="24"/>
        <v>89445</v>
      </c>
      <c r="Q43" s="392">
        <f t="shared" si="24"/>
        <v>5</v>
      </c>
      <c r="R43" s="392">
        <f t="shared" si="24"/>
        <v>50</v>
      </c>
    </row>
    <row r="44" spans="1:18" s="478" customFormat="1" ht="24" customHeight="1">
      <c r="A44" s="424"/>
      <c r="B44" s="424" t="s">
        <v>86</v>
      </c>
      <c r="C44" s="392">
        <v>1</v>
      </c>
      <c r="D44" s="424" t="s">
        <v>87</v>
      </c>
      <c r="E44" s="424" t="s">
        <v>442</v>
      </c>
      <c r="F44" s="392" t="s">
        <v>62</v>
      </c>
      <c r="G44" s="392" t="s">
        <v>36</v>
      </c>
      <c r="H44" s="392">
        <v>40000</v>
      </c>
      <c r="I44" s="392" t="s">
        <v>79</v>
      </c>
      <c r="J44" s="392">
        <f t="shared" si="23"/>
        <v>7000</v>
      </c>
      <c r="K44" s="392">
        <v>7000</v>
      </c>
      <c r="L44" s="392">
        <v>0</v>
      </c>
      <c r="M44" s="392">
        <v>0</v>
      </c>
      <c r="N44" s="392">
        <v>0</v>
      </c>
      <c r="O44" s="392">
        <v>28853</v>
      </c>
      <c r="P44" s="392">
        <v>89445</v>
      </c>
      <c r="Q44" s="392">
        <v>5</v>
      </c>
      <c r="R44" s="392">
        <v>50</v>
      </c>
    </row>
    <row r="45" spans="1:18" s="478" customFormat="1" ht="24" customHeight="1">
      <c r="A45" s="424"/>
      <c r="B45" s="424" t="s">
        <v>443</v>
      </c>
      <c r="C45" s="392">
        <f t="shared" si="22"/>
        <v>1</v>
      </c>
      <c r="D45" s="424"/>
      <c r="E45" s="424"/>
      <c r="F45" s="392"/>
      <c r="G45" s="392"/>
      <c r="H45" s="392">
        <f t="shared" ref="H45:R45" si="25">SUM(H46:H46)</f>
        <v>3103</v>
      </c>
      <c r="I45" s="392" t="s">
        <v>79</v>
      </c>
      <c r="J45" s="392">
        <f t="shared" si="23"/>
        <v>4101</v>
      </c>
      <c r="K45" s="392">
        <f t="shared" si="25"/>
        <v>3636</v>
      </c>
      <c r="L45" s="392">
        <f t="shared" si="25"/>
        <v>0</v>
      </c>
      <c r="M45" s="392">
        <f t="shared" si="25"/>
        <v>465</v>
      </c>
      <c r="N45" s="392">
        <f t="shared" si="25"/>
        <v>0</v>
      </c>
      <c r="O45" s="392">
        <f t="shared" si="25"/>
        <v>28853</v>
      </c>
      <c r="P45" s="392">
        <f t="shared" si="25"/>
        <v>89445</v>
      </c>
      <c r="Q45" s="392">
        <f t="shared" si="25"/>
        <v>5</v>
      </c>
      <c r="R45" s="392">
        <f t="shared" si="25"/>
        <v>50</v>
      </c>
    </row>
    <row r="46" spans="1:18" s="478" customFormat="1" ht="24" customHeight="1">
      <c r="A46" s="424"/>
      <c r="B46" s="424" t="s">
        <v>90</v>
      </c>
      <c r="C46" s="392">
        <v>1</v>
      </c>
      <c r="D46" s="424" t="s">
        <v>87</v>
      </c>
      <c r="E46" s="424" t="s">
        <v>91</v>
      </c>
      <c r="F46" s="392" t="s">
        <v>62</v>
      </c>
      <c r="G46" s="392" t="s">
        <v>36</v>
      </c>
      <c r="H46" s="392">
        <v>3103</v>
      </c>
      <c r="I46" s="392" t="s">
        <v>79</v>
      </c>
      <c r="J46" s="392">
        <f t="shared" si="23"/>
        <v>4101</v>
      </c>
      <c r="K46" s="392">
        <v>3636</v>
      </c>
      <c r="L46" s="392">
        <v>0</v>
      </c>
      <c r="M46" s="392">
        <v>465</v>
      </c>
      <c r="N46" s="392">
        <v>0</v>
      </c>
      <c r="O46" s="392">
        <v>28853</v>
      </c>
      <c r="P46" s="392">
        <v>89445</v>
      </c>
      <c r="Q46" s="392">
        <v>5</v>
      </c>
      <c r="R46" s="392">
        <v>50</v>
      </c>
    </row>
    <row r="47" spans="1:18" s="478" customFormat="1" ht="24" customHeight="1">
      <c r="A47" s="424"/>
      <c r="B47" s="424" t="s">
        <v>444</v>
      </c>
      <c r="C47" s="392">
        <f t="shared" si="22"/>
        <v>1</v>
      </c>
      <c r="D47" s="424"/>
      <c r="E47" s="424"/>
      <c r="F47" s="392"/>
      <c r="G47" s="392"/>
      <c r="H47" s="392">
        <f t="shared" ref="H47:R47" si="26">SUM(H48:H48)</f>
        <v>1442</v>
      </c>
      <c r="I47" s="392" t="s">
        <v>79</v>
      </c>
      <c r="J47" s="392">
        <f t="shared" si="23"/>
        <v>1442</v>
      </c>
      <c r="K47" s="392">
        <f t="shared" si="26"/>
        <v>1154</v>
      </c>
      <c r="L47" s="392">
        <f t="shared" si="26"/>
        <v>0</v>
      </c>
      <c r="M47" s="392">
        <f t="shared" si="26"/>
        <v>144</v>
      </c>
      <c r="N47" s="392">
        <f t="shared" si="26"/>
        <v>144</v>
      </c>
      <c r="O47" s="392">
        <f t="shared" si="26"/>
        <v>200</v>
      </c>
      <c r="P47" s="392">
        <f t="shared" si="26"/>
        <v>300</v>
      </c>
      <c r="Q47" s="392">
        <f t="shared" si="26"/>
        <v>5</v>
      </c>
      <c r="R47" s="392">
        <f t="shared" si="26"/>
        <v>50</v>
      </c>
    </row>
    <row r="48" spans="1:18" s="478" customFormat="1" ht="24" customHeight="1">
      <c r="A48" s="424"/>
      <c r="B48" s="424" t="s">
        <v>627</v>
      </c>
      <c r="C48" s="392">
        <v>1</v>
      </c>
      <c r="D48" s="424" t="s">
        <v>87</v>
      </c>
      <c r="E48" s="424" t="s">
        <v>93</v>
      </c>
      <c r="F48" s="392" t="s">
        <v>62</v>
      </c>
      <c r="G48" s="392" t="s">
        <v>36</v>
      </c>
      <c r="H48" s="392">
        <v>1442</v>
      </c>
      <c r="I48" s="392" t="s">
        <v>79</v>
      </c>
      <c r="J48" s="392">
        <f t="shared" si="23"/>
        <v>1442</v>
      </c>
      <c r="K48" s="392">
        <v>1154</v>
      </c>
      <c r="L48" s="392">
        <v>0</v>
      </c>
      <c r="M48" s="392">
        <v>144</v>
      </c>
      <c r="N48" s="392">
        <v>144</v>
      </c>
      <c r="O48" s="392">
        <v>200</v>
      </c>
      <c r="P48" s="392">
        <v>300</v>
      </c>
      <c r="Q48" s="392">
        <v>5</v>
      </c>
      <c r="R48" s="392">
        <v>50</v>
      </c>
    </row>
    <row r="49" spans="1:18" s="478" customFormat="1" ht="24" customHeight="1">
      <c r="A49" s="424"/>
      <c r="B49" s="424" t="s">
        <v>628</v>
      </c>
      <c r="C49" s="392">
        <f>SUM(C50:C50)</f>
        <v>1</v>
      </c>
      <c r="D49" s="424"/>
      <c r="E49" s="424"/>
      <c r="F49" s="392"/>
      <c r="G49" s="392"/>
      <c r="H49" s="392">
        <f t="shared" ref="H49:R49" si="27">SUM(H50:H50)</f>
        <v>17620</v>
      </c>
      <c r="I49" s="392" t="s">
        <v>96</v>
      </c>
      <c r="J49" s="392">
        <f t="shared" si="23"/>
        <v>37578</v>
      </c>
      <c r="K49" s="392">
        <f t="shared" si="27"/>
        <v>27100</v>
      </c>
      <c r="L49" s="392">
        <f t="shared" si="27"/>
        <v>10000</v>
      </c>
      <c r="M49" s="392">
        <f t="shared" si="27"/>
        <v>478</v>
      </c>
      <c r="N49" s="392">
        <f t="shared" si="27"/>
        <v>0</v>
      </c>
      <c r="O49" s="392">
        <f t="shared" si="27"/>
        <v>4000</v>
      </c>
      <c r="P49" s="392">
        <f t="shared" si="27"/>
        <v>12400</v>
      </c>
      <c r="Q49" s="392">
        <f t="shared" si="27"/>
        <v>0</v>
      </c>
      <c r="R49" s="392">
        <f t="shared" si="27"/>
        <v>0</v>
      </c>
    </row>
    <row r="50" spans="1:18" s="478" customFormat="1" ht="38.25" customHeight="1">
      <c r="A50" s="424"/>
      <c r="B50" s="424" t="s">
        <v>97</v>
      </c>
      <c r="C50" s="392">
        <v>1</v>
      </c>
      <c r="D50" s="424" t="s">
        <v>445</v>
      </c>
      <c r="E50" s="424" t="s">
        <v>99</v>
      </c>
      <c r="F50" s="392" t="s">
        <v>62</v>
      </c>
      <c r="G50" s="392" t="s">
        <v>36</v>
      </c>
      <c r="H50" s="392">
        <v>17620</v>
      </c>
      <c r="I50" s="392" t="s">
        <v>96</v>
      </c>
      <c r="J50" s="392">
        <f>SUM(K50:N50)</f>
        <v>37578</v>
      </c>
      <c r="K50" s="392">
        <v>27100</v>
      </c>
      <c r="L50" s="392">
        <v>10000</v>
      </c>
      <c r="M50" s="392">
        <v>478</v>
      </c>
      <c r="N50" s="392">
        <v>0</v>
      </c>
      <c r="O50" s="392">
        <v>4000</v>
      </c>
      <c r="P50" s="392">
        <v>12400</v>
      </c>
      <c r="Q50" s="392">
        <v>0</v>
      </c>
      <c r="R50" s="392">
        <v>0</v>
      </c>
    </row>
    <row r="51" spans="1:18" s="478" customFormat="1" ht="81" customHeight="1">
      <c r="A51" s="542" t="s">
        <v>749</v>
      </c>
      <c r="B51" s="542"/>
      <c r="C51" s="542"/>
      <c r="D51" s="542"/>
      <c r="E51" s="542"/>
      <c r="F51" s="534"/>
      <c r="G51" s="542"/>
      <c r="H51" s="534"/>
      <c r="I51" s="534"/>
      <c r="J51" s="542"/>
      <c r="K51" s="542"/>
      <c r="L51" s="542"/>
      <c r="M51" s="542"/>
      <c r="N51" s="542"/>
      <c r="O51" s="542"/>
      <c r="P51" s="542"/>
      <c r="Q51" s="534"/>
      <c r="R51" s="534"/>
    </row>
    <row r="52" spans="1:18" s="478" customFormat="1" ht="24" customHeight="1">
      <c r="A52" s="457"/>
      <c r="B52" s="479"/>
      <c r="C52" s="457"/>
      <c r="D52" s="479"/>
      <c r="E52" s="479"/>
      <c r="F52" s="457"/>
      <c r="G52" s="457"/>
      <c r="H52" s="457"/>
      <c r="I52" s="457"/>
      <c r="J52" s="457"/>
      <c r="K52" s="457"/>
      <c r="L52" s="457"/>
      <c r="M52" s="457"/>
      <c r="N52" s="457"/>
      <c r="O52" s="457"/>
      <c r="P52" s="457"/>
      <c r="Q52" s="457"/>
      <c r="R52" s="457"/>
    </row>
    <row r="53" spans="1:18" s="478" customFormat="1" ht="24" customHeight="1">
      <c r="A53" s="457"/>
      <c r="B53" s="479"/>
      <c r="C53" s="457"/>
      <c r="D53" s="479"/>
      <c r="E53" s="479"/>
      <c r="F53" s="457"/>
      <c r="G53" s="457"/>
      <c r="H53" s="457"/>
      <c r="I53" s="457"/>
      <c r="J53" s="457"/>
      <c r="K53" s="457"/>
      <c r="L53" s="457"/>
      <c r="M53" s="457"/>
      <c r="N53" s="457"/>
      <c r="O53" s="457"/>
      <c r="P53" s="457"/>
      <c r="Q53" s="457"/>
      <c r="R53" s="457"/>
    </row>
    <row r="54" spans="1:18" s="478" customFormat="1" ht="24" customHeight="1">
      <c r="A54" s="457"/>
      <c r="B54" s="479"/>
      <c r="C54" s="457"/>
      <c r="D54" s="479"/>
      <c r="E54" s="479"/>
      <c r="F54" s="457"/>
      <c r="G54" s="457"/>
      <c r="H54" s="457"/>
      <c r="I54" s="457"/>
      <c r="J54" s="457"/>
      <c r="K54" s="457"/>
      <c r="L54" s="457"/>
      <c r="M54" s="457"/>
      <c r="N54" s="457"/>
      <c r="O54" s="457"/>
      <c r="P54" s="457"/>
      <c r="Q54" s="457"/>
      <c r="R54" s="457"/>
    </row>
    <row r="55" spans="1:18" s="478" customFormat="1" ht="24" customHeight="1">
      <c r="A55" s="457"/>
      <c r="B55" s="479"/>
      <c r="C55" s="457"/>
      <c r="D55" s="479"/>
      <c r="E55" s="479"/>
      <c r="F55" s="457"/>
      <c r="G55" s="457"/>
      <c r="H55" s="457"/>
      <c r="I55" s="457"/>
      <c r="J55" s="457"/>
      <c r="K55" s="457"/>
      <c r="L55" s="457"/>
      <c r="M55" s="457"/>
      <c r="N55" s="457"/>
      <c r="O55" s="457"/>
      <c r="P55" s="457"/>
      <c r="Q55" s="457"/>
      <c r="R55" s="457"/>
    </row>
    <row r="56" spans="1:18" s="478" customFormat="1" ht="24" customHeight="1">
      <c r="A56" s="457"/>
      <c r="B56" s="479"/>
      <c r="C56" s="457"/>
      <c r="D56" s="479"/>
      <c r="E56" s="479"/>
      <c r="F56" s="457"/>
      <c r="G56" s="457"/>
      <c r="H56" s="457"/>
      <c r="I56" s="457"/>
      <c r="J56" s="457"/>
      <c r="K56" s="457"/>
      <c r="L56" s="457"/>
      <c r="M56" s="457"/>
      <c r="N56" s="457"/>
      <c r="O56" s="457"/>
      <c r="P56" s="457"/>
      <c r="Q56" s="457"/>
      <c r="R56" s="457"/>
    </row>
    <row r="57" spans="1:18" s="478" customFormat="1" ht="24" customHeight="1">
      <c r="A57" s="457"/>
      <c r="B57" s="479"/>
      <c r="C57" s="457"/>
      <c r="D57" s="479"/>
      <c r="E57" s="479"/>
      <c r="F57" s="457"/>
      <c r="G57" s="457"/>
      <c r="H57" s="457"/>
      <c r="I57" s="457"/>
      <c r="J57" s="457"/>
      <c r="K57" s="457"/>
      <c r="L57" s="457"/>
      <c r="M57" s="457"/>
      <c r="N57" s="457"/>
      <c r="O57" s="457"/>
      <c r="P57" s="457"/>
      <c r="Q57" s="457"/>
      <c r="R57" s="457"/>
    </row>
    <row r="58" spans="1:18" s="478" customFormat="1" ht="24" customHeight="1">
      <c r="A58" s="457"/>
      <c r="B58" s="479"/>
      <c r="C58" s="457"/>
      <c r="D58" s="479"/>
      <c r="E58" s="479"/>
      <c r="F58" s="457"/>
      <c r="G58" s="457"/>
      <c r="H58" s="457"/>
      <c r="I58" s="457"/>
      <c r="J58" s="457"/>
      <c r="K58" s="457"/>
      <c r="L58" s="457"/>
      <c r="M58" s="457"/>
      <c r="N58" s="457"/>
      <c r="O58" s="457"/>
      <c r="P58" s="457"/>
      <c r="Q58" s="457"/>
      <c r="R58" s="457"/>
    </row>
    <row r="59" spans="1:18" s="478" customFormat="1" ht="24" customHeight="1">
      <c r="A59" s="457"/>
      <c r="B59" s="479"/>
      <c r="C59" s="457"/>
      <c r="D59" s="479"/>
      <c r="E59" s="479"/>
      <c r="F59" s="457"/>
      <c r="G59" s="457"/>
      <c r="H59" s="457"/>
      <c r="I59" s="457"/>
      <c r="J59" s="457"/>
      <c r="K59" s="457"/>
      <c r="L59" s="457"/>
      <c r="M59" s="457"/>
      <c r="N59" s="457"/>
      <c r="O59" s="457"/>
      <c r="P59" s="457"/>
      <c r="Q59" s="457"/>
      <c r="R59" s="457"/>
    </row>
    <row r="60" spans="1:18" s="478" customFormat="1" ht="24" customHeight="1">
      <c r="A60" s="457"/>
      <c r="B60" s="479"/>
      <c r="C60" s="457"/>
      <c r="D60" s="479"/>
      <c r="E60" s="479"/>
      <c r="F60" s="457"/>
      <c r="G60" s="457"/>
      <c r="H60" s="457"/>
      <c r="I60" s="457"/>
      <c r="J60" s="457"/>
      <c r="K60" s="457"/>
      <c r="L60" s="457"/>
      <c r="M60" s="457"/>
      <c r="N60" s="457"/>
      <c r="O60" s="457"/>
      <c r="P60" s="457"/>
      <c r="Q60" s="457"/>
      <c r="R60" s="457"/>
    </row>
    <row r="61" spans="1:18" s="478" customFormat="1" ht="24" customHeight="1">
      <c r="A61" s="457"/>
      <c r="B61" s="479"/>
      <c r="C61" s="457"/>
      <c r="D61" s="479"/>
      <c r="E61" s="479"/>
      <c r="F61" s="457"/>
      <c r="G61" s="457"/>
      <c r="H61" s="457"/>
      <c r="I61" s="457"/>
      <c r="J61" s="457"/>
      <c r="K61" s="457"/>
      <c r="L61" s="457"/>
      <c r="M61" s="457"/>
      <c r="N61" s="457"/>
      <c r="O61" s="457"/>
      <c r="P61" s="457"/>
      <c r="Q61" s="457"/>
      <c r="R61" s="457"/>
    </row>
    <row r="62" spans="1:18" s="478" customFormat="1" ht="24" customHeight="1">
      <c r="A62" s="457"/>
      <c r="B62" s="479"/>
      <c r="C62" s="457"/>
      <c r="D62" s="479"/>
      <c r="E62" s="479"/>
      <c r="F62" s="457"/>
      <c r="G62" s="457"/>
      <c r="H62" s="457"/>
      <c r="I62" s="457"/>
      <c r="J62" s="457"/>
      <c r="K62" s="457"/>
      <c r="L62" s="457"/>
      <c r="M62" s="457"/>
      <c r="N62" s="457"/>
      <c r="O62" s="457"/>
      <c r="P62" s="457"/>
      <c r="Q62" s="457"/>
      <c r="R62" s="457"/>
    </row>
    <row r="63" spans="1:18" s="478" customFormat="1" ht="24" customHeight="1">
      <c r="A63" s="457"/>
      <c r="B63" s="479"/>
      <c r="C63" s="457"/>
      <c r="D63" s="479"/>
      <c r="E63" s="479"/>
      <c r="F63" s="457"/>
      <c r="G63" s="457"/>
      <c r="H63" s="457"/>
      <c r="I63" s="457"/>
      <c r="J63" s="457"/>
      <c r="K63" s="457"/>
      <c r="L63" s="457"/>
      <c r="M63" s="457"/>
      <c r="N63" s="457"/>
      <c r="O63" s="457"/>
      <c r="P63" s="457"/>
      <c r="Q63" s="457"/>
      <c r="R63" s="457"/>
    </row>
    <row r="64" spans="1:18" s="478" customFormat="1" ht="24" customHeight="1">
      <c r="A64" s="457"/>
      <c r="B64" s="479"/>
      <c r="C64" s="457"/>
      <c r="D64" s="479"/>
      <c r="E64" s="479"/>
      <c r="F64" s="457"/>
      <c r="G64" s="457"/>
      <c r="H64" s="457"/>
      <c r="I64" s="457"/>
      <c r="J64" s="457"/>
      <c r="K64" s="457"/>
      <c r="L64" s="457"/>
      <c r="M64" s="457"/>
      <c r="N64" s="457"/>
      <c r="O64" s="457"/>
      <c r="P64" s="457"/>
      <c r="Q64" s="457"/>
      <c r="R64" s="457"/>
    </row>
    <row r="65" spans="1:18" s="478" customFormat="1" ht="24" customHeight="1">
      <c r="A65" s="457"/>
      <c r="B65" s="479"/>
      <c r="C65" s="457"/>
      <c r="D65" s="479"/>
      <c r="E65" s="479"/>
      <c r="F65" s="457"/>
      <c r="G65" s="457"/>
      <c r="H65" s="457"/>
      <c r="I65" s="457"/>
      <c r="J65" s="457"/>
      <c r="K65" s="457"/>
      <c r="L65" s="457"/>
      <c r="M65" s="457"/>
      <c r="N65" s="457"/>
      <c r="O65" s="457"/>
      <c r="P65" s="457"/>
      <c r="Q65" s="457"/>
      <c r="R65" s="457"/>
    </row>
    <row r="66" spans="1:18" s="478" customFormat="1" ht="24" customHeight="1">
      <c r="A66" s="457"/>
      <c r="B66" s="479"/>
      <c r="C66" s="457"/>
      <c r="D66" s="479"/>
      <c r="E66" s="479"/>
      <c r="F66" s="457"/>
      <c r="G66" s="457"/>
      <c r="H66" s="457"/>
      <c r="I66" s="457"/>
      <c r="J66" s="457"/>
      <c r="K66" s="457"/>
      <c r="L66" s="457"/>
      <c r="M66" s="457"/>
      <c r="N66" s="457"/>
      <c r="O66" s="457"/>
      <c r="P66" s="457"/>
      <c r="Q66" s="457"/>
      <c r="R66" s="457"/>
    </row>
    <row r="67" spans="1:18" s="478" customFormat="1" ht="24" customHeight="1">
      <c r="A67" s="457"/>
      <c r="B67" s="479"/>
      <c r="C67" s="457"/>
      <c r="D67" s="479"/>
      <c r="E67" s="479"/>
      <c r="F67" s="457"/>
      <c r="G67" s="457"/>
      <c r="H67" s="457"/>
      <c r="I67" s="457"/>
      <c r="J67" s="457"/>
      <c r="K67" s="457"/>
      <c r="L67" s="457"/>
      <c r="M67" s="457"/>
      <c r="N67" s="457"/>
      <c r="O67" s="457"/>
      <c r="P67" s="457"/>
      <c r="Q67" s="457"/>
      <c r="R67" s="457"/>
    </row>
    <row r="68" spans="1:18" s="478" customFormat="1" ht="24" customHeight="1">
      <c r="A68" s="457"/>
      <c r="B68" s="479"/>
      <c r="C68" s="457"/>
      <c r="D68" s="479"/>
      <c r="E68" s="479"/>
      <c r="F68" s="457"/>
      <c r="G68" s="457"/>
      <c r="H68" s="457"/>
      <c r="I68" s="457"/>
      <c r="J68" s="457"/>
      <c r="K68" s="457"/>
      <c r="L68" s="457"/>
      <c r="M68" s="457"/>
      <c r="N68" s="457"/>
      <c r="O68" s="457"/>
      <c r="P68" s="457"/>
      <c r="Q68" s="457"/>
      <c r="R68" s="457"/>
    </row>
    <row r="69" spans="1:18" s="478" customFormat="1" ht="24" customHeight="1">
      <c r="A69" s="457"/>
      <c r="B69" s="479"/>
      <c r="C69" s="457"/>
      <c r="D69" s="479"/>
      <c r="E69" s="479"/>
      <c r="F69" s="457"/>
      <c r="G69" s="457"/>
      <c r="H69" s="457"/>
      <c r="I69" s="457"/>
      <c r="J69" s="457"/>
      <c r="K69" s="457"/>
      <c r="L69" s="457"/>
      <c r="M69" s="457"/>
      <c r="N69" s="457"/>
      <c r="O69" s="457"/>
      <c r="P69" s="457"/>
      <c r="Q69" s="457"/>
      <c r="R69" s="457"/>
    </row>
    <row r="70" spans="1:18" s="478" customFormat="1" ht="24" customHeight="1">
      <c r="A70" s="457"/>
      <c r="B70" s="479"/>
      <c r="C70" s="457"/>
      <c r="D70" s="479"/>
      <c r="E70" s="479"/>
      <c r="F70" s="457"/>
      <c r="G70" s="457"/>
      <c r="H70" s="457"/>
      <c r="I70" s="457"/>
      <c r="J70" s="457"/>
      <c r="K70" s="457"/>
      <c r="L70" s="457"/>
      <c r="M70" s="457"/>
      <c r="N70" s="457"/>
      <c r="O70" s="457"/>
      <c r="P70" s="457"/>
      <c r="Q70" s="457"/>
      <c r="R70" s="457"/>
    </row>
    <row r="71" spans="1:18" s="478" customFormat="1" ht="24" customHeight="1">
      <c r="A71" s="457"/>
      <c r="B71" s="479"/>
      <c r="C71" s="457"/>
      <c r="D71" s="479"/>
      <c r="E71" s="479"/>
      <c r="F71" s="457"/>
      <c r="G71" s="457"/>
      <c r="H71" s="457"/>
      <c r="I71" s="457"/>
      <c r="J71" s="457"/>
      <c r="K71" s="457"/>
      <c r="L71" s="457"/>
      <c r="M71" s="457"/>
      <c r="N71" s="457"/>
      <c r="O71" s="457"/>
      <c r="P71" s="457"/>
      <c r="Q71" s="457"/>
      <c r="R71" s="457"/>
    </row>
    <row r="72" spans="1:18" s="478" customFormat="1" ht="24" customHeight="1">
      <c r="A72" s="457"/>
      <c r="B72" s="479"/>
      <c r="C72" s="457"/>
      <c r="D72" s="479"/>
      <c r="E72" s="479"/>
      <c r="F72" s="457"/>
      <c r="G72" s="457"/>
      <c r="H72" s="457"/>
      <c r="I72" s="457"/>
      <c r="J72" s="457"/>
      <c r="K72" s="457"/>
      <c r="L72" s="457"/>
      <c r="M72" s="457"/>
      <c r="N72" s="457"/>
      <c r="O72" s="457"/>
      <c r="P72" s="457"/>
      <c r="Q72" s="457"/>
      <c r="R72" s="457"/>
    </row>
  </sheetData>
  <mergeCells count="19">
    <mergeCell ref="A51:R51"/>
    <mergeCell ref="A4:A6"/>
    <mergeCell ref="B4:B6"/>
    <mergeCell ref="C4:C6"/>
    <mergeCell ref="D4:D6"/>
    <mergeCell ref="E4:E6"/>
    <mergeCell ref="F4:F6"/>
    <mergeCell ref="G4:G6"/>
    <mergeCell ref="J5:J6"/>
    <mergeCell ref="O4:O6"/>
    <mergeCell ref="P4:P6"/>
    <mergeCell ref="Q4:Q6"/>
    <mergeCell ref="R4:R6"/>
    <mergeCell ref="H4:I5"/>
    <mergeCell ref="A1:B1"/>
    <mergeCell ref="A3:R3"/>
    <mergeCell ref="A2:R2"/>
    <mergeCell ref="J4:N4"/>
    <mergeCell ref="K5:N5"/>
  </mergeCells>
  <phoneticPr fontId="1" type="noConversion"/>
  <printOptions horizontalCentered="1"/>
  <pageMargins left="0.39370078740157483" right="0.39370078740157483" top="0.98425196850393704" bottom="0.78740157480314965" header="3.937007874015748E-2" footer="7.874015748031496E-2"/>
  <pageSetup paperSize="9" fitToHeight="0" orientation="landscape" r:id="rId1"/>
</worksheet>
</file>

<file path=xl/worksheets/sheet7.xml><?xml version="1.0" encoding="utf-8"?>
<worksheet xmlns="http://schemas.openxmlformats.org/spreadsheetml/2006/main" xmlns:r="http://schemas.openxmlformats.org/officeDocument/2006/relationships">
  <dimension ref="A1:P25"/>
  <sheetViews>
    <sheetView zoomScale="88" zoomScaleNormal="88" workbookViewId="0">
      <selection activeCell="K26" sqref="K26"/>
    </sheetView>
  </sheetViews>
  <sheetFormatPr defaultColWidth="9" defaultRowHeight="24.75" customHeight="1"/>
  <cols>
    <col min="1" max="1" width="2.875" style="482" customWidth="1"/>
    <col min="2" max="2" width="17.625" style="482" customWidth="1"/>
    <col min="3" max="3" width="3.375" style="486" customWidth="1"/>
    <col min="4" max="4" width="9.5" style="485" customWidth="1"/>
    <col min="5" max="5" width="38.125" style="485" customWidth="1"/>
    <col min="6" max="6" width="5.25" style="486" customWidth="1"/>
    <col min="7" max="7" width="4.875" style="489" customWidth="1"/>
    <col min="8" max="8" width="6.625" style="486" customWidth="1"/>
    <col min="9" max="9" width="4" style="486" customWidth="1"/>
    <col min="10" max="10" width="5" style="486" customWidth="1"/>
    <col min="11" max="11" width="6.875" style="486" customWidth="1"/>
    <col min="12" max="12" width="5" style="486" customWidth="1"/>
    <col min="13" max="13" width="5.25" style="486" customWidth="1"/>
    <col min="14" max="14" width="4.25" style="486" customWidth="1"/>
    <col min="15" max="15" width="5.125" style="486" customWidth="1"/>
    <col min="16" max="16" width="5.75" style="486" customWidth="1"/>
    <col min="17" max="16384" width="9" style="482"/>
  </cols>
  <sheetData>
    <row r="1" spans="1:16" ht="12.75" customHeight="1">
      <c r="A1" s="549" t="s">
        <v>1946</v>
      </c>
      <c r="B1" s="549"/>
    </row>
    <row r="2" spans="1:16" s="488" customFormat="1" ht="23.25" customHeight="1">
      <c r="A2" s="536" t="s">
        <v>1947</v>
      </c>
      <c r="B2" s="536"/>
      <c r="C2" s="536"/>
      <c r="D2" s="536"/>
      <c r="E2" s="536"/>
      <c r="F2" s="536"/>
      <c r="G2" s="536"/>
      <c r="H2" s="536"/>
      <c r="I2" s="536"/>
      <c r="J2" s="536"/>
      <c r="K2" s="536"/>
      <c r="L2" s="536"/>
      <c r="M2" s="536"/>
      <c r="N2" s="536"/>
      <c r="O2" s="536"/>
      <c r="P2" s="536"/>
    </row>
    <row r="3" spans="1:16" s="488" customFormat="1" ht="18" customHeight="1">
      <c r="A3" s="541" t="s">
        <v>1951</v>
      </c>
      <c r="B3" s="541"/>
      <c r="C3" s="541"/>
      <c r="D3" s="541"/>
      <c r="E3" s="541"/>
      <c r="F3" s="541"/>
      <c r="G3" s="541"/>
      <c r="H3" s="541"/>
      <c r="I3" s="541"/>
      <c r="J3" s="541"/>
      <c r="K3" s="541"/>
      <c r="L3" s="541"/>
      <c r="M3" s="541"/>
      <c r="N3" s="541"/>
      <c r="O3" s="541"/>
      <c r="P3" s="541"/>
    </row>
    <row r="4" spans="1:16" ht="11.25" customHeight="1">
      <c r="A4" s="552" t="s">
        <v>3</v>
      </c>
      <c r="B4" s="551" t="s">
        <v>750</v>
      </c>
      <c r="C4" s="550" t="s">
        <v>1921</v>
      </c>
      <c r="D4" s="534" t="s">
        <v>6</v>
      </c>
      <c r="E4" s="550" t="s">
        <v>7</v>
      </c>
      <c r="F4" s="534" t="s">
        <v>1926</v>
      </c>
      <c r="G4" s="534" t="s">
        <v>1948</v>
      </c>
      <c r="H4" s="543" t="s">
        <v>10</v>
      </c>
      <c r="I4" s="544"/>
      <c r="J4" s="551" t="s">
        <v>11</v>
      </c>
      <c r="K4" s="551"/>
      <c r="L4" s="551"/>
      <c r="M4" s="551"/>
      <c r="N4" s="551"/>
      <c r="O4" s="550" t="s">
        <v>1925</v>
      </c>
      <c r="P4" s="534" t="s">
        <v>1949</v>
      </c>
    </row>
    <row r="5" spans="1:16" ht="11.25" customHeight="1">
      <c r="A5" s="553"/>
      <c r="B5" s="551"/>
      <c r="C5" s="553"/>
      <c r="D5" s="534"/>
      <c r="E5" s="554"/>
      <c r="F5" s="551"/>
      <c r="G5" s="534"/>
      <c r="H5" s="545"/>
      <c r="I5" s="546"/>
      <c r="J5" s="551" t="s">
        <v>20</v>
      </c>
      <c r="K5" s="551" t="s">
        <v>21</v>
      </c>
      <c r="L5" s="551"/>
      <c r="M5" s="551"/>
      <c r="N5" s="551"/>
      <c r="O5" s="554"/>
      <c r="P5" s="534"/>
    </row>
    <row r="6" spans="1:16" ht="9.75" customHeight="1">
      <c r="A6" s="553"/>
      <c r="B6" s="551"/>
      <c r="C6" s="553"/>
      <c r="D6" s="534"/>
      <c r="E6" s="554"/>
      <c r="F6" s="551"/>
      <c r="G6" s="534"/>
      <c r="H6" s="545"/>
      <c r="I6" s="546"/>
      <c r="J6" s="551"/>
      <c r="K6" s="534" t="s">
        <v>22</v>
      </c>
      <c r="L6" s="534" t="s">
        <v>23</v>
      </c>
      <c r="M6" s="534" t="s">
        <v>1923</v>
      </c>
      <c r="N6" s="534" t="s">
        <v>1924</v>
      </c>
      <c r="O6" s="554"/>
      <c r="P6" s="534"/>
    </row>
    <row r="7" spans="1:16" ht="16.5" customHeight="1">
      <c r="A7" s="553"/>
      <c r="B7" s="552"/>
      <c r="C7" s="553"/>
      <c r="D7" s="550"/>
      <c r="E7" s="554"/>
      <c r="F7" s="552"/>
      <c r="G7" s="550"/>
      <c r="H7" s="487" t="s">
        <v>26</v>
      </c>
      <c r="I7" s="487" t="s">
        <v>27</v>
      </c>
      <c r="J7" s="552"/>
      <c r="K7" s="550"/>
      <c r="L7" s="550"/>
      <c r="M7" s="552"/>
      <c r="N7" s="552"/>
      <c r="O7" s="554"/>
      <c r="P7" s="550"/>
    </row>
    <row r="8" spans="1:16" ht="21" customHeight="1">
      <c r="A8" s="448"/>
      <c r="B8" s="448" t="s">
        <v>20</v>
      </c>
      <c r="C8" s="398">
        <f>C9+C12+C14+C16+C19+C21</f>
        <v>8</v>
      </c>
      <c r="D8" s="424"/>
      <c r="E8" s="424"/>
      <c r="F8" s="398"/>
      <c r="G8" s="392"/>
      <c r="H8" s="398">
        <f t="shared" ref="H8" si="0">H9+H12+H14+H16+H19+H21</f>
        <v>1337526</v>
      </c>
      <c r="I8" s="398" t="s">
        <v>102</v>
      </c>
      <c r="J8" s="398">
        <f>J9+J12+J14+J16+J19+J21</f>
        <v>75141</v>
      </c>
      <c r="K8" s="398">
        <f t="shared" ref="K8:P8" si="1">K9+K12+K14+K16+K19+K21</f>
        <v>4320</v>
      </c>
      <c r="L8" s="398">
        <f t="shared" si="1"/>
        <v>62449</v>
      </c>
      <c r="M8" s="398">
        <f t="shared" si="1"/>
        <v>0</v>
      </c>
      <c r="N8" s="398">
        <f t="shared" si="1"/>
        <v>8372</v>
      </c>
      <c r="O8" s="398">
        <f t="shared" si="1"/>
        <v>75218</v>
      </c>
      <c r="P8" s="398">
        <f t="shared" si="1"/>
        <v>271276</v>
      </c>
    </row>
    <row r="9" spans="1:16" ht="15.75" customHeight="1">
      <c r="A9" s="448"/>
      <c r="B9" s="448" t="s">
        <v>447</v>
      </c>
      <c r="C9" s="398">
        <f t="shared" ref="C9:C14" si="2">SUM(C10:C10)</f>
        <v>1</v>
      </c>
      <c r="D9" s="424"/>
      <c r="E9" s="424"/>
      <c r="F9" s="398"/>
      <c r="G9" s="392"/>
      <c r="H9" s="398">
        <f>H10+H11</f>
        <v>186060</v>
      </c>
      <c r="I9" s="398" t="s">
        <v>102</v>
      </c>
      <c r="J9" s="398">
        <f t="shared" ref="J9:P9" si="3">J10+J11</f>
        <v>39723</v>
      </c>
      <c r="K9" s="398">
        <f t="shared" si="3"/>
        <v>0</v>
      </c>
      <c r="L9" s="398">
        <f t="shared" si="3"/>
        <v>39723</v>
      </c>
      <c r="M9" s="398">
        <f t="shared" si="3"/>
        <v>0</v>
      </c>
      <c r="N9" s="398">
        <f t="shared" si="3"/>
        <v>0</v>
      </c>
      <c r="O9" s="398">
        <f t="shared" si="3"/>
        <v>20876</v>
      </c>
      <c r="P9" s="398">
        <f t="shared" si="3"/>
        <v>37212</v>
      </c>
    </row>
    <row r="10" spans="1:16" s="483" customFormat="1" ht="21" customHeight="1">
      <c r="A10" s="448"/>
      <c r="B10" s="448" t="s">
        <v>104</v>
      </c>
      <c r="C10" s="398">
        <v>1</v>
      </c>
      <c r="D10" s="424" t="s">
        <v>87</v>
      </c>
      <c r="E10" s="427" t="s">
        <v>105</v>
      </c>
      <c r="F10" s="398" t="s">
        <v>35</v>
      </c>
      <c r="G10" s="392" t="s">
        <v>36</v>
      </c>
      <c r="H10" s="398">
        <v>160310</v>
      </c>
      <c r="I10" s="398" t="s">
        <v>102</v>
      </c>
      <c r="J10" s="398">
        <f t="shared" ref="J10:J15" si="4">K10+L10+M10+N10</f>
        <v>32062</v>
      </c>
      <c r="K10" s="398">
        <v>0</v>
      </c>
      <c r="L10" s="398">
        <v>32062</v>
      </c>
      <c r="M10" s="398">
        <v>0</v>
      </c>
      <c r="N10" s="398">
        <v>0</v>
      </c>
      <c r="O10" s="398">
        <v>18771</v>
      </c>
      <c r="P10" s="398">
        <v>32062</v>
      </c>
    </row>
    <row r="11" spans="1:16" s="483" customFormat="1" ht="21" customHeight="1">
      <c r="A11" s="448"/>
      <c r="B11" s="448" t="s">
        <v>448</v>
      </c>
      <c r="C11" s="398">
        <v>1</v>
      </c>
      <c r="D11" s="424" t="s">
        <v>87</v>
      </c>
      <c r="E11" s="427" t="s">
        <v>449</v>
      </c>
      <c r="F11" s="398" t="s">
        <v>35</v>
      </c>
      <c r="G11" s="392" t="s">
        <v>36</v>
      </c>
      <c r="H11" s="398">
        <v>25750</v>
      </c>
      <c r="I11" s="398" t="s">
        <v>102</v>
      </c>
      <c r="J11" s="398">
        <f t="shared" si="4"/>
        <v>7661</v>
      </c>
      <c r="K11" s="398">
        <v>0</v>
      </c>
      <c r="L11" s="398">
        <v>7661</v>
      </c>
      <c r="M11" s="398">
        <v>0</v>
      </c>
      <c r="N11" s="398">
        <v>0</v>
      </c>
      <c r="O11" s="398">
        <v>2105</v>
      </c>
      <c r="P11" s="398">
        <v>5150</v>
      </c>
    </row>
    <row r="12" spans="1:16" s="483" customFormat="1" ht="14.25" customHeight="1">
      <c r="A12" s="448"/>
      <c r="B12" s="448" t="s">
        <v>450</v>
      </c>
      <c r="C12" s="398">
        <f t="shared" si="2"/>
        <v>1</v>
      </c>
      <c r="D12" s="424"/>
      <c r="E12" s="424"/>
      <c r="F12" s="398"/>
      <c r="G12" s="392"/>
      <c r="H12" s="398">
        <f t="shared" ref="H12:P12" si="5">SUM(H13:H13)</f>
        <v>627200</v>
      </c>
      <c r="I12" s="398" t="s">
        <v>102</v>
      </c>
      <c r="J12" s="398">
        <f t="shared" si="5"/>
        <v>12294</v>
      </c>
      <c r="K12" s="398">
        <f t="shared" si="5"/>
        <v>0</v>
      </c>
      <c r="L12" s="398">
        <f t="shared" si="5"/>
        <v>6882</v>
      </c>
      <c r="M12" s="398">
        <f t="shared" si="5"/>
        <v>0</v>
      </c>
      <c r="N12" s="398">
        <f t="shared" si="5"/>
        <v>5412</v>
      </c>
      <c r="O12" s="398">
        <f t="shared" si="5"/>
        <v>5637</v>
      </c>
      <c r="P12" s="398">
        <f t="shared" si="5"/>
        <v>125440</v>
      </c>
    </row>
    <row r="13" spans="1:16" s="483" customFormat="1" ht="21" customHeight="1">
      <c r="A13" s="448"/>
      <c r="B13" s="448" t="s">
        <v>629</v>
      </c>
      <c r="C13" s="398">
        <v>1</v>
      </c>
      <c r="D13" s="424" t="s">
        <v>87</v>
      </c>
      <c r="E13" s="427" t="s">
        <v>630</v>
      </c>
      <c r="F13" s="398" t="s">
        <v>62</v>
      </c>
      <c r="G13" s="392" t="s">
        <v>36</v>
      </c>
      <c r="H13" s="398">
        <v>627200</v>
      </c>
      <c r="I13" s="398" t="s">
        <v>102</v>
      </c>
      <c r="J13" s="398">
        <f>SUM(K13:N13)</f>
        <v>12294</v>
      </c>
      <c r="K13" s="398">
        <v>0</v>
      </c>
      <c r="L13" s="398">
        <v>6882</v>
      </c>
      <c r="M13" s="398">
        <v>0</v>
      </c>
      <c r="N13" s="398">
        <v>5412</v>
      </c>
      <c r="O13" s="398">
        <v>5637</v>
      </c>
      <c r="P13" s="398">
        <v>125440</v>
      </c>
    </row>
    <row r="14" spans="1:16" s="483" customFormat="1" ht="13.5" customHeight="1">
      <c r="A14" s="448"/>
      <c r="B14" s="448" t="s">
        <v>452</v>
      </c>
      <c r="C14" s="398">
        <f t="shared" si="2"/>
        <v>1</v>
      </c>
      <c r="D14" s="424"/>
      <c r="E14" s="427"/>
      <c r="F14" s="398" t="s">
        <v>62</v>
      </c>
      <c r="G14" s="392"/>
      <c r="H14" s="398">
        <f t="shared" ref="H14:P14" si="6">SUM(H15:H15)</f>
        <v>473290</v>
      </c>
      <c r="I14" s="398" t="s">
        <v>102</v>
      </c>
      <c r="J14" s="398">
        <f t="shared" si="4"/>
        <v>7693</v>
      </c>
      <c r="K14" s="398">
        <f t="shared" si="6"/>
        <v>0</v>
      </c>
      <c r="L14" s="398">
        <f t="shared" si="6"/>
        <v>4733</v>
      </c>
      <c r="M14" s="398">
        <f t="shared" si="6"/>
        <v>0</v>
      </c>
      <c r="N14" s="398">
        <f t="shared" si="6"/>
        <v>2960</v>
      </c>
      <c r="O14" s="398">
        <f t="shared" si="6"/>
        <v>42760</v>
      </c>
      <c r="P14" s="398">
        <f t="shared" si="6"/>
        <v>94658</v>
      </c>
    </row>
    <row r="15" spans="1:16" s="483" customFormat="1" ht="21" customHeight="1">
      <c r="A15" s="448"/>
      <c r="B15" s="448" t="s">
        <v>631</v>
      </c>
      <c r="C15" s="398">
        <v>1</v>
      </c>
      <c r="D15" s="424" t="s">
        <v>87</v>
      </c>
      <c r="E15" s="427" t="s">
        <v>113</v>
      </c>
      <c r="F15" s="398" t="s">
        <v>35</v>
      </c>
      <c r="G15" s="392" t="s">
        <v>36</v>
      </c>
      <c r="H15" s="398">
        <v>473290</v>
      </c>
      <c r="I15" s="398" t="s">
        <v>102</v>
      </c>
      <c r="J15" s="398">
        <f t="shared" si="4"/>
        <v>7693</v>
      </c>
      <c r="K15" s="484">
        <v>0</v>
      </c>
      <c r="L15" s="398">
        <v>4733</v>
      </c>
      <c r="M15" s="398">
        <v>0</v>
      </c>
      <c r="N15" s="398">
        <v>2960</v>
      </c>
      <c r="O15" s="398">
        <v>42760</v>
      </c>
      <c r="P15" s="398">
        <v>94658</v>
      </c>
    </row>
    <row r="16" spans="1:16" s="483" customFormat="1" ht="15" customHeight="1">
      <c r="A16" s="448"/>
      <c r="B16" s="448" t="s">
        <v>453</v>
      </c>
      <c r="C16" s="398">
        <f>SUM(C17:C18)</f>
        <v>2</v>
      </c>
      <c r="D16" s="424"/>
      <c r="E16" s="427"/>
      <c r="F16" s="398"/>
      <c r="G16" s="392"/>
      <c r="H16" s="398">
        <f>H17+H18</f>
        <v>33513</v>
      </c>
      <c r="I16" s="398" t="s">
        <v>102</v>
      </c>
      <c r="J16" s="398">
        <f t="shared" ref="J16:P16" si="7">J17+J18</f>
        <v>8639</v>
      </c>
      <c r="K16" s="398">
        <f t="shared" si="7"/>
        <v>4320</v>
      </c>
      <c r="L16" s="398">
        <f t="shared" si="7"/>
        <v>4319</v>
      </c>
      <c r="M16" s="398">
        <f t="shared" si="7"/>
        <v>0</v>
      </c>
      <c r="N16" s="398">
        <f t="shared" si="7"/>
        <v>0</v>
      </c>
      <c r="O16" s="398">
        <f t="shared" si="7"/>
        <v>3093</v>
      </c>
      <c r="P16" s="398">
        <f t="shared" si="7"/>
        <v>7703</v>
      </c>
    </row>
    <row r="17" spans="1:16" s="483" customFormat="1" ht="21" customHeight="1">
      <c r="A17" s="448"/>
      <c r="B17" s="448" t="s">
        <v>115</v>
      </c>
      <c r="C17" s="398">
        <v>1</v>
      </c>
      <c r="D17" s="424" t="s">
        <v>87</v>
      </c>
      <c r="E17" s="427" t="s">
        <v>116</v>
      </c>
      <c r="F17" s="398" t="s">
        <v>35</v>
      </c>
      <c r="G17" s="392" t="s">
        <v>36</v>
      </c>
      <c r="H17" s="398">
        <v>27058</v>
      </c>
      <c r="I17" s="398" t="s">
        <v>102</v>
      </c>
      <c r="J17" s="398">
        <f>K17+L17+M17+N17</f>
        <v>5412</v>
      </c>
      <c r="K17" s="398">
        <v>4320</v>
      </c>
      <c r="L17" s="398">
        <v>1092</v>
      </c>
      <c r="M17" s="398">
        <v>0</v>
      </c>
      <c r="N17" s="398">
        <v>0</v>
      </c>
      <c r="O17" s="398">
        <v>1802</v>
      </c>
      <c r="P17" s="398">
        <v>5412</v>
      </c>
    </row>
    <row r="18" spans="1:16" s="483" customFormat="1" ht="21" customHeight="1">
      <c r="A18" s="448"/>
      <c r="B18" s="448" t="s">
        <v>117</v>
      </c>
      <c r="C18" s="398">
        <v>1</v>
      </c>
      <c r="D18" s="424" t="s">
        <v>87</v>
      </c>
      <c r="E18" s="449" t="s">
        <v>632</v>
      </c>
      <c r="F18" s="398" t="s">
        <v>62</v>
      </c>
      <c r="G18" s="392" t="s">
        <v>36</v>
      </c>
      <c r="H18" s="398">
        <v>6455</v>
      </c>
      <c r="I18" s="398" t="s">
        <v>102</v>
      </c>
      <c r="J18" s="398">
        <v>3227</v>
      </c>
      <c r="K18" s="398">
        <v>0</v>
      </c>
      <c r="L18" s="398">
        <v>3227</v>
      </c>
      <c r="M18" s="398">
        <v>0</v>
      </c>
      <c r="N18" s="398">
        <v>0</v>
      </c>
      <c r="O18" s="398">
        <v>1291</v>
      </c>
      <c r="P18" s="398">
        <v>2291</v>
      </c>
    </row>
    <row r="19" spans="1:16" s="483" customFormat="1" ht="15" customHeight="1">
      <c r="A19" s="448"/>
      <c r="B19" s="448" t="s">
        <v>454</v>
      </c>
      <c r="C19" s="398">
        <f>C20</f>
        <v>1</v>
      </c>
      <c r="D19" s="424"/>
      <c r="E19" s="424"/>
      <c r="F19" s="398" t="s">
        <v>62</v>
      </c>
      <c r="G19" s="392"/>
      <c r="H19" s="398">
        <f>H20</f>
        <v>3000</v>
      </c>
      <c r="I19" s="398" t="s">
        <v>102</v>
      </c>
      <c r="J19" s="398">
        <f>J20</f>
        <v>600</v>
      </c>
      <c r="K19" s="398">
        <f t="shared" ref="K19:P19" si="8">K20</f>
        <v>0</v>
      </c>
      <c r="L19" s="398">
        <f t="shared" si="8"/>
        <v>600</v>
      </c>
      <c r="M19" s="398">
        <f t="shared" si="8"/>
        <v>0</v>
      </c>
      <c r="N19" s="398">
        <f t="shared" si="8"/>
        <v>0</v>
      </c>
      <c r="O19" s="398">
        <f t="shared" si="8"/>
        <v>600</v>
      </c>
      <c r="P19" s="398">
        <f t="shared" si="8"/>
        <v>600</v>
      </c>
    </row>
    <row r="20" spans="1:16" s="483" customFormat="1" ht="21" customHeight="1">
      <c r="A20" s="448"/>
      <c r="B20" s="448" t="s">
        <v>633</v>
      </c>
      <c r="C20" s="398">
        <v>1</v>
      </c>
      <c r="D20" s="424" t="s">
        <v>87</v>
      </c>
      <c r="E20" s="424" t="s">
        <v>634</v>
      </c>
      <c r="F20" s="398" t="s">
        <v>62</v>
      </c>
      <c r="G20" s="392"/>
      <c r="H20" s="398">
        <v>3000</v>
      </c>
      <c r="I20" s="398" t="s">
        <v>102</v>
      </c>
      <c r="J20" s="398">
        <v>600</v>
      </c>
      <c r="K20" s="398"/>
      <c r="L20" s="398">
        <v>600</v>
      </c>
      <c r="M20" s="398"/>
      <c r="N20" s="398"/>
      <c r="O20" s="398">
        <v>600</v>
      </c>
      <c r="P20" s="398">
        <v>600</v>
      </c>
    </row>
    <row r="21" spans="1:16" s="483" customFormat="1" ht="14.25" customHeight="1">
      <c r="A21" s="448"/>
      <c r="B21" s="448" t="s">
        <v>455</v>
      </c>
      <c r="C21" s="398">
        <f>SUM(C22:C23)</f>
        <v>2</v>
      </c>
      <c r="D21" s="424"/>
      <c r="E21" s="424"/>
      <c r="F21" s="398" t="s">
        <v>62</v>
      </c>
      <c r="G21" s="392"/>
      <c r="H21" s="398">
        <f>H22+H23</f>
        <v>14463</v>
      </c>
      <c r="I21" s="398" t="s">
        <v>102</v>
      </c>
      <c r="J21" s="398">
        <f t="shared" ref="J21:P21" si="9">J22+J23</f>
        <v>6192</v>
      </c>
      <c r="K21" s="398">
        <f t="shared" si="9"/>
        <v>0</v>
      </c>
      <c r="L21" s="398">
        <f t="shared" si="9"/>
        <v>6192</v>
      </c>
      <c r="M21" s="398">
        <f t="shared" si="9"/>
        <v>0</v>
      </c>
      <c r="N21" s="398">
        <f t="shared" si="9"/>
        <v>0</v>
      </c>
      <c r="O21" s="398">
        <f t="shared" si="9"/>
        <v>2252</v>
      </c>
      <c r="P21" s="398">
        <f t="shared" si="9"/>
        <v>5663</v>
      </c>
    </row>
    <row r="22" spans="1:16" s="483" customFormat="1" ht="33.75" customHeight="1">
      <c r="A22" s="448"/>
      <c r="B22" s="395" t="s">
        <v>123</v>
      </c>
      <c r="C22" s="396">
        <v>1</v>
      </c>
      <c r="D22" s="395" t="s">
        <v>87</v>
      </c>
      <c r="E22" s="395" t="s">
        <v>124</v>
      </c>
      <c r="F22" s="394" t="s">
        <v>35</v>
      </c>
      <c r="G22" s="396" t="s">
        <v>36</v>
      </c>
      <c r="H22" s="398">
        <v>11000</v>
      </c>
      <c r="I22" s="401" t="s">
        <v>102</v>
      </c>
      <c r="J22" s="398">
        <f>SUM(K22:N22)</f>
        <v>5500</v>
      </c>
      <c r="K22" s="398">
        <v>0</v>
      </c>
      <c r="L22" s="398">
        <v>5500</v>
      </c>
      <c r="M22" s="398">
        <v>0</v>
      </c>
      <c r="N22" s="398">
        <v>0</v>
      </c>
      <c r="O22" s="398">
        <v>1560</v>
      </c>
      <c r="P22" s="398">
        <v>2200</v>
      </c>
    </row>
    <row r="23" spans="1:16" s="483" customFormat="1" ht="21" customHeight="1">
      <c r="A23" s="448"/>
      <c r="B23" s="448" t="s">
        <v>635</v>
      </c>
      <c r="C23" s="398">
        <v>1</v>
      </c>
      <c r="D23" s="424" t="s">
        <v>1950</v>
      </c>
      <c r="E23" s="424" t="s">
        <v>636</v>
      </c>
      <c r="F23" s="398" t="s">
        <v>62</v>
      </c>
      <c r="G23" s="392" t="s">
        <v>36</v>
      </c>
      <c r="H23" s="398">
        <v>3463</v>
      </c>
      <c r="I23" s="398" t="s">
        <v>102</v>
      </c>
      <c r="J23" s="398">
        <f>SUM(K23:N23)</f>
        <v>692</v>
      </c>
      <c r="K23" s="398">
        <v>0</v>
      </c>
      <c r="L23" s="398">
        <v>692</v>
      </c>
      <c r="M23" s="398">
        <v>0</v>
      </c>
      <c r="N23" s="398">
        <v>0</v>
      </c>
      <c r="O23" s="398">
        <v>692</v>
      </c>
      <c r="P23" s="398">
        <v>3463</v>
      </c>
    </row>
    <row r="24" spans="1:16" ht="24.75" customHeight="1">
      <c r="A24" s="547" t="s">
        <v>751</v>
      </c>
      <c r="B24" s="547"/>
      <c r="C24" s="547"/>
      <c r="D24" s="547"/>
      <c r="E24" s="547"/>
      <c r="F24" s="548"/>
      <c r="G24" s="548"/>
      <c r="H24" s="548"/>
      <c r="I24" s="548"/>
      <c r="J24" s="548"/>
      <c r="K24" s="548"/>
      <c r="L24" s="548"/>
      <c r="M24" s="548"/>
      <c r="N24" s="548"/>
      <c r="O24" s="548"/>
      <c r="P24" s="548"/>
    </row>
    <row r="25" spans="1:16" ht="42.75" customHeight="1">
      <c r="A25" s="547"/>
      <c r="B25" s="547"/>
      <c r="C25" s="547"/>
      <c r="D25" s="547"/>
      <c r="E25" s="547"/>
      <c r="F25" s="548"/>
      <c r="G25" s="548"/>
      <c r="H25" s="548"/>
      <c r="I25" s="548"/>
      <c r="J25" s="548"/>
      <c r="K25" s="548"/>
      <c r="L25" s="548"/>
      <c r="M25" s="548"/>
      <c r="N25" s="548"/>
      <c r="O25" s="548"/>
      <c r="P25" s="548"/>
    </row>
  </sheetData>
  <mergeCells count="21">
    <mergeCell ref="K6:K7"/>
    <mergeCell ref="L6:L7"/>
    <mergeCell ref="M6:M7"/>
    <mergeCell ref="N6:N7"/>
    <mergeCell ref="O4:O7"/>
    <mergeCell ref="H4:I6"/>
    <mergeCell ref="A24:P25"/>
    <mergeCell ref="A1:B1"/>
    <mergeCell ref="A3:P3"/>
    <mergeCell ref="P4:P7"/>
    <mergeCell ref="A2:P2"/>
    <mergeCell ref="J4:N4"/>
    <mergeCell ref="K5:N5"/>
    <mergeCell ref="A4:A7"/>
    <mergeCell ref="B4:B7"/>
    <mergeCell ref="C4:C7"/>
    <mergeCell ref="D4:D7"/>
    <mergeCell ref="E4:E7"/>
    <mergeCell ref="F4:F7"/>
    <mergeCell ref="G4:G7"/>
    <mergeCell ref="J5:J7"/>
  </mergeCells>
  <phoneticPr fontId="1" type="noConversion"/>
  <printOptions horizontalCentered="1"/>
  <pageMargins left="0.39370078740157483" right="0.39370078740157483" top="0.78740157480314965" bottom="0.59055118110236227" header="7.874015748031496E-2" footer="0.11811023622047245"/>
  <pageSetup paperSize="9" fitToHeight="0" orientation="landscape" r:id="rId1"/>
</worksheet>
</file>

<file path=xl/worksheets/sheet8.xml><?xml version="1.0" encoding="utf-8"?>
<worksheet xmlns="http://schemas.openxmlformats.org/spreadsheetml/2006/main" xmlns:r="http://schemas.openxmlformats.org/officeDocument/2006/relationships">
  <dimension ref="A1:R30"/>
  <sheetViews>
    <sheetView zoomScale="89" zoomScaleNormal="89" workbookViewId="0">
      <selection activeCell="N19" sqref="N19"/>
    </sheetView>
  </sheetViews>
  <sheetFormatPr defaultColWidth="9" defaultRowHeight="22.5" customHeight="1"/>
  <cols>
    <col min="1" max="1" width="2.625" style="422" customWidth="1"/>
    <col min="2" max="2" width="16.375" style="422" customWidth="1"/>
    <col min="3" max="3" width="4.75" style="463" customWidth="1"/>
    <col min="4" max="4" width="13.625" style="465" customWidth="1"/>
    <col min="5" max="5" width="23.125" style="465" customWidth="1"/>
    <col min="6" max="6" width="5.75" style="463" customWidth="1"/>
    <col min="7" max="7" width="8" style="463" customWidth="1"/>
    <col min="8" max="8" width="5.75" style="463" customWidth="1"/>
    <col min="9" max="9" width="4" style="463" customWidth="1"/>
    <col min="10" max="10" width="4.875" style="463" customWidth="1"/>
    <col min="11" max="11" width="6.75" style="463" customWidth="1"/>
    <col min="12" max="12" width="5.5" style="463" customWidth="1"/>
    <col min="13" max="13" width="4.125" style="463" customWidth="1"/>
    <col min="14" max="14" width="3.375" style="463" customWidth="1"/>
    <col min="15" max="15" width="5.125" style="463" customWidth="1"/>
    <col min="16" max="16" width="5.875" style="463" customWidth="1"/>
    <col min="17" max="17" width="5" style="463" customWidth="1"/>
    <col min="18" max="18" width="5.625" style="463" customWidth="1"/>
    <col min="19" max="16384" width="9" style="422"/>
  </cols>
  <sheetData>
    <row r="1" spans="1:18" s="491" customFormat="1" ht="17.25" customHeight="1">
      <c r="A1" s="559" t="s">
        <v>1952</v>
      </c>
      <c r="B1" s="559"/>
      <c r="C1" s="463"/>
      <c r="D1" s="465"/>
      <c r="E1" s="465"/>
      <c r="F1" s="463"/>
      <c r="G1" s="463"/>
      <c r="H1" s="463"/>
      <c r="I1" s="463"/>
      <c r="J1" s="463"/>
      <c r="K1" s="463"/>
      <c r="L1" s="463"/>
      <c r="M1" s="463"/>
      <c r="N1" s="463"/>
      <c r="O1" s="463"/>
      <c r="P1" s="463"/>
      <c r="Q1" s="463"/>
      <c r="R1" s="463"/>
    </row>
    <row r="2" spans="1:18" s="491" customFormat="1" ht="22.5" customHeight="1">
      <c r="A2" s="561" t="s">
        <v>1953</v>
      </c>
      <c r="B2" s="561"/>
      <c r="C2" s="561"/>
      <c r="D2" s="561"/>
      <c r="E2" s="561"/>
      <c r="F2" s="561"/>
      <c r="G2" s="561"/>
      <c r="H2" s="561"/>
      <c r="I2" s="561"/>
      <c r="J2" s="561"/>
      <c r="K2" s="561"/>
      <c r="L2" s="561"/>
      <c r="M2" s="561"/>
      <c r="N2" s="561"/>
      <c r="O2" s="561"/>
      <c r="P2" s="561"/>
      <c r="Q2" s="561"/>
      <c r="R2" s="561"/>
    </row>
    <row r="3" spans="1:18" s="491" customFormat="1" ht="22.5" customHeight="1">
      <c r="A3" s="560" t="s">
        <v>1954</v>
      </c>
      <c r="B3" s="560"/>
      <c r="C3" s="560"/>
      <c r="D3" s="560"/>
      <c r="E3" s="560"/>
      <c r="F3" s="560"/>
      <c r="G3" s="560"/>
      <c r="H3" s="560"/>
      <c r="I3" s="560"/>
      <c r="J3" s="560"/>
      <c r="K3" s="560"/>
      <c r="L3" s="560"/>
      <c r="M3" s="560"/>
      <c r="N3" s="560"/>
      <c r="O3" s="560"/>
      <c r="P3" s="560"/>
      <c r="Q3" s="560"/>
      <c r="R3" s="560"/>
    </row>
    <row r="4" spans="1:18" ht="14.25" customHeight="1">
      <c r="A4" s="550" t="s">
        <v>3</v>
      </c>
      <c r="B4" s="534" t="s">
        <v>750</v>
      </c>
      <c r="C4" s="550" t="s">
        <v>5</v>
      </c>
      <c r="D4" s="534" t="s">
        <v>6</v>
      </c>
      <c r="E4" s="550" t="s">
        <v>7</v>
      </c>
      <c r="F4" s="534" t="s">
        <v>8</v>
      </c>
      <c r="G4" s="534" t="s">
        <v>9</v>
      </c>
      <c r="H4" s="555" t="s">
        <v>10</v>
      </c>
      <c r="I4" s="556"/>
      <c r="J4" s="534" t="s">
        <v>11</v>
      </c>
      <c r="K4" s="534"/>
      <c r="L4" s="534"/>
      <c r="M4" s="534"/>
      <c r="N4" s="534"/>
      <c r="O4" s="550" t="s">
        <v>1925</v>
      </c>
      <c r="P4" s="534" t="s">
        <v>1949</v>
      </c>
      <c r="Q4" s="534" t="s">
        <v>1955</v>
      </c>
      <c r="R4" s="534" t="s">
        <v>1956</v>
      </c>
    </row>
    <row r="5" spans="1:18" ht="14.25" customHeight="1">
      <c r="A5" s="554"/>
      <c r="B5" s="534"/>
      <c r="C5" s="554"/>
      <c r="D5" s="534"/>
      <c r="E5" s="554"/>
      <c r="F5" s="534"/>
      <c r="G5" s="534"/>
      <c r="H5" s="557"/>
      <c r="I5" s="558"/>
      <c r="J5" s="534" t="s">
        <v>20</v>
      </c>
      <c r="K5" s="534" t="s">
        <v>21</v>
      </c>
      <c r="L5" s="534"/>
      <c r="M5" s="534"/>
      <c r="N5" s="534"/>
      <c r="O5" s="554"/>
      <c r="P5" s="534"/>
      <c r="Q5" s="534"/>
      <c r="R5" s="534"/>
    </row>
    <row r="6" spans="1:18" ht="14.25" customHeight="1">
      <c r="A6" s="554"/>
      <c r="B6" s="534"/>
      <c r="C6" s="554"/>
      <c r="D6" s="534"/>
      <c r="E6" s="554"/>
      <c r="F6" s="534"/>
      <c r="G6" s="534"/>
      <c r="H6" s="557"/>
      <c r="I6" s="558"/>
      <c r="J6" s="534"/>
      <c r="K6" s="534" t="s">
        <v>22</v>
      </c>
      <c r="L6" s="534" t="s">
        <v>23</v>
      </c>
      <c r="M6" s="534" t="s">
        <v>24</v>
      </c>
      <c r="N6" s="534" t="s">
        <v>25</v>
      </c>
      <c r="O6" s="554"/>
      <c r="P6" s="534"/>
      <c r="Q6" s="534"/>
      <c r="R6" s="534"/>
    </row>
    <row r="7" spans="1:18" ht="9.75" customHeight="1">
      <c r="A7" s="554"/>
      <c r="B7" s="550"/>
      <c r="C7" s="554"/>
      <c r="D7" s="550"/>
      <c r="E7" s="554"/>
      <c r="F7" s="550"/>
      <c r="G7" s="550"/>
      <c r="H7" s="423" t="s">
        <v>26</v>
      </c>
      <c r="I7" s="423" t="s">
        <v>27</v>
      </c>
      <c r="J7" s="550"/>
      <c r="K7" s="550"/>
      <c r="L7" s="550"/>
      <c r="M7" s="550"/>
      <c r="N7" s="550"/>
      <c r="O7" s="554"/>
      <c r="P7" s="550"/>
      <c r="Q7" s="550"/>
      <c r="R7" s="550"/>
    </row>
    <row r="8" spans="1:18" ht="22.5" customHeight="1">
      <c r="A8" s="424"/>
      <c r="B8" s="392" t="s">
        <v>20</v>
      </c>
      <c r="C8" s="392">
        <f>C9+C11+C18+C20+C22+C26+C16</f>
        <v>14</v>
      </c>
      <c r="D8" s="424"/>
      <c r="E8" s="424"/>
      <c r="F8" s="392"/>
      <c r="G8" s="392"/>
      <c r="H8" s="392">
        <f t="shared" ref="H8:P8" si="0">H9+H11+H18+H20+H22+H26+H16</f>
        <v>474897</v>
      </c>
      <c r="I8" s="392" t="s">
        <v>102</v>
      </c>
      <c r="J8" s="392">
        <f t="shared" si="0"/>
        <v>20908</v>
      </c>
      <c r="K8" s="392">
        <f t="shared" si="0"/>
        <v>4428</v>
      </c>
      <c r="L8" s="392">
        <f t="shared" si="0"/>
        <v>16480</v>
      </c>
      <c r="M8" s="392">
        <f t="shared" si="0"/>
        <v>0</v>
      </c>
      <c r="N8" s="392">
        <f t="shared" si="0"/>
        <v>0</v>
      </c>
      <c r="O8" s="392">
        <f t="shared" si="0"/>
        <v>30498</v>
      </c>
      <c r="P8" s="392">
        <f t="shared" si="0"/>
        <v>99097</v>
      </c>
      <c r="Q8" s="392"/>
      <c r="R8" s="392"/>
    </row>
    <row r="9" spans="1:18" ht="22.5" customHeight="1">
      <c r="A9" s="424"/>
      <c r="B9" s="424" t="s">
        <v>456</v>
      </c>
      <c r="C9" s="392">
        <f>SUM(C10:C10)</f>
        <v>1</v>
      </c>
      <c r="D9" s="424"/>
      <c r="E9" s="424"/>
      <c r="F9" s="392"/>
      <c r="G9" s="392"/>
      <c r="H9" s="392">
        <f t="shared" ref="H9:P9" si="1">SUM(H10:H10)</f>
        <v>18417</v>
      </c>
      <c r="I9" s="392" t="s">
        <v>102</v>
      </c>
      <c r="J9" s="392">
        <f t="shared" si="1"/>
        <v>1872</v>
      </c>
      <c r="K9" s="392">
        <f t="shared" si="1"/>
        <v>0</v>
      </c>
      <c r="L9" s="392">
        <f t="shared" si="1"/>
        <v>1872</v>
      </c>
      <c r="M9" s="392">
        <f t="shared" si="1"/>
        <v>0</v>
      </c>
      <c r="N9" s="392">
        <f t="shared" si="1"/>
        <v>0</v>
      </c>
      <c r="O9" s="392">
        <f t="shared" si="1"/>
        <v>3683</v>
      </c>
      <c r="P9" s="392">
        <f t="shared" si="1"/>
        <v>3683</v>
      </c>
      <c r="Q9" s="392"/>
      <c r="R9" s="392"/>
    </row>
    <row r="10" spans="1:18" ht="22.5" customHeight="1">
      <c r="A10" s="424"/>
      <c r="B10" s="424" t="s">
        <v>129</v>
      </c>
      <c r="C10" s="392">
        <v>1</v>
      </c>
      <c r="D10" s="424" t="s">
        <v>87</v>
      </c>
      <c r="E10" s="424" t="s">
        <v>130</v>
      </c>
      <c r="F10" s="392" t="s">
        <v>35</v>
      </c>
      <c r="G10" s="392" t="s">
        <v>36</v>
      </c>
      <c r="H10" s="392">
        <v>18417</v>
      </c>
      <c r="I10" s="392" t="s">
        <v>102</v>
      </c>
      <c r="J10" s="392">
        <f t="shared" ref="J10:J15" si="2">SUM(K10:N10)</f>
        <v>1872</v>
      </c>
      <c r="K10" s="392">
        <v>0</v>
      </c>
      <c r="L10" s="392">
        <v>1872</v>
      </c>
      <c r="M10" s="392">
        <v>0</v>
      </c>
      <c r="N10" s="392">
        <v>0</v>
      </c>
      <c r="O10" s="392">
        <v>3683</v>
      </c>
      <c r="P10" s="392">
        <v>3683</v>
      </c>
      <c r="Q10" s="392" t="s">
        <v>131</v>
      </c>
      <c r="R10" s="392" t="s">
        <v>47</v>
      </c>
    </row>
    <row r="11" spans="1:18" ht="22.5" customHeight="1">
      <c r="A11" s="424"/>
      <c r="B11" s="424" t="s">
        <v>457</v>
      </c>
      <c r="C11" s="392">
        <f>SUM(C12:C15)</f>
        <v>4</v>
      </c>
      <c r="D11" s="424"/>
      <c r="E11" s="424"/>
      <c r="F11" s="392"/>
      <c r="G11" s="392"/>
      <c r="H11" s="392">
        <f t="shared" ref="H11:P11" si="3">SUM(H12:H15)</f>
        <v>394370</v>
      </c>
      <c r="I11" s="392" t="s">
        <v>102</v>
      </c>
      <c r="J11" s="392">
        <f t="shared" si="3"/>
        <v>10496</v>
      </c>
      <c r="K11" s="392">
        <f t="shared" si="3"/>
        <v>0</v>
      </c>
      <c r="L11" s="392">
        <f t="shared" si="3"/>
        <v>10496</v>
      </c>
      <c r="M11" s="392">
        <f t="shared" si="3"/>
        <v>0</v>
      </c>
      <c r="N11" s="392">
        <f t="shared" si="3"/>
        <v>0</v>
      </c>
      <c r="O11" s="392">
        <f t="shared" si="3"/>
        <v>12385</v>
      </c>
      <c r="P11" s="392">
        <f t="shared" si="3"/>
        <v>78984</v>
      </c>
      <c r="Q11" s="392"/>
      <c r="R11" s="392"/>
    </row>
    <row r="12" spans="1:18" ht="22.5" customHeight="1">
      <c r="A12" s="424"/>
      <c r="B12" s="424" t="s">
        <v>458</v>
      </c>
      <c r="C12" s="392">
        <v>1</v>
      </c>
      <c r="D12" s="424" t="s">
        <v>87</v>
      </c>
      <c r="E12" s="424" t="s">
        <v>134</v>
      </c>
      <c r="F12" s="392" t="s">
        <v>35</v>
      </c>
      <c r="G12" s="392" t="s">
        <v>36</v>
      </c>
      <c r="H12" s="392">
        <v>11500</v>
      </c>
      <c r="I12" s="392" t="s">
        <v>102</v>
      </c>
      <c r="J12" s="392">
        <f t="shared" si="2"/>
        <v>1150</v>
      </c>
      <c r="K12" s="392">
        <v>0</v>
      </c>
      <c r="L12" s="392">
        <v>1150</v>
      </c>
      <c r="M12" s="392">
        <v>0</v>
      </c>
      <c r="N12" s="392">
        <v>0</v>
      </c>
      <c r="O12" s="392">
        <v>2300</v>
      </c>
      <c r="P12" s="392">
        <v>2300</v>
      </c>
      <c r="Q12" s="392" t="s">
        <v>131</v>
      </c>
      <c r="R12" s="392" t="s">
        <v>47</v>
      </c>
    </row>
    <row r="13" spans="1:18" ht="22.5" customHeight="1">
      <c r="A13" s="424"/>
      <c r="B13" s="424" t="s">
        <v>459</v>
      </c>
      <c r="C13" s="392">
        <v>1</v>
      </c>
      <c r="D13" s="424" t="s">
        <v>87</v>
      </c>
      <c r="E13" s="424" t="s">
        <v>460</v>
      </c>
      <c r="F13" s="392" t="s">
        <v>35</v>
      </c>
      <c r="G13" s="392" t="s">
        <v>36</v>
      </c>
      <c r="H13" s="392">
        <v>5200</v>
      </c>
      <c r="I13" s="392" t="s">
        <v>102</v>
      </c>
      <c r="J13" s="392">
        <v>5746</v>
      </c>
      <c r="K13" s="392">
        <v>0</v>
      </c>
      <c r="L13" s="392">
        <v>5746</v>
      </c>
      <c r="M13" s="392">
        <v>0</v>
      </c>
      <c r="N13" s="392">
        <v>0</v>
      </c>
      <c r="O13" s="463">
        <v>1150</v>
      </c>
      <c r="P13" s="392">
        <v>1150</v>
      </c>
      <c r="Q13" s="392" t="s">
        <v>131</v>
      </c>
      <c r="R13" s="392" t="s">
        <v>47</v>
      </c>
    </row>
    <row r="14" spans="1:18" ht="22.5" customHeight="1">
      <c r="A14" s="424"/>
      <c r="B14" s="424" t="s">
        <v>461</v>
      </c>
      <c r="C14" s="392">
        <v>1</v>
      </c>
      <c r="D14" s="424" t="s">
        <v>87</v>
      </c>
      <c r="E14" s="424" t="s">
        <v>462</v>
      </c>
      <c r="F14" s="392" t="s">
        <v>35</v>
      </c>
      <c r="G14" s="392" t="s">
        <v>36</v>
      </c>
      <c r="H14" s="392">
        <v>9000</v>
      </c>
      <c r="I14" s="392" t="s">
        <v>102</v>
      </c>
      <c r="J14" s="392">
        <f t="shared" si="2"/>
        <v>1125</v>
      </c>
      <c r="K14" s="392">
        <v>0</v>
      </c>
      <c r="L14" s="392">
        <v>1125</v>
      </c>
      <c r="M14" s="392">
        <v>0</v>
      </c>
      <c r="N14" s="392">
        <v>0</v>
      </c>
      <c r="O14" s="392">
        <v>1800</v>
      </c>
      <c r="P14" s="392">
        <v>1800</v>
      </c>
      <c r="Q14" s="392" t="s">
        <v>131</v>
      </c>
      <c r="R14" s="392" t="s">
        <v>47</v>
      </c>
    </row>
    <row r="15" spans="1:18" s="490" customFormat="1" ht="22.5" customHeight="1">
      <c r="A15" s="432"/>
      <c r="B15" s="430" t="s">
        <v>637</v>
      </c>
      <c r="C15" s="431">
        <v>1</v>
      </c>
      <c r="D15" s="430" t="s">
        <v>441</v>
      </c>
      <c r="E15" s="430" t="s">
        <v>638</v>
      </c>
      <c r="F15" s="432" t="s">
        <v>35</v>
      </c>
      <c r="G15" s="432" t="s">
        <v>36</v>
      </c>
      <c r="H15" s="433">
        <v>368670</v>
      </c>
      <c r="I15" s="434" t="s">
        <v>102</v>
      </c>
      <c r="J15" s="433">
        <f t="shared" si="2"/>
        <v>2475</v>
      </c>
      <c r="K15" s="433">
        <v>0</v>
      </c>
      <c r="L15" s="433">
        <v>2475</v>
      </c>
      <c r="M15" s="433">
        <v>0</v>
      </c>
      <c r="N15" s="433">
        <v>0</v>
      </c>
      <c r="O15" s="433">
        <v>7135</v>
      </c>
      <c r="P15" s="433">
        <v>73734</v>
      </c>
      <c r="Q15" s="432" t="s">
        <v>131</v>
      </c>
      <c r="R15" s="432"/>
    </row>
    <row r="16" spans="1:18" ht="22.5" customHeight="1">
      <c r="A16" s="424"/>
      <c r="B16" s="424" t="s">
        <v>463</v>
      </c>
      <c r="C16" s="392">
        <f t="shared" ref="C16:C20" si="4">SUM(C17:C17)</f>
        <v>1</v>
      </c>
      <c r="D16" s="424"/>
      <c r="E16" s="424"/>
      <c r="F16" s="392"/>
      <c r="G16" s="392"/>
      <c r="H16" s="392">
        <f t="shared" ref="H16:P16" si="5">SUM(H17:H17)</f>
        <v>4020</v>
      </c>
      <c r="I16" s="392" t="s">
        <v>102</v>
      </c>
      <c r="J16" s="392">
        <f t="shared" si="5"/>
        <v>2412</v>
      </c>
      <c r="K16" s="392">
        <f t="shared" si="5"/>
        <v>0</v>
      </c>
      <c r="L16" s="392">
        <f t="shared" si="5"/>
        <v>2412</v>
      </c>
      <c r="M16" s="392">
        <f t="shared" si="5"/>
        <v>0</v>
      </c>
      <c r="N16" s="392">
        <f t="shared" si="5"/>
        <v>0</v>
      </c>
      <c r="O16" s="392">
        <f t="shared" si="5"/>
        <v>2412</v>
      </c>
      <c r="P16" s="392">
        <f t="shared" si="5"/>
        <v>2412</v>
      </c>
      <c r="Q16" s="392"/>
      <c r="R16" s="392"/>
    </row>
    <row r="17" spans="1:18" ht="22.5" customHeight="1">
      <c r="A17" s="424"/>
      <c r="B17" s="424" t="s">
        <v>136</v>
      </c>
      <c r="C17" s="392">
        <v>1</v>
      </c>
      <c r="D17" s="424" t="s">
        <v>87</v>
      </c>
      <c r="E17" s="424" t="s">
        <v>137</v>
      </c>
      <c r="F17" s="392" t="s">
        <v>62</v>
      </c>
      <c r="G17" s="392" t="s">
        <v>138</v>
      </c>
      <c r="H17" s="392">
        <v>4020</v>
      </c>
      <c r="I17" s="392" t="s">
        <v>102</v>
      </c>
      <c r="J17" s="392">
        <f t="shared" ref="J17:J24" si="6">SUM(K17:N17)</f>
        <v>2412</v>
      </c>
      <c r="K17" s="392">
        <v>0</v>
      </c>
      <c r="L17" s="392">
        <v>2412</v>
      </c>
      <c r="M17" s="392">
        <v>0</v>
      </c>
      <c r="N17" s="392">
        <v>0</v>
      </c>
      <c r="O17" s="392">
        <v>2412</v>
      </c>
      <c r="P17" s="392">
        <v>2412</v>
      </c>
      <c r="Q17" s="392" t="s">
        <v>131</v>
      </c>
      <c r="R17" s="392" t="s">
        <v>47</v>
      </c>
    </row>
    <row r="18" spans="1:18" ht="22.5" customHeight="1">
      <c r="A18" s="424"/>
      <c r="B18" s="424" t="s">
        <v>464</v>
      </c>
      <c r="C18" s="392">
        <f t="shared" si="4"/>
        <v>1</v>
      </c>
      <c r="D18" s="424"/>
      <c r="E18" s="424"/>
      <c r="F18" s="392"/>
      <c r="G18" s="392"/>
      <c r="H18" s="392">
        <f t="shared" ref="H18:P18" si="7">SUM(H19:H19)</f>
        <v>4675</v>
      </c>
      <c r="I18" s="392" t="s">
        <v>102</v>
      </c>
      <c r="J18" s="392">
        <f t="shared" si="7"/>
        <v>935</v>
      </c>
      <c r="K18" s="392">
        <f t="shared" si="7"/>
        <v>935</v>
      </c>
      <c r="L18" s="392">
        <f t="shared" si="7"/>
        <v>0</v>
      </c>
      <c r="M18" s="392">
        <f t="shared" si="7"/>
        <v>0</v>
      </c>
      <c r="N18" s="392">
        <f t="shared" si="7"/>
        <v>0</v>
      </c>
      <c r="O18" s="392">
        <f t="shared" si="7"/>
        <v>935</v>
      </c>
      <c r="P18" s="392">
        <f t="shared" si="7"/>
        <v>935</v>
      </c>
      <c r="Q18" s="392"/>
      <c r="R18" s="392"/>
    </row>
    <row r="19" spans="1:18" ht="22.5" customHeight="1">
      <c r="A19" s="424"/>
      <c r="B19" s="424" t="s">
        <v>639</v>
      </c>
      <c r="C19" s="392">
        <v>1</v>
      </c>
      <c r="D19" s="424" t="s">
        <v>87</v>
      </c>
      <c r="E19" s="424" t="s">
        <v>141</v>
      </c>
      <c r="F19" s="392" t="s">
        <v>35</v>
      </c>
      <c r="G19" s="392" t="s">
        <v>36</v>
      </c>
      <c r="H19" s="392">
        <v>4675</v>
      </c>
      <c r="I19" s="392" t="s">
        <v>102</v>
      </c>
      <c r="J19" s="392">
        <f t="shared" si="6"/>
        <v>935</v>
      </c>
      <c r="K19" s="392">
        <v>935</v>
      </c>
      <c r="L19" s="392">
        <v>0</v>
      </c>
      <c r="M19" s="392">
        <v>0</v>
      </c>
      <c r="N19" s="392">
        <v>0</v>
      </c>
      <c r="O19" s="392">
        <v>935</v>
      </c>
      <c r="P19" s="392">
        <v>935</v>
      </c>
      <c r="Q19" s="392" t="s">
        <v>47</v>
      </c>
      <c r="R19" s="392"/>
    </row>
    <row r="20" spans="1:18" ht="22.5" customHeight="1">
      <c r="A20" s="424"/>
      <c r="B20" s="424" t="s">
        <v>466</v>
      </c>
      <c r="C20" s="392">
        <f t="shared" si="4"/>
        <v>1</v>
      </c>
      <c r="D20" s="424"/>
      <c r="E20" s="424"/>
      <c r="F20" s="392"/>
      <c r="G20" s="392"/>
      <c r="H20" s="392">
        <f t="shared" ref="H20:P20" si="8">SUM(H21:H21)</f>
        <v>11715</v>
      </c>
      <c r="I20" s="392" t="s">
        <v>102</v>
      </c>
      <c r="J20" s="392">
        <f t="shared" si="8"/>
        <v>2343</v>
      </c>
      <c r="K20" s="392">
        <f t="shared" si="8"/>
        <v>2343</v>
      </c>
      <c r="L20" s="392">
        <f t="shared" si="8"/>
        <v>0</v>
      </c>
      <c r="M20" s="392">
        <f t="shared" si="8"/>
        <v>0</v>
      </c>
      <c r="N20" s="392">
        <f t="shared" si="8"/>
        <v>0</v>
      </c>
      <c r="O20" s="392">
        <f t="shared" si="8"/>
        <v>2343</v>
      </c>
      <c r="P20" s="392">
        <f t="shared" si="8"/>
        <v>2343</v>
      </c>
      <c r="Q20" s="392"/>
      <c r="R20" s="392"/>
    </row>
    <row r="21" spans="1:18" ht="22.5" customHeight="1">
      <c r="A21" s="424"/>
      <c r="B21" s="424" t="s">
        <v>143</v>
      </c>
      <c r="C21" s="392">
        <v>1</v>
      </c>
      <c r="D21" s="424" t="s">
        <v>87</v>
      </c>
      <c r="E21" s="424" t="s">
        <v>144</v>
      </c>
      <c r="F21" s="392" t="s">
        <v>35</v>
      </c>
      <c r="G21" s="392" t="s">
        <v>36</v>
      </c>
      <c r="H21" s="392">
        <v>11715</v>
      </c>
      <c r="I21" s="392" t="s">
        <v>102</v>
      </c>
      <c r="J21" s="392">
        <f t="shared" si="6"/>
        <v>2343</v>
      </c>
      <c r="K21" s="392">
        <v>2343</v>
      </c>
      <c r="L21" s="392">
        <v>0</v>
      </c>
      <c r="M21" s="392">
        <v>0</v>
      </c>
      <c r="N21" s="392">
        <v>0</v>
      </c>
      <c r="O21" s="392">
        <v>2343</v>
      </c>
      <c r="P21" s="392">
        <v>2343</v>
      </c>
      <c r="Q21" s="392" t="s">
        <v>131</v>
      </c>
      <c r="R21" s="392" t="s">
        <v>47</v>
      </c>
    </row>
    <row r="22" spans="1:18" ht="22.5" customHeight="1">
      <c r="A22" s="424"/>
      <c r="B22" s="424" t="s">
        <v>467</v>
      </c>
      <c r="C22" s="392">
        <f>SUM(C23:C27)</f>
        <v>5</v>
      </c>
      <c r="D22" s="424"/>
      <c r="E22" s="424"/>
      <c r="F22" s="392"/>
      <c r="G22" s="392"/>
      <c r="H22" s="392">
        <f>H23+H24+H25</f>
        <v>30700</v>
      </c>
      <c r="I22" s="392" t="s">
        <v>102</v>
      </c>
      <c r="J22" s="392">
        <f t="shared" si="6"/>
        <v>2450</v>
      </c>
      <c r="K22" s="392">
        <f>K23+K24</f>
        <v>750</v>
      </c>
      <c r="L22" s="392">
        <f t="shared" ref="L22:P22" si="9">SUM(L23:L27)</f>
        <v>1700</v>
      </c>
      <c r="M22" s="392">
        <f t="shared" si="9"/>
        <v>0</v>
      </c>
      <c r="N22" s="392">
        <f t="shared" si="9"/>
        <v>0</v>
      </c>
      <c r="O22" s="392">
        <f t="shared" si="9"/>
        <v>6540</v>
      </c>
      <c r="P22" s="392">
        <f t="shared" si="9"/>
        <v>8540</v>
      </c>
      <c r="Q22" s="392"/>
      <c r="R22" s="392"/>
    </row>
    <row r="23" spans="1:18" ht="22.5" customHeight="1">
      <c r="A23" s="424"/>
      <c r="B23" s="424" t="s">
        <v>146</v>
      </c>
      <c r="C23" s="392">
        <v>1</v>
      </c>
      <c r="D23" s="424" t="s">
        <v>87</v>
      </c>
      <c r="E23" s="424" t="s">
        <v>147</v>
      </c>
      <c r="F23" s="392" t="s">
        <v>62</v>
      </c>
      <c r="G23" s="392" t="s">
        <v>36</v>
      </c>
      <c r="H23" s="392">
        <v>10000</v>
      </c>
      <c r="I23" s="392" t="s">
        <v>102</v>
      </c>
      <c r="J23" s="392">
        <f t="shared" si="6"/>
        <v>1150</v>
      </c>
      <c r="K23" s="392">
        <v>750</v>
      </c>
      <c r="L23" s="392">
        <v>400</v>
      </c>
      <c r="M23" s="392"/>
      <c r="N23" s="392"/>
      <c r="O23" s="392">
        <v>1000</v>
      </c>
      <c r="P23" s="392">
        <v>2000</v>
      </c>
      <c r="Q23" s="392" t="s">
        <v>110</v>
      </c>
      <c r="R23" s="392" t="s">
        <v>47</v>
      </c>
    </row>
    <row r="24" spans="1:18" ht="22.5" customHeight="1">
      <c r="A24" s="424"/>
      <c r="B24" s="424" t="s">
        <v>468</v>
      </c>
      <c r="C24" s="392">
        <v>1</v>
      </c>
      <c r="D24" s="424" t="s">
        <v>87</v>
      </c>
      <c r="E24" s="424" t="s">
        <v>469</v>
      </c>
      <c r="F24" s="392" t="s">
        <v>62</v>
      </c>
      <c r="G24" s="392" t="s">
        <v>36</v>
      </c>
      <c r="H24" s="392">
        <v>700</v>
      </c>
      <c r="I24" s="392" t="s">
        <v>102</v>
      </c>
      <c r="J24" s="392">
        <f t="shared" si="6"/>
        <v>500</v>
      </c>
      <c r="K24" s="392">
        <v>0</v>
      </c>
      <c r="L24" s="392">
        <v>500</v>
      </c>
      <c r="M24" s="392">
        <v>0</v>
      </c>
      <c r="N24" s="392">
        <v>0</v>
      </c>
      <c r="O24" s="392">
        <v>140</v>
      </c>
      <c r="P24" s="392">
        <v>140</v>
      </c>
      <c r="Q24" s="392" t="s">
        <v>110</v>
      </c>
      <c r="R24" s="392" t="s">
        <v>47</v>
      </c>
    </row>
    <row r="25" spans="1:18" ht="22.5" customHeight="1">
      <c r="A25" s="424"/>
      <c r="B25" s="424" t="s">
        <v>470</v>
      </c>
      <c r="C25" s="392">
        <v>1</v>
      </c>
      <c r="D25" s="424" t="s">
        <v>87</v>
      </c>
      <c r="E25" s="424" t="s">
        <v>471</v>
      </c>
      <c r="F25" s="392" t="s">
        <v>62</v>
      </c>
      <c r="G25" s="392" t="s">
        <v>36</v>
      </c>
      <c r="H25" s="392">
        <v>20000</v>
      </c>
      <c r="I25" s="392" t="s">
        <v>102</v>
      </c>
      <c r="J25" s="392">
        <f>K25+L25+M25</f>
        <v>800</v>
      </c>
      <c r="K25" s="392">
        <v>0</v>
      </c>
      <c r="L25" s="392">
        <v>800</v>
      </c>
      <c r="M25" s="392">
        <v>0</v>
      </c>
      <c r="N25" s="392">
        <v>0</v>
      </c>
      <c r="O25" s="392">
        <v>3000</v>
      </c>
      <c r="P25" s="392">
        <v>4000</v>
      </c>
      <c r="Q25" s="392" t="s">
        <v>110</v>
      </c>
      <c r="R25" s="392"/>
    </row>
    <row r="26" spans="1:18" ht="22.5" customHeight="1">
      <c r="A26" s="424"/>
      <c r="B26" s="424" t="s">
        <v>472</v>
      </c>
      <c r="C26" s="392">
        <f>SUM(C28:C28)</f>
        <v>1</v>
      </c>
      <c r="D26" s="424"/>
      <c r="E26" s="424"/>
      <c r="F26" s="392"/>
      <c r="G26" s="392"/>
      <c r="H26" s="392">
        <f t="shared" ref="H26:P26" si="10">H27+H28</f>
        <v>11000</v>
      </c>
      <c r="I26" s="392" t="s">
        <v>102</v>
      </c>
      <c r="J26" s="392">
        <f t="shared" si="10"/>
        <v>400</v>
      </c>
      <c r="K26" s="392">
        <f t="shared" si="10"/>
        <v>400</v>
      </c>
      <c r="L26" s="392">
        <f t="shared" si="10"/>
        <v>0</v>
      </c>
      <c r="M26" s="392">
        <f t="shared" si="10"/>
        <v>0</v>
      </c>
      <c r="N26" s="392">
        <f t="shared" si="10"/>
        <v>0</v>
      </c>
      <c r="O26" s="392">
        <f t="shared" si="10"/>
        <v>2200</v>
      </c>
      <c r="P26" s="392">
        <f t="shared" si="10"/>
        <v>2200</v>
      </c>
      <c r="Q26" s="392"/>
      <c r="R26" s="392"/>
    </row>
    <row r="27" spans="1:18" ht="22.5" customHeight="1">
      <c r="A27" s="424"/>
      <c r="B27" s="424" t="s">
        <v>149</v>
      </c>
      <c r="C27" s="392">
        <v>1</v>
      </c>
      <c r="D27" s="424" t="s">
        <v>87</v>
      </c>
      <c r="E27" s="424" t="s">
        <v>150</v>
      </c>
      <c r="F27" s="392" t="s">
        <v>62</v>
      </c>
      <c r="G27" s="392" t="s">
        <v>36</v>
      </c>
      <c r="H27" s="392">
        <v>1000</v>
      </c>
      <c r="I27" s="392" t="s">
        <v>102</v>
      </c>
      <c r="J27" s="392">
        <f>SUM(K27:N27)</f>
        <v>200</v>
      </c>
      <c r="K27" s="392">
        <v>200</v>
      </c>
      <c r="L27" s="392">
        <v>0</v>
      </c>
      <c r="M27" s="392">
        <v>0</v>
      </c>
      <c r="N27" s="392">
        <v>0</v>
      </c>
      <c r="O27" s="392">
        <v>200</v>
      </c>
      <c r="P27" s="392">
        <v>200</v>
      </c>
      <c r="Q27" s="392" t="s">
        <v>47</v>
      </c>
      <c r="R27" s="392"/>
    </row>
    <row r="28" spans="1:18" ht="22.5" customHeight="1">
      <c r="A28" s="424"/>
      <c r="B28" s="424" t="s">
        <v>151</v>
      </c>
      <c r="C28" s="392">
        <v>1</v>
      </c>
      <c r="D28" s="424" t="s">
        <v>87</v>
      </c>
      <c r="E28" s="424" t="s">
        <v>152</v>
      </c>
      <c r="F28" s="392" t="s">
        <v>62</v>
      </c>
      <c r="G28" s="392" t="s">
        <v>36</v>
      </c>
      <c r="H28" s="392">
        <v>10000</v>
      </c>
      <c r="I28" s="392" t="s">
        <v>102</v>
      </c>
      <c r="J28" s="392">
        <f>SUM(K28:N28)</f>
        <v>200</v>
      </c>
      <c r="K28" s="392">
        <v>200</v>
      </c>
      <c r="L28" s="392">
        <v>0</v>
      </c>
      <c r="M28" s="392">
        <v>0</v>
      </c>
      <c r="N28" s="392">
        <v>0</v>
      </c>
      <c r="O28" s="392">
        <v>2000</v>
      </c>
      <c r="P28" s="392">
        <v>2000</v>
      </c>
      <c r="Q28" s="392" t="s">
        <v>47</v>
      </c>
      <c r="R28" s="392"/>
    </row>
    <row r="29" spans="1:18" ht="22.5" customHeight="1">
      <c r="A29" s="540" t="s">
        <v>1957</v>
      </c>
      <c r="B29" s="540"/>
      <c r="C29" s="548"/>
      <c r="D29" s="540"/>
      <c r="E29" s="540"/>
      <c r="F29" s="540"/>
      <c r="G29" s="540"/>
      <c r="H29" s="540"/>
      <c r="I29" s="548"/>
      <c r="J29" s="540"/>
      <c r="K29" s="540"/>
      <c r="L29" s="540"/>
      <c r="M29" s="540"/>
      <c r="N29" s="540"/>
      <c r="O29" s="540"/>
      <c r="P29" s="548"/>
      <c r="Q29" s="540"/>
      <c r="R29" s="540"/>
    </row>
    <row r="30" spans="1:18" ht="54" customHeight="1">
      <c r="A30" s="540"/>
      <c r="B30" s="540"/>
      <c r="C30" s="548"/>
      <c r="D30" s="540"/>
      <c r="E30" s="540"/>
      <c r="F30" s="540"/>
      <c r="G30" s="540"/>
      <c r="H30" s="540"/>
      <c r="I30" s="548"/>
      <c r="J30" s="540"/>
      <c r="K30" s="540"/>
      <c r="L30" s="540"/>
      <c r="M30" s="540"/>
      <c r="N30" s="540"/>
      <c r="O30" s="540"/>
      <c r="P30" s="548"/>
      <c r="Q30" s="540"/>
      <c r="R30" s="540"/>
    </row>
  </sheetData>
  <mergeCells count="23">
    <mergeCell ref="N6:N7"/>
    <mergeCell ref="O4:O7"/>
    <mergeCell ref="G4:G7"/>
    <mergeCell ref="J5:J7"/>
    <mergeCell ref="K6:K7"/>
    <mergeCell ref="L6:L7"/>
    <mergeCell ref="M6:M7"/>
    <mergeCell ref="H4:I6"/>
    <mergeCell ref="A29:R30"/>
    <mergeCell ref="A1:B1"/>
    <mergeCell ref="A3:R3"/>
    <mergeCell ref="P4:P7"/>
    <mergeCell ref="Q4:Q7"/>
    <mergeCell ref="R4:R7"/>
    <mergeCell ref="A2:R2"/>
    <mergeCell ref="J4:N4"/>
    <mergeCell ref="K5:N5"/>
    <mergeCell ref="A4:A7"/>
    <mergeCell ref="B4:B7"/>
    <mergeCell ref="C4:C7"/>
    <mergeCell ref="D4:D7"/>
    <mergeCell ref="E4:E7"/>
    <mergeCell ref="F4:F7"/>
  </mergeCells>
  <phoneticPr fontId="1" type="noConversion"/>
  <printOptions horizontalCentered="1"/>
  <pageMargins left="0.39370078740157483" right="0.39370078740157483" top="0.9055118110236221" bottom="0.78740157480314965" header="0.15748031496062992" footer="3.937007874015748E-2"/>
  <pageSetup paperSize="9" fitToHeight="0" orientation="landscape" r:id="rId1"/>
</worksheet>
</file>

<file path=xl/worksheets/sheet9.xml><?xml version="1.0" encoding="utf-8"?>
<worksheet xmlns="http://schemas.openxmlformats.org/spreadsheetml/2006/main" xmlns:r="http://schemas.openxmlformats.org/officeDocument/2006/relationships">
  <dimension ref="A1:R22"/>
  <sheetViews>
    <sheetView zoomScale="89" zoomScaleNormal="89" workbookViewId="0">
      <selection activeCell="F11" sqref="F11"/>
    </sheetView>
  </sheetViews>
  <sheetFormatPr defaultColWidth="9.125" defaultRowHeight="19.5" customHeight="1"/>
  <cols>
    <col min="1" max="1" width="3.5" style="422" customWidth="1"/>
    <col min="2" max="2" width="16.75" style="422" customWidth="1"/>
    <col min="3" max="3" width="5.75" style="463" customWidth="1"/>
    <col min="4" max="4" width="16.125" style="422" customWidth="1"/>
    <col min="5" max="5" width="15" style="422" customWidth="1"/>
    <col min="6" max="6" width="5" style="463" customWidth="1"/>
    <col min="7" max="7" width="8.125" style="463" customWidth="1"/>
    <col min="8" max="8" width="4.75" style="463" customWidth="1"/>
    <col min="9" max="9" width="4" style="463" customWidth="1"/>
    <col min="10" max="10" width="5" style="463" customWidth="1"/>
    <col min="11" max="11" width="6" style="463" customWidth="1"/>
    <col min="12" max="12" width="5.25" style="463" customWidth="1"/>
    <col min="13" max="13" width="3.75" style="463" customWidth="1"/>
    <col min="14" max="14" width="4.125" style="463" customWidth="1"/>
    <col min="15" max="15" width="4.25" style="463" customWidth="1"/>
    <col min="16" max="16" width="4.625" style="463" customWidth="1"/>
    <col min="17" max="17" width="3.875" style="463" customWidth="1"/>
    <col min="18" max="18" width="9.875" style="463" customWidth="1"/>
    <col min="19" max="16384" width="9.125" style="422"/>
  </cols>
  <sheetData>
    <row r="1" spans="1:18" ht="19.5" customHeight="1">
      <c r="A1" s="559" t="s">
        <v>1958</v>
      </c>
      <c r="B1" s="559"/>
    </row>
    <row r="2" spans="1:18" s="491" customFormat="1" ht="26.25" customHeight="1">
      <c r="A2" s="536" t="s">
        <v>1959</v>
      </c>
      <c r="B2" s="536"/>
      <c r="C2" s="536"/>
      <c r="D2" s="536"/>
      <c r="E2" s="536"/>
      <c r="F2" s="536"/>
      <c r="G2" s="562"/>
      <c r="H2" s="536"/>
      <c r="I2" s="536"/>
      <c r="J2" s="536"/>
      <c r="K2" s="536"/>
      <c r="L2" s="536"/>
      <c r="M2" s="536"/>
      <c r="N2" s="536"/>
      <c r="O2" s="536"/>
      <c r="P2" s="536"/>
      <c r="Q2" s="536"/>
      <c r="R2" s="536"/>
    </row>
    <row r="3" spans="1:18" s="491" customFormat="1" ht="19.5" customHeight="1">
      <c r="A3" s="541" t="s">
        <v>1960</v>
      </c>
      <c r="B3" s="541"/>
      <c r="C3" s="541"/>
      <c r="D3" s="541"/>
      <c r="E3" s="541"/>
      <c r="F3" s="541"/>
      <c r="G3" s="541"/>
      <c r="H3" s="541"/>
      <c r="I3" s="541"/>
      <c r="J3" s="541"/>
      <c r="K3" s="541"/>
      <c r="L3" s="541"/>
      <c r="M3" s="541"/>
      <c r="N3" s="541"/>
      <c r="O3" s="541"/>
      <c r="P3" s="541"/>
      <c r="Q3" s="541"/>
      <c r="R3" s="541"/>
    </row>
    <row r="4" spans="1:18" ht="19.5" customHeight="1">
      <c r="A4" s="522" t="s">
        <v>3</v>
      </c>
      <c r="B4" s="534" t="s">
        <v>4</v>
      </c>
      <c r="C4" s="522" t="s">
        <v>5</v>
      </c>
      <c r="D4" s="522" t="s">
        <v>6</v>
      </c>
      <c r="E4" s="522" t="s">
        <v>7</v>
      </c>
      <c r="F4" s="522" t="s">
        <v>8</v>
      </c>
      <c r="G4" s="522" t="s">
        <v>9</v>
      </c>
      <c r="H4" s="522" t="s">
        <v>10</v>
      </c>
      <c r="I4" s="522"/>
      <c r="J4" s="522" t="s">
        <v>11</v>
      </c>
      <c r="K4" s="522"/>
      <c r="L4" s="522"/>
      <c r="M4" s="522"/>
      <c r="N4" s="522"/>
      <c r="O4" s="522" t="s">
        <v>12</v>
      </c>
      <c r="P4" s="522" t="s">
        <v>13</v>
      </c>
      <c r="Q4" s="522" t="s">
        <v>16</v>
      </c>
      <c r="R4" s="522" t="s">
        <v>17</v>
      </c>
    </row>
    <row r="5" spans="1:18" ht="10.5" customHeight="1">
      <c r="A5" s="522"/>
      <c r="B5" s="534"/>
      <c r="C5" s="522"/>
      <c r="D5" s="522"/>
      <c r="E5" s="522"/>
      <c r="F5" s="522"/>
      <c r="G5" s="522"/>
      <c r="H5" s="522"/>
      <c r="I5" s="522"/>
      <c r="J5" s="522" t="s">
        <v>20</v>
      </c>
      <c r="K5" s="522" t="s">
        <v>21</v>
      </c>
      <c r="L5" s="522"/>
      <c r="M5" s="522"/>
      <c r="N5" s="522"/>
      <c r="O5" s="522"/>
      <c r="P5" s="522"/>
      <c r="Q5" s="522"/>
      <c r="R5" s="522"/>
    </row>
    <row r="6" spans="1:18" ht="9.75" customHeight="1">
      <c r="A6" s="522"/>
      <c r="B6" s="534"/>
      <c r="C6" s="522"/>
      <c r="D6" s="522"/>
      <c r="E6" s="522"/>
      <c r="F6" s="522"/>
      <c r="G6" s="522"/>
      <c r="H6" s="522"/>
      <c r="I6" s="522"/>
      <c r="J6" s="522"/>
      <c r="K6" s="534" t="s">
        <v>22</v>
      </c>
      <c r="L6" s="522" t="s">
        <v>23</v>
      </c>
      <c r="M6" s="522" t="s">
        <v>24</v>
      </c>
      <c r="N6" s="522" t="s">
        <v>25</v>
      </c>
      <c r="O6" s="522"/>
      <c r="P6" s="522"/>
      <c r="Q6" s="522"/>
      <c r="R6" s="522"/>
    </row>
    <row r="7" spans="1:18" ht="19.5" customHeight="1">
      <c r="A7" s="522"/>
      <c r="B7" s="534"/>
      <c r="C7" s="522"/>
      <c r="D7" s="522"/>
      <c r="E7" s="522"/>
      <c r="F7" s="522"/>
      <c r="G7" s="522"/>
      <c r="H7" s="392" t="s">
        <v>26</v>
      </c>
      <c r="I7" s="392" t="s">
        <v>27</v>
      </c>
      <c r="J7" s="522"/>
      <c r="K7" s="534"/>
      <c r="L7" s="522"/>
      <c r="M7" s="522"/>
      <c r="N7" s="522"/>
      <c r="O7" s="522"/>
      <c r="P7" s="522"/>
      <c r="Q7" s="522"/>
      <c r="R7" s="522"/>
    </row>
    <row r="8" spans="1:18" ht="19.5" customHeight="1">
      <c r="A8" s="436"/>
      <c r="B8" s="436" t="s">
        <v>20</v>
      </c>
      <c r="C8" s="396">
        <f>C9+C11+C13+C15+C17+C19</f>
        <v>6</v>
      </c>
      <c r="D8" s="436"/>
      <c r="E8" s="436"/>
      <c r="F8" s="396"/>
      <c r="G8" s="396"/>
      <c r="H8" s="396">
        <f t="shared" ref="H8:P8" si="0">H9+H11+H13+H15+H17+H19</f>
        <v>21434</v>
      </c>
      <c r="I8" s="396" t="s">
        <v>155</v>
      </c>
      <c r="J8" s="396">
        <f t="shared" si="0"/>
        <v>97508</v>
      </c>
      <c r="K8" s="396">
        <f t="shared" si="0"/>
        <v>11955</v>
      </c>
      <c r="L8" s="396">
        <f t="shared" si="0"/>
        <v>81560</v>
      </c>
      <c r="M8" s="396">
        <f t="shared" si="0"/>
        <v>0</v>
      </c>
      <c r="N8" s="396">
        <f t="shared" si="0"/>
        <v>3993</v>
      </c>
      <c r="O8" s="396">
        <f t="shared" si="0"/>
        <v>13604</v>
      </c>
      <c r="P8" s="396">
        <f t="shared" si="0"/>
        <v>35454</v>
      </c>
      <c r="Q8" s="396"/>
      <c r="R8" s="396"/>
    </row>
    <row r="9" spans="1:18" ht="19.5" customHeight="1">
      <c r="A9" s="436"/>
      <c r="B9" s="436" t="s">
        <v>473</v>
      </c>
      <c r="C9" s="396">
        <f t="shared" ref="C9:C13" si="1">SUM(C10:C10)</f>
        <v>1</v>
      </c>
      <c r="D9" s="436"/>
      <c r="E9" s="436"/>
      <c r="F9" s="396"/>
      <c r="G9" s="396"/>
      <c r="H9" s="396">
        <f t="shared" ref="H9:P9" si="2">SUM(H10:H10)</f>
        <v>6705</v>
      </c>
      <c r="I9" s="396" t="s">
        <v>155</v>
      </c>
      <c r="J9" s="396">
        <f t="shared" si="2"/>
        <v>33968</v>
      </c>
      <c r="K9" s="396">
        <f t="shared" si="2"/>
        <v>6705</v>
      </c>
      <c r="L9" s="396">
        <f t="shared" si="2"/>
        <v>26820</v>
      </c>
      <c r="M9" s="396">
        <f t="shared" si="2"/>
        <v>0</v>
      </c>
      <c r="N9" s="396">
        <f t="shared" si="2"/>
        <v>443</v>
      </c>
      <c r="O9" s="396">
        <f t="shared" si="2"/>
        <v>6705</v>
      </c>
      <c r="P9" s="396">
        <f t="shared" si="2"/>
        <v>13222</v>
      </c>
      <c r="Q9" s="396"/>
      <c r="R9" s="396"/>
    </row>
    <row r="10" spans="1:18" ht="19.5" customHeight="1">
      <c r="A10" s="436"/>
      <c r="B10" s="436" t="s">
        <v>156</v>
      </c>
      <c r="C10" s="396">
        <v>1</v>
      </c>
      <c r="D10" s="436" t="s">
        <v>87</v>
      </c>
      <c r="E10" s="436" t="s">
        <v>474</v>
      </c>
      <c r="F10" s="396" t="s">
        <v>62</v>
      </c>
      <c r="G10" s="396" t="s">
        <v>36</v>
      </c>
      <c r="H10" s="396">
        <v>6705</v>
      </c>
      <c r="I10" s="396" t="s">
        <v>155</v>
      </c>
      <c r="J10" s="396">
        <f>K10+L10+M10+N10</f>
        <v>33968</v>
      </c>
      <c r="K10" s="396">
        <v>6705</v>
      </c>
      <c r="L10" s="396">
        <v>26820</v>
      </c>
      <c r="M10" s="396">
        <v>0</v>
      </c>
      <c r="N10" s="396">
        <v>443</v>
      </c>
      <c r="O10" s="396">
        <v>6705</v>
      </c>
      <c r="P10" s="396">
        <v>13222</v>
      </c>
      <c r="Q10" s="396" t="s">
        <v>158</v>
      </c>
      <c r="R10" s="396" t="s">
        <v>47</v>
      </c>
    </row>
    <row r="11" spans="1:18" ht="19.5" customHeight="1">
      <c r="A11" s="436"/>
      <c r="B11" s="436" t="s">
        <v>475</v>
      </c>
      <c r="C11" s="396">
        <f t="shared" si="1"/>
        <v>1</v>
      </c>
      <c r="D11" s="436"/>
      <c r="E11" s="436"/>
      <c r="F11" s="396"/>
      <c r="G11" s="396"/>
      <c r="H11" s="396">
        <f t="shared" ref="H11:P11" si="3">SUM(H12:H12)</f>
        <v>2557</v>
      </c>
      <c r="I11" s="396" t="s">
        <v>155</v>
      </c>
      <c r="J11" s="396">
        <f t="shared" si="3"/>
        <v>53909</v>
      </c>
      <c r="K11" s="396">
        <f t="shared" si="3"/>
        <v>0</v>
      </c>
      <c r="L11" s="396">
        <f t="shared" si="3"/>
        <v>51342</v>
      </c>
      <c r="M11" s="396">
        <f t="shared" si="3"/>
        <v>0</v>
      </c>
      <c r="N11" s="396">
        <f t="shared" si="3"/>
        <v>2567</v>
      </c>
      <c r="O11" s="396">
        <f t="shared" si="3"/>
        <v>2557</v>
      </c>
      <c r="P11" s="396">
        <f t="shared" si="3"/>
        <v>8557</v>
      </c>
      <c r="Q11" s="396"/>
      <c r="R11" s="396"/>
    </row>
    <row r="12" spans="1:18" ht="19.5" customHeight="1">
      <c r="A12" s="436"/>
      <c r="B12" s="436" t="s">
        <v>160</v>
      </c>
      <c r="C12" s="396">
        <v>1</v>
      </c>
      <c r="D12" s="436" t="s">
        <v>161</v>
      </c>
      <c r="E12" s="436" t="s">
        <v>162</v>
      </c>
      <c r="F12" s="396" t="s">
        <v>62</v>
      </c>
      <c r="G12" s="396" t="s">
        <v>36</v>
      </c>
      <c r="H12" s="396">
        <v>2557</v>
      </c>
      <c r="I12" s="396" t="s">
        <v>155</v>
      </c>
      <c r="J12" s="396">
        <f t="shared" ref="J12:J16" si="4">SUM(K12:N12)</f>
        <v>53909</v>
      </c>
      <c r="K12" s="396">
        <v>0</v>
      </c>
      <c r="L12" s="396">
        <v>51342</v>
      </c>
      <c r="M12" s="396">
        <v>0</v>
      </c>
      <c r="N12" s="396">
        <v>2567</v>
      </c>
      <c r="O12" s="396">
        <v>2557</v>
      </c>
      <c r="P12" s="396">
        <v>8557</v>
      </c>
      <c r="Q12" s="396" t="s">
        <v>163</v>
      </c>
      <c r="R12" s="492" t="s">
        <v>164</v>
      </c>
    </row>
    <row r="13" spans="1:18" ht="19.5" customHeight="1">
      <c r="A13" s="436"/>
      <c r="B13" s="436" t="s">
        <v>476</v>
      </c>
      <c r="C13" s="396">
        <f t="shared" si="1"/>
        <v>1</v>
      </c>
      <c r="D13" s="436"/>
      <c r="E13" s="436"/>
      <c r="F13" s="396"/>
      <c r="G13" s="396"/>
      <c r="H13" s="396">
        <f t="shared" ref="H13:P13" si="5">SUM(H14:H14)</f>
        <v>10968</v>
      </c>
      <c r="I13" s="396" t="s">
        <v>155</v>
      </c>
      <c r="J13" s="396">
        <f t="shared" si="5"/>
        <v>5194</v>
      </c>
      <c r="K13" s="396">
        <f t="shared" si="5"/>
        <v>3000</v>
      </c>
      <c r="L13" s="396">
        <f t="shared" si="5"/>
        <v>2194</v>
      </c>
      <c r="M13" s="396">
        <f t="shared" si="5"/>
        <v>0</v>
      </c>
      <c r="N13" s="396">
        <f t="shared" si="5"/>
        <v>0</v>
      </c>
      <c r="O13" s="396">
        <f t="shared" si="5"/>
        <v>3538</v>
      </c>
      <c r="P13" s="396">
        <f t="shared" si="5"/>
        <v>10968</v>
      </c>
      <c r="Q13" s="396"/>
      <c r="R13" s="396"/>
    </row>
    <row r="14" spans="1:18" ht="19.5" customHeight="1">
      <c r="A14" s="436"/>
      <c r="B14" s="436" t="s">
        <v>166</v>
      </c>
      <c r="C14" s="396">
        <v>1</v>
      </c>
      <c r="D14" s="436" t="s">
        <v>173</v>
      </c>
      <c r="E14" s="436" t="s">
        <v>168</v>
      </c>
      <c r="F14" s="396" t="s">
        <v>62</v>
      </c>
      <c r="G14" s="396" t="s">
        <v>36</v>
      </c>
      <c r="H14" s="396">
        <v>10968</v>
      </c>
      <c r="I14" s="396" t="s">
        <v>155</v>
      </c>
      <c r="J14" s="396">
        <f t="shared" si="4"/>
        <v>5194</v>
      </c>
      <c r="K14" s="396">
        <v>3000</v>
      </c>
      <c r="L14" s="396">
        <v>2194</v>
      </c>
      <c r="M14" s="396">
        <v>0</v>
      </c>
      <c r="N14" s="396">
        <v>0</v>
      </c>
      <c r="O14" s="396">
        <v>3538</v>
      </c>
      <c r="P14" s="492">
        <v>10968</v>
      </c>
      <c r="Q14" s="396" t="s">
        <v>169</v>
      </c>
      <c r="R14" s="396" t="s">
        <v>170</v>
      </c>
    </row>
    <row r="15" spans="1:18" ht="19.5" customHeight="1">
      <c r="A15" s="436"/>
      <c r="B15" s="436" t="s">
        <v>477</v>
      </c>
      <c r="C15" s="396">
        <f>SUM(C16:C16)</f>
        <v>1</v>
      </c>
      <c r="D15" s="436"/>
      <c r="E15" s="436"/>
      <c r="F15" s="396"/>
      <c r="G15" s="396"/>
      <c r="H15" s="396">
        <f t="shared" ref="H15:P15" si="6">SUM(H16:H16)</f>
        <v>500</v>
      </c>
      <c r="I15" s="396" t="s">
        <v>155</v>
      </c>
      <c r="J15" s="396">
        <f t="shared" si="6"/>
        <v>1200</v>
      </c>
      <c r="K15" s="396">
        <f t="shared" si="6"/>
        <v>0</v>
      </c>
      <c r="L15" s="396">
        <f t="shared" si="6"/>
        <v>500</v>
      </c>
      <c r="M15" s="396">
        <f t="shared" si="6"/>
        <v>0</v>
      </c>
      <c r="N15" s="396">
        <f t="shared" si="6"/>
        <v>700</v>
      </c>
      <c r="O15" s="396">
        <f t="shared" si="6"/>
        <v>100</v>
      </c>
      <c r="P15" s="396">
        <f t="shared" si="6"/>
        <v>500</v>
      </c>
      <c r="Q15" s="396"/>
      <c r="R15" s="396"/>
    </row>
    <row r="16" spans="1:18" ht="19.5" customHeight="1">
      <c r="A16" s="436"/>
      <c r="B16" s="436" t="s">
        <v>172</v>
      </c>
      <c r="C16" s="396">
        <v>1</v>
      </c>
      <c r="D16" s="436" t="s">
        <v>173</v>
      </c>
      <c r="E16" s="436" t="s">
        <v>174</v>
      </c>
      <c r="F16" s="396" t="s">
        <v>62</v>
      </c>
      <c r="G16" s="396" t="s">
        <v>36</v>
      </c>
      <c r="H16" s="396">
        <v>500</v>
      </c>
      <c r="I16" s="396" t="s">
        <v>155</v>
      </c>
      <c r="J16" s="396">
        <f t="shared" si="4"/>
        <v>1200</v>
      </c>
      <c r="K16" s="396">
        <v>0</v>
      </c>
      <c r="L16" s="396">
        <v>500</v>
      </c>
      <c r="M16" s="396">
        <v>0</v>
      </c>
      <c r="N16" s="396">
        <v>700</v>
      </c>
      <c r="O16" s="396">
        <v>100</v>
      </c>
      <c r="P16" s="396">
        <v>500</v>
      </c>
      <c r="Q16" s="396" t="s">
        <v>175</v>
      </c>
      <c r="R16" s="396"/>
    </row>
    <row r="17" spans="1:18" ht="19.5" customHeight="1">
      <c r="A17" s="436"/>
      <c r="B17" s="436" t="s">
        <v>478</v>
      </c>
      <c r="C17" s="396">
        <f>SUM(C18:C18)</f>
        <v>1</v>
      </c>
      <c r="D17" s="436"/>
      <c r="E17" s="436"/>
      <c r="F17" s="396"/>
      <c r="G17" s="396"/>
      <c r="H17" s="396">
        <f t="shared" ref="H17:P17" si="7">SUM(H18:H18)</f>
        <v>254</v>
      </c>
      <c r="I17" s="396" t="s">
        <v>155</v>
      </c>
      <c r="J17" s="396">
        <f t="shared" si="7"/>
        <v>402</v>
      </c>
      <c r="K17" s="396">
        <f t="shared" si="7"/>
        <v>0</v>
      </c>
      <c r="L17" s="396">
        <f t="shared" si="7"/>
        <v>254</v>
      </c>
      <c r="M17" s="396">
        <f t="shared" si="7"/>
        <v>0</v>
      </c>
      <c r="N17" s="396">
        <f t="shared" si="7"/>
        <v>148</v>
      </c>
      <c r="O17" s="396">
        <f t="shared" si="7"/>
        <v>254</v>
      </c>
      <c r="P17" s="396">
        <f t="shared" si="7"/>
        <v>812</v>
      </c>
      <c r="Q17" s="396"/>
      <c r="R17" s="396"/>
    </row>
    <row r="18" spans="1:18" ht="19.5" customHeight="1">
      <c r="A18" s="436"/>
      <c r="B18" s="436" t="s">
        <v>177</v>
      </c>
      <c r="C18" s="396">
        <v>1</v>
      </c>
      <c r="D18" s="436" t="s">
        <v>178</v>
      </c>
      <c r="E18" s="436" t="s">
        <v>179</v>
      </c>
      <c r="F18" s="396" t="s">
        <v>62</v>
      </c>
      <c r="G18" s="396" t="s">
        <v>36</v>
      </c>
      <c r="H18" s="396">
        <v>254</v>
      </c>
      <c r="I18" s="396" t="s">
        <v>155</v>
      </c>
      <c r="J18" s="396">
        <f>SUM(K18:N18)</f>
        <v>402</v>
      </c>
      <c r="K18" s="396">
        <v>0</v>
      </c>
      <c r="L18" s="396">
        <v>254</v>
      </c>
      <c r="M18" s="396">
        <v>0</v>
      </c>
      <c r="N18" s="396">
        <v>148</v>
      </c>
      <c r="O18" s="396">
        <v>254</v>
      </c>
      <c r="P18" s="396">
        <v>812</v>
      </c>
      <c r="Q18" s="396" t="s">
        <v>163</v>
      </c>
      <c r="R18" s="396" t="s">
        <v>158</v>
      </c>
    </row>
    <row r="19" spans="1:18" ht="19.5" customHeight="1">
      <c r="A19" s="436"/>
      <c r="B19" s="436" t="s">
        <v>479</v>
      </c>
      <c r="C19" s="396">
        <f>C20</f>
        <v>1</v>
      </c>
      <c r="D19" s="436"/>
      <c r="E19" s="436"/>
      <c r="F19" s="396"/>
      <c r="G19" s="396"/>
      <c r="H19" s="396">
        <f t="shared" ref="H19:P19" si="8">H20</f>
        <v>450</v>
      </c>
      <c r="I19" s="396" t="str">
        <f t="shared" si="8"/>
        <v>户</v>
      </c>
      <c r="J19" s="396">
        <f t="shared" si="8"/>
        <v>2835</v>
      </c>
      <c r="K19" s="396">
        <f t="shared" si="8"/>
        <v>2250</v>
      </c>
      <c r="L19" s="396">
        <f t="shared" si="8"/>
        <v>450</v>
      </c>
      <c r="M19" s="396">
        <f t="shared" si="8"/>
        <v>0</v>
      </c>
      <c r="N19" s="396">
        <f t="shared" si="8"/>
        <v>135</v>
      </c>
      <c r="O19" s="396">
        <f t="shared" si="8"/>
        <v>450</v>
      </c>
      <c r="P19" s="396">
        <f t="shared" si="8"/>
        <v>1395</v>
      </c>
      <c r="Q19" s="396"/>
      <c r="R19" s="396"/>
    </row>
    <row r="20" spans="1:18" ht="19.5" customHeight="1">
      <c r="A20" s="438"/>
      <c r="B20" s="438" t="s">
        <v>640</v>
      </c>
      <c r="C20" s="394">
        <v>1</v>
      </c>
      <c r="D20" s="437" t="s">
        <v>641</v>
      </c>
      <c r="E20" s="437" t="s">
        <v>642</v>
      </c>
      <c r="F20" s="394" t="s">
        <v>35</v>
      </c>
      <c r="G20" s="394" t="s">
        <v>36</v>
      </c>
      <c r="H20" s="394">
        <v>450</v>
      </c>
      <c r="I20" s="394" t="s">
        <v>155</v>
      </c>
      <c r="J20" s="394">
        <f>SUM(K20:N20)</f>
        <v>2835</v>
      </c>
      <c r="K20" s="394">
        <v>2250</v>
      </c>
      <c r="L20" s="394">
        <v>450</v>
      </c>
      <c r="M20" s="492">
        <v>0</v>
      </c>
      <c r="N20" s="394">
        <v>135</v>
      </c>
      <c r="O20" s="394">
        <v>450</v>
      </c>
      <c r="P20" s="394">
        <v>1395</v>
      </c>
      <c r="Q20" s="394" t="s">
        <v>538</v>
      </c>
      <c r="R20" s="394" t="s">
        <v>184</v>
      </c>
    </row>
    <row r="21" spans="1:18" ht="19.5" customHeight="1">
      <c r="A21" s="542" t="s">
        <v>752</v>
      </c>
      <c r="B21" s="542"/>
      <c r="C21" s="534"/>
      <c r="D21" s="542"/>
      <c r="E21" s="542"/>
      <c r="F21" s="542"/>
      <c r="G21" s="542"/>
      <c r="H21" s="534"/>
      <c r="I21" s="534"/>
      <c r="J21" s="542"/>
      <c r="K21" s="542"/>
      <c r="L21" s="542"/>
      <c r="M21" s="542"/>
      <c r="N21" s="542"/>
      <c r="O21" s="542"/>
      <c r="P21" s="542"/>
      <c r="Q21" s="542"/>
      <c r="R21" s="542"/>
    </row>
    <row r="22" spans="1:18" ht="52.5" customHeight="1">
      <c r="A22" s="542"/>
      <c r="B22" s="542"/>
      <c r="C22" s="534"/>
      <c r="D22" s="542"/>
      <c r="E22" s="542"/>
      <c r="F22" s="542"/>
      <c r="G22" s="542"/>
      <c r="H22" s="534"/>
      <c r="I22" s="534"/>
      <c r="J22" s="542"/>
      <c r="K22" s="542"/>
      <c r="L22" s="542"/>
      <c r="M22" s="542"/>
      <c r="N22" s="542"/>
      <c r="O22" s="542"/>
      <c r="P22" s="542"/>
      <c r="Q22" s="542"/>
      <c r="R22" s="542"/>
    </row>
  </sheetData>
  <mergeCells count="23">
    <mergeCell ref="N6:N7"/>
    <mergeCell ref="O4:O7"/>
    <mergeCell ref="G4:G7"/>
    <mergeCell ref="J5:J7"/>
    <mergeCell ref="K6:K7"/>
    <mergeCell ref="L6:L7"/>
    <mergeCell ref="M6:M7"/>
    <mergeCell ref="H4:I6"/>
    <mergeCell ref="A21:R22"/>
    <mergeCell ref="A1:B1"/>
    <mergeCell ref="A3:R3"/>
    <mergeCell ref="P4:P7"/>
    <mergeCell ref="Q4:Q7"/>
    <mergeCell ref="R4:R7"/>
    <mergeCell ref="A2:R2"/>
    <mergeCell ref="J4:N4"/>
    <mergeCell ref="K5:N5"/>
    <mergeCell ref="A4:A7"/>
    <mergeCell ref="B4:B7"/>
    <mergeCell ref="C4:C7"/>
    <mergeCell ref="D4:D7"/>
    <mergeCell ref="E4:E7"/>
    <mergeCell ref="F4:F7"/>
  </mergeCells>
  <phoneticPr fontId="1" type="noConversion"/>
  <printOptions horizontalCentered="1"/>
  <pageMargins left="0.39370078740157483" right="0.39370078740157483" top="0.98425196850393704" bottom="0.78740157480314965" header="0.51181102362204722" footer="0.51181102362204722"/>
  <pageSetup paperSize="9" fitToHeight="0"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T95"/>
  <sheetViews>
    <sheetView zoomScale="88" zoomScaleNormal="88" workbookViewId="0">
      <selection activeCell="D32" sqref="D32"/>
    </sheetView>
  </sheetViews>
  <sheetFormatPr defaultColWidth="9" defaultRowHeight="14.25"/>
  <cols>
    <col min="1" max="1" width="6" customWidth="1"/>
    <col min="2" max="2" width="26.625" customWidth="1"/>
    <col min="4" max="4" width="26.875" customWidth="1"/>
    <col min="5" max="5" width="15.125" customWidth="1"/>
    <col min="9" max="9" width="9" style="1"/>
    <col min="10" max="16" width="9" style="10"/>
    <col min="17" max="17" width="8.5" customWidth="1"/>
    <col min="20" max="20" width="22.875" customWidth="1"/>
  </cols>
  <sheetData>
    <row r="1" spans="1:20">
      <c r="A1" s="566" t="s">
        <v>753</v>
      </c>
      <c r="B1" s="567"/>
      <c r="C1" s="567"/>
      <c r="D1" s="567"/>
      <c r="E1" s="567"/>
      <c r="F1" s="567"/>
      <c r="G1" s="567"/>
      <c r="H1" s="568"/>
      <c r="I1" s="569"/>
      <c r="J1" s="570"/>
      <c r="K1" s="570"/>
      <c r="L1" s="570"/>
      <c r="M1" s="570"/>
      <c r="N1" s="570"/>
      <c r="O1" s="570"/>
      <c r="P1" s="570"/>
      <c r="Q1" s="567"/>
      <c r="R1" s="567"/>
      <c r="S1" s="567"/>
      <c r="T1" s="567"/>
    </row>
    <row r="2" spans="1:20" ht="30" customHeight="1">
      <c r="A2" s="571" t="s">
        <v>754</v>
      </c>
      <c r="B2" s="572"/>
      <c r="C2" s="572"/>
      <c r="D2" s="572"/>
      <c r="E2" s="572"/>
      <c r="F2" s="572"/>
      <c r="G2" s="572"/>
      <c r="H2" s="573"/>
      <c r="I2" s="572"/>
      <c r="J2" s="574"/>
      <c r="K2" s="574"/>
      <c r="L2" s="574"/>
      <c r="M2" s="574"/>
      <c r="N2" s="574"/>
      <c r="O2" s="574"/>
      <c r="P2" s="574"/>
      <c r="Q2" s="572"/>
      <c r="R2" s="572"/>
      <c r="S2" s="572"/>
      <c r="T2" s="572"/>
    </row>
    <row r="3" spans="1:20" s="1" customFormat="1">
      <c r="A3" s="580" t="s">
        <v>3</v>
      </c>
      <c r="B3" s="563" t="s">
        <v>4</v>
      </c>
      <c r="C3" s="563" t="s">
        <v>755</v>
      </c>
      <c r="D3" s="563" t="s">
        <v>6</v>
      </c>
      <c r="E3" s="563" t="s">
        <v>7</v>
      </c>
      <c r="F3" s="563" t="s">
        <v>8</v>
      </c>
      <c r="G3" s="563" t="s">
        <v>9</v>
      </c>
      <c r="H3" s="564" t="s">
        <v>10</v>
      </c>
      <c r="I3" s="563"/>
      <c r="J3" s="565" t="s">
        <v>756</v>
      </c>
      <c r="K3" s="565"/>
      <c r="L3" s="565"/>
      <c r="M3" s="565"/>
      <c r="N3" s="565"/>
      <c r="O3" s="565" t="s">
        <v>12</v>
      </c>
      <c r="P3" s="565" t="s">
        <v>757</v>
      </c>
      <c r="Q3" s="563" t="s">
        <v>16</v>
      </c>
      <c r="R3" s="563" t="s">
        <v>17</v>
      </c>
      <c r="S3" s="563" t="s">
        <v>18</v>
      </c>
      <c r="T3" s="563" t="s">
        <v>19</v>
      </c>
    </row>
    <row r="4" spans="1:20" s="1" customFormat="1">
      <c r="A4" s="580"/>
      <c r="B4" s="563"/>
      <c r="C4" s="563"/>
      <c r="D4" s="563"/>
      <c r="E4" s="563"/>
      <c r="F4" s="563"/>
      <c r="G4" s="563"/>
      <c r="H4" s="564"/>
      <c r="I4" s="563"/>
      <c r="J4" s="565" t="s">
        <v>20</v>
      </c>
      <c r="K4" s="565" t="s">
        <v>21</v>
      </c>
      <c r="L4" s="565"/>
      <c r="M4" s="565"/>
      <c r="N4" s="565"/>
      <c r="O4" s="565"/>
      <c r="P4" s="565"/>
      <c r="Q4" s="563"/>
      <c r="R4" s="563"/>
      <c r="S4" s="563"/>
      <c r="T4" s="563"/>
    </row>
    <row r="5" spans="1:20" s="1" customFormat="1">
      <c r="A5" s="580"/>
      <c r="B5" s="563"/>
      <c r="C5" s="563"/>
      <c r="D5" s="563"/>
      <c r="E5" s="563"/>
      <c r="F5" s="563"/>
      <c r="G5" s="563"/>
      <c r="H5" s="564"/>
      <c r="I5" s="563"/>
      <c r="J5" s="565"/>
      <c r="K5" s="565" t="s">
        <v>22</v>
      </c>
      <c r="L5" s="565" t="s">
        <v>23</v>
      </c>
      <c r="M5" s="565" t="s">
        <v>24</v>
      </c>
      <c r="N5" s="565" t="s">
        <v>25</v>
      </c>
      <c r="O5" s="565"/>
      <c r="P5" s="565"/>
      <c r="Q5" s="563"/>
      <c r="R5" s="563"/>
      <c r="S5" s="563"/>
      <c r="T5" s="563"/>
    </row>
    <row r="6" spans="1:20" s="1" customFormat="1">
      <c r="A6" s="580"/>
      <c r="B6" s="563"/>
      <c r="C6" s="563"/>
      <c r="D6" s="563"/>
      <c r="E6" s="563"/>
      <c r="F6" s="563"/>
      <c r="G6" s="563"/>
      <c r="H6" s="188" t="s">
        <v>26</v>
      </c>
      <c r="I6" s="185" t="s">
        <v>27</v>
      </c>
      <c r="J6" s="565"/>
      <c r="K6" s="565"/>
      <c r="L6" s="565"/>
      <c r="M6" s="565"/>
      <c r="N6" s="565"/>
      <c r="O6" s="565"/>
      <c r="P6" s="565"/>
      <c r="Q6" s="563"/>
      <c r="R6" s="563"/>
      <c r="S6" s="563"/>
      <c r="T6" s="563"/>
    </row>
    <row r="7" spans="1:20" ht="24" customHeight="1">
      <c r="A7" s="191" t="str">
        <f>IF(D7&lt;&gt;"",COUNTA($D$7:D7)&amp;"","")</f>
        <v/>
      </c>
      <c r="B7" s="192" t="s">
        <v>758</v>
      </c>
      <c r="C7" s="193"/>
      <c r="D7" s="193"/>
      <c r="E7" s="193"/>
      <c r="F7" s="193"/>
      <c r="G7" s="193"/>
      <c r="H7" s="194">
        <f t="shared" ref="H7:P7" si="0">H8+H21+H26+H34+H41+H59</f>
        <v>9141915.2670000009</v>
      </c>
      <c r="I7" s="185"/>
      <c r="J7" s="189">
        <f>J8+J21+J26+J34+J41+J48+J54+J59</f>
        <v>257529.3</v>
      </c>
      <c r="K7" s="189">
        <v>140947</v>
      </c>
      <c r="L7" s="189">
        <f t="shared" si="0"/>
        <v>62368.86</v>
      </c>
      <c r="M7" s="189">
        <f t="shared" si="0"/>
        <v>8848.09</v>
      </c>
      <c r="N7" s="189">
        <f t="shared" si="0"/>
        <v>19057.23</v>
      </c>
      <c r="O7" s="189">
        <f t="shared" si="0"/>
        <v>201980</v>
      </c>
      <c r="P7" s="189">
        <f t="shared" si="0"/>
        <v>578527</v>
      </c>
      <c r="Q7" s="193"/>
      <c r="R7" s="193"/>
      <c r="S7" s="193"/>
      <c r="T7" s="193"/>
    </row>
    <row r="8" spans="1:20" ht="27" customHeight="1">
      <c r="A8" s="191" t="str">
        <f>IF(D8&lt;&gt;"",COUNTA($D$7:D8)&amp;"","")</f>
        <v/>
      </c>
      <c r="B8" s="192" t="s">
        <v>186</v>
      </c>
      <c r="C8" s="193"/>
      <c r="D8" s="193"/>
      <c r="E8" s="193"/>
      <c r="F8" s="193"/>
      <c r="G8" s="193"/>
      <c r="H8" s="194">
        <f t="shared" ref="H8:P8" si="1">H9+H11+H13+H14+H15+H17+H19</f>
        <v>1941.7670000000001</v>
      </c>
      <c r="I8" s="188"/>
      <c r="J8" s="189">
        <f t="shared" si="1"/>
        <v>89326</v>
      </c>
      <c r="K8" s="189">
        <f t="shared" si="1"/>
        <v>82626</v>
      </c>
      <c r="L8" s="189">
        <f t="shared" si="1"/>
        <v>0</v>
      </c>
      <c r="M8" s="189">
        <f t="shared" si="1"/>
        <v>0</v>
      </c>
      <c r="N8" s="189">
        <f t="shared" si="1"/>
        <v>6700</v>
      </c>
      <c r="O8" s="189">
        <f t="shared" si="1"/>
        <v>88960</v>
      </c>
      <c r="P8" s="189">
        <f t="shared" si="1"/>
        <v>227695</v>
      </c>
      <c r="Q8" s="193"/>
      <c r="R8" s="193"/>
      <c r="S8" s="193"/>
      <c r="T8" s="193"/>
    </row>
    <row r="9" spans="1:20" ht="29.1" customHeight="1">
      <c r="A9" s="191" t="str">
        <f>IF(D9&lt;&gt;"",COUNTA($D$7:D9)&amp;"","")</f>
        <v/>
      </c>
      <c r="B9" s="192" t="s">
        <v>188</v>
      </c>
      <c r="C9" s="193">
        <f>SUM(C10:C10)</f>
        <v>1</v>
      </c>
      <c r="D9" s="193"/>
      <c r="E9" s="193"/>
      <c r="F9" s="193"/>
      <c r="G9" s="193"/>
      <c r="H9" s="194">
        <f t="shared" ref="H9:P9" si="2">H10</f>
        <v>348.03300000000002</v>
      </c>
      <c r="I9" s="188" t="str">
        <f t="shared" si="2"/>
        <v>千米</v>
      </c>
      <c r="J9" s="189">
        <f t="shared" si="2"/>
        <v>29583</v>
      </c>
      <c r="K9" s="189">
        <f t="shared" si="2"/>
        <v>29583</v>
      </c>
      <c r="L9" s="189">
        <f t="shared" si="2"/>
        <v>0</v>
      </c>
      <c r="M9" s="189">
        <f t="shared" si="2"/>
        <v>0</v>
      </c>
      <c r="N9" s="189">
        <f t="shared" si="2"/>
        <v>0</v>
      </c>
      <c r="O9" s="189">
        <f t="shared" si="2"/>
        <v>1368</v>
      </c>
      <c r="P9" s="189">
        <f t="shared" si="2"/>
        <v>3871</v>
      </c>
      <c r="Q9" s="193"/>
      <c r="R9" s="193"/>
      <c r="S9" s="193"/>
      <c r="T9" s="193"/>
    </row>
    <row r="10" spans="1:20" ht="29.1" customHeight="1">
      <c r="A10" s="191" t="s">
        <v>243</v>
      </c>
      <c r="B10" s="193" t="s">
        <v>189</v>
      </c>
      <c r="C10" s="193">
        <v>1</v>
      </c>
      <c r="D10" s="193" t="s">
        <v>190</v>
      </c>
      <c r="E10" s="193" t="s">
        <v>191</v>
      </c>
      <c r="F10" s="193" t="s">
        <v>35</v>
      </c>
      <c r="G10" s="193" t="s">
        <v>36</v>
      </c>
      <c r="H10" s="194">
        <v>348.03300000000002</v>
      </c>
      <c r="I10" s="185" t="s">
        <v>187</v>
      </c>
      <c r="J10" s="189">
        <v>29583</v>
      </c>
      <c r="K10" s="189">
        <v>29583</v>
      </c>
      <c r="L10" s="189">
        <v>0</v>
      </c>
      <c r="M10" s="189">
        <v>0</v>
      </c>
      <c r="N10" s="189">
        <v>0</v>
      </c>
      <c r="O10" s="189">
        <v>1368</v>
      </c>
      <c r="P10" s="189">
        <v>3871</v>
      </c>
      <c r="Q10" s="193" t="s">
        <v>192</v>
      </c>
      <c r="R10" s="193"/>
      <c r="S10" s="193"/>
      <c r="T10" s="193" t="s">
        <v>759</v>
      </c>
    </row>
    <row r="11" spans="1:20" ht="24.95" customHeight="1">
      <c r="A11" s="191" t="str">
        <f>IF(D11&lt;&gt;"",COUNTA($D$7:D11)&amp;"","")</f>
        <v/>
      </c>
      <c r="B11" s="192" t="s">
        <v>193</v>
      </c>
      <c r="C11" s="193">
        <f>SUM(C12:C12)</f>
        <v>1</v>
      </c>
      <c r="D11" s="193"/>
      <c r="E11" s="193"/>
      <c r="F11" s="193"/>
      <c r="G11" s="193"/>
      <c r="H11" s="194">
        <f t="shared" ref="H11:P11" si="3">H12</f>
        <v>403.73399999999998</v>
      </c>
      <c r="I11" s="188" t="str">
        <f t="shared" si="3"/>
        <v>千米</v>
      </c>
      <c r="J11" s="189">
        <f t="shared" si="3"/>
        <v>26243</v>
      </c>
      <c r="K11" s="189">
        <f t="shared" si="3"/>
        <v>26243</v>
      </c>
      <c r="L11" s="189">
        <f t="shared" si="3"/>
        <v>0</v>
      </c>
      <c r="M11" s="189">
        <f t="shared" si="3"/>
        <v>0</v>
      </c>
      <c r="N11" s="189">
        <f t="shared" si="3"/>
        <v>0</v>
      </c>
      <c r="O11" s="189">
        <f t="shared" si="3"/>
        <v>21898</v>
      </c>
      <c r="P11" s="189">
        <f t="shared" si="3"/>
        <v>55956</v>
      </c>
      <c r="Q11" s="193"/>
      <c r="R11" s="193"/>
      <c r="S11" s="193"/>
      <c r="T11" s="193"/>
    </row>
    <row r="12" spans="1:20" ht="27.95" customHeight="1">
      <c r="A12" s="191" t="s">
        <v>760</v>
      </c>
      <c r="B12" s="193" t="s">
        <v>194</v>
      </c>
      <c r="C12" s="193">
        <v>1</v>
      </c>
      <c r="D12" s="193" t="s">
        <v>195</v>
      </c>
      <c r="E12" s="193" t="s">
        <v>196</v>
      </c>
      <c r="F12" s="193" t="s">
        <v>35</v>
      </c>
      <c r="G12" s="193" t="s">
        <v>36</v>
      </c>
      <c r="H12" s="194">
        <v>403.73399999999998</v>
      </c>
      <c r="I12" s="185" t="s">
        <v>187</v>
      </c>
      <c r="J12" s="189">
        <v>26243</v>
      </c>
      <c r="K12" s="189">
        <v>26243</v>
      </c>
      <c r="L12" s="189">
        <v>0</v>
      </c>
      <c r="M12" s="189">
        <v>0</v>
      </c>
      <c r="N12" s="189">
        <v>0</v>
      </c>
      <c r="O12" s="189">
        <v>21898</v>
      </c>
      <c r="P12" s="189">
        <v>55956</v>
      </c>
      <c r="Q12" s="193" t="s">
        <v>192</v>
      </c>
      <c r="R12" s="193"/>
      <c r="S12" s="193"/>
      <c r="T12" s="193" t="s">
        <v>761</v>
      </c>
    </row>
    <row r="13" spans="1:20" ht="18" customHeight="1">
      <c r="A13" s="191" t="str">
        <f>IF(D13&lt;&gt;"",COUNTA($D$7:D13)&amp;"","")</f>
        <v/>
      </c>
      <c r="B13" s="193" t="s">
        <v>197</v>
      </c>
      <c r="C13" s="193"/>
      <c r="D13" s="193"/>
      <c r="E13" s="193"/>
      <c r="F13" s="193"/>
      <c r="G13" s="193"/>
      <c r="H13" s="194">
        <v>0</v>
      </c>
      <c r="I13" s="185" t="s">
        <v>687</v>
      </c>
      <c r="J13" s="189">
        <v>0</v>
      </c>
      <c r="K13" s="189">
        <v>0</v>
      </c>
      <c r="L13" s="189">
        <v>0</v>
      </c>
      <c r="M13" s="189">
        <v>0</v>
      </c>
      <c r="N13" s="189">
        <v>0</v>
      </c>
      <c r="O13" s="189">
        <v>0</v>
      </c>
      <c r="P13" s="189">
        <v>0</v>
      </c>
      <c r="Q13" s="193"/>
      <c r="R13" s="193"/>
      <c r="S13" s="193"/>
      <c r="T13" s="193"/>
    </row>
    <row r="14" spans="1:20" ht="21" customHeight="1">
      <c r="A14" s="191" t="str">
        <f>IF(D14&lt;&gt;"",COUNTA($D$7:D14)&amp;"","")</f>
        <v/>
      </c>
      <c r="B14" s="193" t="s">
        <v>201</v>
      </c>
      <c r="C14" s="193"/>
      <c r="D14" s="193"/>
      <c r="E14" s="193"/>
      <c r="F14" s="193"/>
      <c r="G14" s="193"/>
      <c r="H14" s="194">
        <v>0</v>
      </c>
      <c r="I14" s="185" t="s">
        <v>187</v>
      </c>
      <c r="J14" s="189">
        <v>0</v>
      </c>
      <c r="K14" s="189">
        <v>0</v>
      </c>
      <c r="L14" s="189">
        <v>0</v>
      </c>
      <c r="M14" s="189">
        <v>0</v>
      </c>
      <c r="N14" s="189">
        <v>0</v>
      </c>
      <c r="O14" s="189">
        <v>0</v>
      </c>
      <c r="P14" s="189">
        <v>0</v>
      </c>
      <c r="Q14" s="193"/>
      <c r="R14" s="193"/>
      <c r="S14" s="193"/>
      <c r="T14" s="193"/>
    </row>
    <row r="15" spans="1:20" ht="20.100000000000001" customHeight="1">
      <c r="A15" s="193"/>
      <c r="B15" s="192" t="s">
        <v>206</v>
      </c>
      <c r="C15" s="193">
        <v>1</v>
      </c>
      <c r="D15" s="193"/>
      <c r="E15" s="193"/>
      <c r="F15" s="193"/>
      <c r="G15" s="193"/>
      <c r="H15" s="193">
        <f t="shared" ref="H15:P15" si="4">H16</f>
        <v>500</v>
      </c>
      <c r="I15" s="185" t="str">
        <f t="shared" si="4"/>
        <v>千米</v>
      </c>
      <c r="J15" s="189">
        <f t="shared" si="4"/>
        <v>20000</v>
      </c>
      <c r="K15" s="189">
        <f t="shared" si="4"/>
        <v>16000</v>
      </c>
      <c r="L15" s="189">
        <f t="shared" si="4"/>
        <v>0</v>
      </c>
      <c r="M15" s="189">
        <f t="shared" si="4"/>
        <v>0</v>
      </c>
      <c r="N15" s="189">
        <f t="shared" si="4"/>
        <v>4000</v>
      </c>
      <c r="O15" s="189">
        <f t="shared" si="4"/>
        <v>21898</v>
      </c>
      <c r="P15" s="189">
        <f t="shared" si="4"/>
        <v>55956</v>
      </c>
      <c r="Q15" s="193" t="s">
        <v>192</v>
      </c>
      <c r="R15" s="193"/>
      <c r="S15" s="193"/>
      <c r="T15" s="193"/>
    </row>
    <row r="16" spans="1:20" ht="39" customHeight="1">
      <c r="A16" s="193">
        <v>3</v>
      </c>
      <c r="B16" s="193" t="s">
        <v>207</v>
      </c>
      <c r="C16" s="193"/>
      <c r="D16" s="193" t="s">
        <v>208</v>
      </c>
      <c r="E16" s="193" t="s">
        <v>209</v>
      </c>
      <c r="F16" s="193" t="s">
        <v>210</v>
      </c>
      <c r="G16" s="193" t="s">
        <v>36</v>
      </c>
      <c r="H16" s="193">
        <v>500</v>
      </c>
      <c r="I16" s="185" t="s">
        <v>187</v>
      </c>
      <c r="J16" s="189">
        <v>20000</v>
      </c>
      <c r="K16" s="189">
        <v>16000</v>
      </c>
      <c r="L16" s="189">
        <v>0</v>
      </c>
      <c r="M16" s="189">
        <v>0</v>
      </c>
      <c r="N16" s="189">
        <v>4000</v>
      </c>
      <c r="O16" s="189">
        <v>21898</v>
      </c>
      <c r="P16" s="189">
        <v>55956</v>
      </c>
      <c r="Q16" s="193" t="s">
        <v>192</v>
      </c>
      <c r="R16" s="193"/>
      <c r="S16" s="193"/>
      <c r="T16" s="193" t="s">
        <v>691</v>
      </c>
    </row>
    <row r="17" spans="1:20" ht="21.95" customHeight="1">
      <c r="A17" s="193"/>
      <c r="B17" s="192" t="s">
        <v>211</v>
      </c>
      <c r="C17" s="193">
        <v>1</v>
      </c>
      <c r="D17" s="193"/>
      <c r="E17" s="193"/>
      <c r="F17" s="193"/>
      <c r="G17" s="193"/>
      <c r="H17" s="193">
        <f t="shared" ref="H17:P17" si="5">H18</f>
        <v>90</v>
      </c>
      <c r="I17" s="185" t="str">
        <f t="shared" si="5"/>
        <v>座</v>
      </c>
      <c r="J17" s="189">
        <f t="shared" si="5"/>
        <v>4500</v>
      </c>
      <c r="K17" s="189">
        <f t="shared" si="5"/>
        <v>3600</v>
      </c>
      <c r="L17" s="189">
        <f t="shared" si="5"/>
        <v>0</v>
      </c>
      <c r="M17" s="189">
        <f t="shared" si="5"/>
        <v>0</v>
      </c>
      <c r="N17" s="189">
        <f t="shared" si="5"/>
        <v>900</v>
      </c>
      <c r="O17" s="189">
        <f t="shared" si="5"/>
        <v>21898</v>
      </c>
      <c r="P17" s="189">
        <f t="shared" si="5"/>
        <v>55956</v>
      </c>
      <c r="Q17" s="193" t="s">
        <v>192</v>
      </c>
      <c r="R17" s="193"/>
      <c r="S17" s="193"/>
      <c r="T17" s="193"/>
    </row>
    <row r="18" spans="1:20" ht="21.95" customHeight="1">
      <c r="A18" s="193">
        <v>4</v>
      </c>
      <c r="B18" s="193" t="s">
        <v>212</v>
      </c>
      <c r="C18" s="193"/>
      <c r="D18" s="193" t="s">
        <v>208</v>
      </c>
      <c r="E18" s="193" t="s">
        <v>213</v>
      </c>
      <c r="F18" s="193" t="s">
        <v>62</v>
      </c>
      <c r="G18" s="193" t="s">
        <v>36</v>
      </c>
      <c r="H18" s="193">
        <v>90</v>
      </c>
      <c r="I18" s="185" t="s">
        <v>214</v>
      </c>
      <c r="J18" s="189">
        <v>4500</v>
      </c>
      <c r="K18" s="189">
        <v>3600</v>
      </c>
      <c r="L18" s="189">
        <v>0</v>
      </c>
      <c r="M18" s="189">
        <v>0</v>
      </c>
      <c r="N18" s="189">
        <v>900</v>
      </c>
      <c r="O18" s="189">
        <v>21898</v>
      </c>
      <c r="P18" s="189">
        <v>55956</v>
      </c>
      <c r="Q18" s="193" t="s">
        <v>192</v>
      </c>
      <c r="R18" s="193"/>
      <c r="S18" s="193"/>
      <c r="T18" s="193" t="s">
        <v>691</v>
      </c>
    </row>
    <row r="19" spans="1:20" ht="21.95" customHeight="1">
      <c r="A19" s="193"/>
      <c r="B19" s="192" t="s">
        <v>215</v>
      </c>
      <c r="C19" s="193">
        <v>1</v>
      </c>
      <c r="D19" s="193"/>
      <c r="E19" s="193"/>
      <c r="F19" s="193"/>
      <c r="G19" s="193"/>
      <c r="H19" s="193">
        <f t="shared" ref="H19:P19" si="6">H20</f>
        <v>600</v>
      </c>
      <c r="I19" s="185" t="str">
        <f t="shared" si="6"/>
        <v>千米</v>
      </c>
      <c r="J19" s="189">
        <f t="shared" si="6"/>
        <v>9000</v>
      </c>
      <c r="K19" s="189">
        <f t="shared" si="6"/>
        <v>7200</v>
      </c>
      <c r="L19" s="189">
        <f t="shared" si="6"/>
        <v>0</v>
      </c>
      <c r="M19" s="189">
        <f t="shared" si="6"/>
        <v>0</v>
      </c>
      <c r="N19" s="189">
        <f t="shared" si="6"/>
        <v>1800</v>
      </c>
      <c r="O19" s="189">
        <f t="shared" si="6"/>
        <v>21898</v>
      </c>
      <c r="P19" s="189">
        <f t="shared" si="6"/>
        <v>55956</v>
      </c>
      <c r="Q19" s="193" t="s">
        <v>192</v>
      </c>
      <c r="R19" s="193"/>
      <c r="S19" s="193"/>
      <c r="T19" s="193"/>
    </row>
    <row r="20" spans="1:20" ht="21.95" customHeight="1">
      <c r="A20" s="193">
        <v>5</v>
      </c>
      <c r="B20" s="193" t="s">
        <v>216</v>
      </c>
      <c r="C20" s="193"/>
      <c r="D20" s="193" t="s">
        <v>208</v>
      </c>
      <c r="E20" s="193" t="s">
        <v>217</v>
      </c>
      <c r="F20" s="193" t="s">
        <v>62</v>
      </c>
      <c r="G20" s="193" t="s">
        <v>36</v>
      </c>
      <c r="H20" s="193">
        <v>600</v>
      </c>
      <c r="I20" s="185" t="s">
        <v>187</v>
      </c>
      <c r="J20" s="189">
        <v>9000</v>
      </c>
      <c r="K20" s="189">
        <v>7200</v>
      </c>
      <c r="L20" s="189">
        <v>0</v>
      </c>
      <c r="M20" s="189">
        <v>0</v>
      </c>
      <c r="N20" s="189">
        <v>1800</v>
      </c>
      <c r="O20" s="189">
        <v>21898</v>
      </c>
      <c r="P20" s="189">
        <v>55956</v>
      </c>
      <c r="Q20" s="193" t="s">
        <v>192</v>
      </c>
      <c r="R20" s="193"/>
      <c r="S20" s="193"/>
      <c r="T20" s="193" t="s">
        <v>691</v>
      </c>
    </row>
    <row r="21" spans="1:20" ht="21.95" customHeight="1">
      <c r="A21" s="191" t="str">
        <f>IF(D21&lt;&gt;"",COUNTA($D$7:D21)&amp;"","")</f>
        <v/>
      </c>
      <c r="B21" s="192" t="s">
        <v>218</v>
      </c>
      <c r="C21" s="193">
        <f>C22+C24</f>
        <v>2</v>
      </c>
      <c r="D21" s="193"/>
      <c r="E21" s="193"/>
      <c r="F21" s="193"/>
      <c r="G21" s="193"/>
      <c r="H21" s="194">
        <f t="shared" ref="H21:P21" si="7">H22+H24</f>
        <v>43904</v>
      </c>
      <c r="I21" s="188"/>
      <c r="J21" s="189">
        <f t="shared" si="7"/>
        <v>3512.3</v>
      </c>
      <c r="K21" s="189">
        <f t="shared" si="7"/>
        <v>1404.93</v>
      </c>
      <c r="L21" s="189">
        <f t="shared" si="7"/>
        <v>1756.16</v>
      </c>
      <c r="M21" s="189">
        <f t="shared" si="7"/>
        <v>105.36</v>
      </c>
      <c r="N21" s="189">
        <f t="shared" si="7"/>
        <v>245.86</v>
      </c>
      <c r="O21" s="189">
        <f t="shared" si="7"/>
        <v>9577</v>
      </c>
      <c r="P21" s="189">
        <f t="shared" si="7"/>
        <v>43904</v>
      </c>
      <c r="Q21" s="193"/>
      <c r="R21" s="193"/>
      <c r="S21" s="193"/>
      <c r="T21" s="193"/>
    </row>
    <row r="22" spans="1:20" ht="24.95" customHeight="1">
      <c r="A22" s="191" t="str">
        <f>IF(D22&lt;&gt;"",COUNTA($D$7:D22)&amp;"","")</f>
        <v/>
      </c>
      <c r="B22" s="193" t="s">
        <v>762</v>
      </c>
      <c r="C22" s="193">
        <f t="shared" ref="C22:C27" si="8">SUM(C23:C23)</f>
        <v>1</v>
      </c>
      <c r="D22" s="193"/>
      <c r="E22" s="193"/>
      <c r="F22" s="193"/>
      <c r="G22" s="193"/>
      <c r="H22" s="194">
        <f t="shared" ref="H22:P22" si="9">H23</f>
        <v>39859</v>
      </c>
      <c r="I22" s="185" t="str">
        <f t="shared" si="9"/>
        <v>人</v>
      </c>
      <c r="J22" s="189">
        <f t="shared" si="9"/>
        <v>3188.7</v>
      </c>
      <c r="K22" s="189">
        <f t="shared" si="9"/>
        <v>1275.49</v>
      </c>
      <c r="L22" s="189">
        <f t="shared" si="9"/>
        <v>1594.36</v>
      </c>
      <c r="M22" s="189">
        <f t="shared" si="9"/>
        <v>95.66</v>
      </c>
      <c r="N22" s="189">
        <f t="shared" si="9"/>
        <v>223.21</v>
      </c>
      <c r="O22" s="189">
        <f t="shared" si="9"/>
        <v>9577</v>
      </c>
      <c r="P22" s="189">
        <f t="shared" si="9"/>
        <v>39859</v>
      </c>
      <c r="Q22" s="193"/>
      <c r="R22" s="193"/>
      <c r="S22" s="193"/>
      <c r="T22" s="193"/>
    </row>
    <row r="23" spans="1:20" ht="21.95" customHeight="1">
      <c r="A23" s="191" t="s">
        <v>763</v>
      </c>
      <c r="B23" s="195" t="s">
        <v>220</v>
      </c>
      <c r="C23" s="196">
        <v>1</v>
      </c>
      <c r="D23" s="195" t="s">
        <v>221</v>
      </c>
      <c r="E23" s="195" t="s">
        <v>222</v>
      </c>
      <c r="F23" s="195" t="s">
        <v>62</v>
      </c>
      <c r="G23" s="195" t="s">
        <v>36</v>
      </c>
      <c r="H23" s="194">
        <v>39859</v>
      </c>
      <c r="I23" s="200" t="s">
        <v>223</v>
      </c>
      <c r="J23" s="189">
        <v>3188.7</v>
      </c>
      <c r="K23" s="189">
        <v>1275.49</v>
      </c>
      <c r="L23" s="189">
        <v>1594.36</v>
      </c>
      <c r="M23" s="189">
        <v>95.66</v>
      </c>
      <c r="N23" s="189">
        <v>223.21</v>
      </c>
      <c r="O23" s="189">
        <v>9577</v>
      </c>
      <c r="P23" s="189">
        <v>39859</v>
      </c>
      <c r="Q23" s="195" t="s">
        <v>224</v>
      </c>
      <c r="R23" s="195"/>
      <c r="S23" s="195" t="s">
        <v>40</v>
      </c>
      <c r="T23" s="195"/>
    </row>
    <row r="24" spans="1:20" ht="21.95" customHeight="1">
      <c r="A24" s="191" t="str">
        <f>IF(D24&lt;&gt;"",COUNTA($D$7:D24)&amp;"","")</f>
        <v/>
      </c>
      <c r="B24" s="193" t="s">
        <v>764</v>
      </c>
      <c r="C24" s="193">
        <f t="shared" si="8"/>
        <v>1</v>
      </c>
      <c r="D24" s="193"/>
      <c r="E24" s="193"/>
      <c r="F24" s="193"/>
      <c r="G24" s="193"/>
      <c r="H24" s="194">
        <f>H25</f>
        <v>4045</v>
      </c>
      <c r="I24" s="185" t="s">
        <v>102</v>
      </c>
      <c r="J24" s="189">
        <f t="shared" ref="J24:P24" si="10">SUM(J25:J25)</f>
        <v>323.60000000000002</v>
      </c>
      <c r="K24" s="189">
        <f t="shared" si="10"/>
        <v>129.44</v>
      </c>
      <c r="L24" s="189">
        <f t="shared" si="10"/>
        <v>161.80000000000001</v>
      </c>
      <c r="M24" s="189">
        <f t="shared" si="10"/>
        <v>9.6999999999999993</v>
      </c>
      <c r="N24" s="189">
        <f t="shared" si="10"/>
        <v>22.65</v>
      </c>
      <c r="O24" s="189">
        <f t="shared" si="10"/>
        <v>0</v>
      </c>
      <c r="P24" s="189">
        <f t="shared" si="10"/>
        <v>4045</v>
      </c>
      <c r="Q24" s="193"/>
      <c r="R24" s="193"/>
      <c r="S24" s="193"/>
      <c r="T24" s="193"/>
    </row>
    <row r="25" spans="1:20" ht="20.100000000000001" customHeight="1">
      <c r="A25" s="191" t="s">
        <v>765</v>
      </c>
      <c r="B25" s="195" t="s">
        <v>226</v>
      </c>
      <c r="C25" s="196">
        <v>1</v>
      </c>
      <c r="D25" s="195" t="s">
        <v>227</v>
      </c>
      <c r="E25" s="195" t="s">
        <v>228</v>
      </c>
      <c r="F25" s="195" t="s">
        <v>62</v>
      </c>
      <c r="G25" s="195" t="s">
        <v>36</v>
      </c>
      <c r="H25" s="194">
        <v>4045</v>
      </c>
      <c r="I25" s="200" t="s">
        <v>223</v>
      </c>
      <c r="J25" s="189">
        <v>323.60000000000002</v>
      </c>
      <c r="K25" s="189">
        <v>129.44</v>
      </c>
      <c r="L25" s="189">
        <v>161.80000000000001</v>
      </c>
      <c r="M25" s="189">
        <v>9.6999999999999993</v>
      </c>
      <c r="N25" s="189">
        <v>22.65</v>
      </c>
      <c r="O25" s="189"/>
      <c r="P25" s="189">
        <v>4045</v>
      </c>
      <c r="Q25" s="195" t="s">
        <v>224</v>
      </c>
      <c r="R25" s="195"/>
      <c r="S25" s="195" t="s">
        <v>40</v>
      </c>
      <c r="T25" s="195"/>
    </row>
    <row r="26" spans="1:20" ht="20.100000000000001" customHeight="1">
      <c r="A26" s="191" t="str">
        <f>IF(D26&lt;&gt;"",COUNTA($D$7:D26)&amp;"","")</f>
        <v/>
      </c>
      <c r="B26" s="192" t="s">
        <v>229</v>
      </c>
      <c r="C26" s="193"/>
      <c r="D26" s="193"/>
      <c r="E26" s="193"/>
      <c r="F26" s="193"/>
      <c r="G26" s="193"/>
      <c r="H26" s="194">
        <f t="shared" ref="H26:P26" si="11">H27+H29+H31</f>
        <v>9840</v>
      </c>
      <c r="I26" s="188"/>
      <c r="J26" s="189">
        <f t="shared" si="11"/>
        <v>14650</v>
      </c>
      <c r="K26" s="189">
        <f t="shared" si="11"/>
        <v>7500</v>
      </c>
      <c r="L26" s="189">
        <f t="shared" si="11"/>
        <v>2900</v>
      </c>
      <c r="M26" s="189">
        <f t="shared" si="11"/>
        <v>2625</v>
      </c>
      <c r="N26" s="189">
        <f t="shared" si="11"/>
        <v>1625</v>
      </c>
      <c r="O26" s="189">
        <f t="shared" si="11"/>
        <v>18840</v>
      </c>
      <c r="P26" s="189">
        <f t="shared" si="11"/>
        <v>53940</v>
      </c>
      <c r="Q26" s="193"/>
      <c r="R26" s="193"/>
      <c r="S26" s="193"/>
      <c r="T26" s="193"/>
    </row>
    <row r="27" spans="1:20" ht="20.100000000000001" customHeight="1">
      <c r="A27" s="191" t="str">
        <f>IF(D27&lt;&gt;"",COUNTA($D$7:D27)&amp;"","")</f>
        <v/>
      </c>
      <c r="B27" s="193" t="s">
        <v>230</v>
      </c>
      <c r="C27" s="193">
        <f t="shared" si="8"/>
        <v>1</v>
      </c>
      <c r="D27" s="193"/>
      <c r="E27" s="193"/>
      <c r="F27" s="193"/>
      <c r="G27" s="193"/>
      <c r="H27" s="194">
        <f t="shared" ref="H27:P27" si="12">H28</f>
        <v>695</v>
      </c>
      <c r="I27" s="188" t="str">
        <f t="shared" si="12"/>
        <v>千米</v>
      </c>
      <c r="J27" s="189">
        <f t="shared" si="12"/>
        <v>6500</v>
      </c>
      <c r="K27" s="189">
        <f t="shared" si="12"/>
        <v>6500</v>
      </c>
      <c r="L27" s="189">
        <f t="shared" si="12"/>
        <v>0</v>
      </c>
      <c r="M27" s="189">
        <f t="shared" si="12"/>
        <v>0</v>
      </c>
      <c r="N27" s="189">
        <f t="shared" si="12"/>
        <v>0</v>
      </c>
      <c r="O27" s="189">
        <f t="shared" si="12"/>
        <v>1532</v>
      </c>
      <c r="P27" s="189">
        <f t="shared" si="12"/>
        <v>12200</v>
      </c>
      <c r="Q27" s="193"/>
      <c r="R27" s="193"/>
      <c r="S27" s="193"/>
      <c r="T27" s="193"/>
    </row>
    <row r="28" spans="1:20" ht="20.100000000000001" customHeight="1">
      <c r="A28" s="191" t="s">
        <v>766</v>
      </c>
      <c r="B28" s="193" t="s">
        <v>231</v>
      </c>
      <c r="C28" s="193">
        <v>1</v>
      </c>
      <c r="D28" s="197" t="s">
        <v>232</v>
      </c>
      <c r="E28" s="197" t="s">
        <v>233</v>
      </c>
      <c r="F28" s="197" t="s">
        <v>35</v>
      </c>
      <c r="G28" s="197" t="s">
        <v>36</v>
      </c>
      <c r="H28" s="197">
        <v>695</v>
      </c>
      <c r="I28" s="201" t="s">
        <v>187</v>
      </c>
      <c r="J28" s="189">
        <v>6500</v>
      </c>
      <c r="K28" s="189">
        <v>6500</v>
      </c>
      <c r="L28" s="189">
        <v>0</v>
      </c>
      <c r="M28" s="189">
        <v>0</v>
      </c>
      <c r="N28" s="189">
        <v>0</v>
      </c>
      <c r="O28" s="189">
        <v>1532</v>
      </c>
      <c r="P28" s="189">
        <v>12200</v>
      </c>
      <c r="Q28" s="193" t="s">
        <v>234</v>
      </c>
      <c r="R28" s="193"/>
      <c r="S28" s="193" t="s">
        <v>40</v>
      </c>
      <c r="T28" s="193"/>
    </row>
    <row r="29" spans="1:20" ht="20.100000000000001" customHeight="1">
      <c r="A29" s="191" t="str">
        <f>IF(D29&lt;&gt;"",COUNTA($D$7:D29)&amp;"","")</f>
        <v/>
      </c>
      <c r="B29" s="193" t="s">
        <v>235</v>
      </c>
      <c r="C29" s="193">
        <f>SUM(C30:C30)</f>
        <v>1</v>
      </c>
      <c r="D29" s="193"/>
      <c r="E29" s="193"/>
      <c r="F29" s="193"/>
      <c r="G29" s="193"/>
      <c r="H29" s="194">
        <f t="shared" ref="H29:P29" si="13">H30</f>
        <v>1000</v>
      </c>
      <c r="I29" s="188" t="str">
        <f t="shared" si="13"/>
        <v>口</v>
      </c>
      <c r="J29" s="189">
        <f t="shared" si="13"/>
        <v>600</v>
      </c>
      <c r="K29" s="189">
        <f t="shared" si="13"/>
        <v>0</v>
      </c>
      <c r="L29" s="189">
        <f t="shared" si="13"/>
        <v>500</v>
      </c>
      <c r="M29" s="189">
        <f t="shared" si="13"/>
        <v>0</v>
      </c>
      <c r="N29" s="189">
        <f t="shared" si="13"/>
        <v>100</v>
      </c>
      <c r="O29" s="189">
        <f t="shared" si="13"/>
        <v>1000</v>
      </c>
      <c r="P29" s="189">
        <f t="shared" si="13"/>
        <v>4120</v>
      </c>
      <c r="Q29" s="193"/>
      <c r="R29" s="193"/>
      <c r="S29" s="193"/>
      <c r="T29" s="193"/>
    </row>
    <row r="30" spans="1:20" ht="33.75">
      <c r="A30" s="191" t="s">
        <v>767</v>
      </c>
      <c r="B30" s="193" t="s">
        <v>236</v>
      </c>
      <c r="C30" s="193">
        <v>1</v>
      </c>
      <c r="D30" s="193" t="s">
        <v>237</v>
      </c>
      <c r="E30" s="193" t="s">
        <v>238</v>
      </c>
      <c r="F30" s="193" t="s">
        <v>62</v>
      </c>
      <c r="G30" s="193" t="s">
        <v>510</v>
      </c>
      <c r="H30" s="194">
        <v>1000</v>
      </c>
      <c r="I30" s="188" t="s">
        <v>239</v>
      </c>
      <c r="J30" s="189">
        <v>600</v>
      </c>
      <c r="K30" s="189">
        <v>0</v>
      </c>
      <c r="L30" s="189">
        <v>500</v>
      </c>
      <c r="M30" s="189">
        <v>0</v>
      </c>
      <c r="N30" s="189">
        <v>100</v>
      </c>
      <c r="O30" s="189">
        <v>1000</v>
      </c>
      <c r="P30" s="189">
        <v>4120</v>
      </c>
      <c r="Q30" s="193" t="s">
        <v>768</v>
      </c>
      <c r="R30" s="193"/>
      <c r="S30" s="193" t="s">
        <v>40</v>
      </c>
      <c r="T30" s="193" t="s">
        <v>769</v>
      </c>
    </row>
    <row r="31" spans="1:20" ht="21" customHeight="1">
      <c r="A31" s="191" t="str">
        <f>IF(D31&lt;&gt;"",COUNTA($D$7:D31)&amp;"","")</f>
        <v/>
      </c>
      <c r="B31" s="193" t="s">
        <v>241</v>
      </c>
      <c r="C31" s="193"/>
      <c r="D31" s="193"/>
      <c r="E31" s="193"/>
      <c r="F31" s="193"/>
      <c r="G31" s="193"/>
      <c r="H31" s="194">
        <f t="shared" ref="H31:P31" si="14">H32+H33</f>
        <v>8145</v>
      </c>
      <c r="I31" s="188"/>
      <c r="J31" s="189">
        <f t="shared" si="14"/>
        <v>7550</v>
      </c>
      <c r="K31" s="189">
        <f t="shared" si="14"/>
        <v>1000</v>
      </c>
      <c r="L31" s="189">
        <f t="shared" si="14"/>
        <v>2400</v>
      </c>
      <c r="M31" s="189">
        <f t="shared" si="14"/>
        <v>2625</v>
      </c>
      <c r="N31" s="189">
        <f t="shared" si="14"/>
        <v>1525</v>
      </c>
      <c r="O31" s="189">
        <f t="shared" si="14"/>
        <v>16308</v>
      </c>
      <c r="P31" s="189">
        <f t="shared" si="14"/>
        <v>37620</v>
      </c>
      <c r="Q31" s="193"/>
      <c r="R31" s="193"/>
      <c r="S31" s="193"/>
      <c r="T31" s="193"/>
    </row>
    <row r="32" spans="1:20" ht="33.75">
      <c r="A32" s="191" t="s">
        <v>770</v>
      </c>
      <c r="B32" s="193" t="s">
        <v>242</v>
      </c>
      <c r="C32" s="193" t="s">
        <v>243</v>
      </c>
      <c r="D32" s="193" t="s">
        <v>237</v>
      </c>
      <c r="E32" s="193" t="s">
        <v>244</v>
      </c>
      <c r="F32" s="193" t="s">
        <v>62</v>
      </c>
      <c r="G32" s="193" t="s">
        <v>510</v>
      </c>
      <c r="H32" s="194">
        <v>8000</v>
      </c>
      <c r="I32" s="188" t="s">
        <v>245</v>
      </c>
      <c r="J32" s="189">
        <v>3200</v>
      </c>
      <c r="K32" s="189">
        <v>0</v>
      </c>
      <c r="L32" s="189">
        <v>2400</v>
      </c>
      <c r="M32" s="189">
        <v>0</v>
      </c>
      <c r="N32" s="189">
        <v>800</v>
      </c>
      <c r="O32" s="189">
        <v>8154</v>
      </c>
      <c r="P32" s="189">
        <v>18810</v>
      </c>
      <c r="Q32" s="193" t="s">
        <v>768</v>
      </c>
      <c r="R32" s="193"/>
      <c r="S32" s="193" t="s">
        <v>40</v>
      </c>
      <c r="T32" s="193" t="s">
        <v>771</v>
      </c>
    </row>
    <row r="33" spans="1:20" s="190" customFormat="1" ht="33.75">
      <c r="A33" s="191" t="s">
        <v>772</v>
      </c>
      <c r="B33" s="193" t="s">
        <v>246</v>
      </c>
      <c r="C33" s="191" t="s">
        <v>243</v>
      </c>
      <c r="D33" s="193" t="s">
        <v>773</v>
      </c>
      <c r="E33" s="193" t="s">
        <v>248</v>
      </c>
      <c r="F33" s="193" t="s">
        <v>62</v>
      </c>
      <c r="G33" s="193" t="s">
        <v>510</v>
      </c>
      <c r="H33" s="193">
        <v>145</v>
      </c>
      <c r="I33" s="185" t="s">
        <v>249</v>
      </c>
      <c r="J33" s="189">
        <v>4350</v>
      </c>
      <c r="K33" s="189">
        <v>1000</v>
      </c>
      <c r="L33" s="189">
        <v>0</v>
      </c>
      <c r="M33" s="189">
        <v>2625</v>
      </c>
      <c r="N33" s="189">
        <v>725</v>
      </c>
      <c r="O33" s="189">
        <v>8154</v>
      </c>
      <c r="P33" s="189">
        <v>18810</v>
      </c>
      <c r="Q33" s="203" t="s">
        <v>47</v>
      </c>
      <c r="R33" s="193" t="s">
        <v>163</v>
      </c>
      <c r="S33" s="193"/>
      <c r="T33" s="193"/>
    </row>
    <row r="34" spans="1:20" ht="23.1" customHeight="1">
      <c r="A34" s="191" t="str">
        <f>IF(D34&lt;&gt;"",COUNTA($D$7:D34)&amp;"","")</f>
        <v/>
      </c>
      <c r="B34" s="192" t="s">
        <v>250</v>
      </c>
      <c r="C34" s="193"/>
      <c r="D34" s="193"/>
      <c r="E34" s="193"/>
      <c r="F34" s="193"/>
      <c r="G34" s="193"/>
      <c r="H34" s="194">
        <f t="shared" ref="H34:P34" si="15">H35+H37</f>
        <v>474605</v>
      </c>
      <c r="I34" s="188"/>
      <c r="J34" s="189">
        <f t="shared" si="15"/>
        <v>77087</v>
      </c>
      <c r="K34" s="189">
        <f t="shared" si="15"/>
        <v>35250</v>
      </c>
      <c r="L34" s="189">
        <f t="shared" si="15"/>
        <v>28523</v>
      </c>
      <c r="M34" s="189">
        <f t="shared" si="15"/>
        <v>5695</v>
      </c>
      <c r="N34" s="189">
        <f t="shared" si="15"/>
        <v>7599</v>
      </c>
      <c r="O34" s="189">
        <f t="shared" si="15"/>
        <v>17050</v>
      </c>
      <c r="P34" s="189">
        <f t="shared" si="15"/>
        <v>41911</v>
      </c>
      <c r="Q34" s="193"/>
      <c r="R34" s="193"/>
      <c r="S34" s="193"/>
      <c r="T34" s="193"/>
    </row>
    <row r="35" spans="1:20" ht="23.1" customHeight="1">
      <c r="A35" s="191" t="str">
        <f>IF(D35&lt;&gt;"",COUNTA($D$7:D35)&amp;"","")</f>
        <v/>
      </c>
      <c r="B35" s="193" t="s">
        <v>251</v>
      </c>
      <c r="C35" s="193">
        <f>SUM(C36:C36)</f>
        <v>1</v>
      </c>
      <c r="D35" s="193"/>
      <c r="E35" s="193"/>
      <c r="F35" s="193"/>
      <c r="G35" s="193"/>
      <c r="H35" s="194">
        <f t="shared" ref="H35:P35" si="16">H36</f>
        <v>51160</v>
      </c>
      <c r="I35" s="188" t="str">
        <f t="shared" si="16"/>
        <v>亩</v>
      </c>
      <c r="J35" s="189">
        <f t="shared" si="16"/>
        <v>15348</v>
      </c>
      <c r="K35" s="189">
        <f t="shared" si="16"/>
        <v>0</v>
      </c>
      <c r="L35" s="189">
        <f t="shared" si="16"/>
        <v>12278</v>
      </c>
      <c r="M35" s="189">
        <f t="shared" si="16"/>
        <v>3070</v>
      </c>
      <c r="N35" s="189">
        <f t="shared" si="16"/>
        <v>0</v>
      </c>
      <c r="O35" s="189">
        <f t="shared" si="16"/>
        <v>8806</v>
      </c>
      <c r="P35" s="189">
        <f t="shared" si="16"/>
        <v>22795</v>
      </c>
      <c r="Q35" s="193"/>
      <c r="R35" s="193"/>
      <c r="S35" s="193"/>
      <c r="T35" s="193"/>
    </row>
    <row r="36" spans="1:20" ht="23.1" customHeight="1">
      <c r="A36" s="191" t="s">
        <v>504</v>
      </c>
      <c r="B36" s="187" t="s">
        <v>252</v>
      </c>
      <c r="C36" s="187">
        <v>1</v>
      </c>
      <c r="D36" s="187" t="s">
        <v>253</v>
      </c>
      <c r="E36" s="187" t="s">
        <v>254</v>
      </c>
      <c r="F36" s="187" t="s">
        <v>62</v>
      </c>
      <c r="G36" s="187" t="s">
        <v>36</v>
      </c>
      <c r="H36" s="194">
        <v>51160</v>
      </c>
      <c r="I36" s="68" t="s">
        <v>37</v>
      </c>
      <c r="J36" s="189">
        <v>15348</v>
      </c>
      <c r="K36" s="189">
        <v>0</v>
      </c>
      <c r="L36" s="202">
        <v>12278</v>
      </c>
      <c r="M36" s="189">
        <v>3070</v>
      </c>
      <c r="N36" s="189">
        <v>0</v>
      </c>
      <c r="O36" s="189">
        <v>8806</v>
      </c>
      <c r="P36" s="189">
        <v>22795</v>
      </c>
      <c r="Q36" s="187" t="s">
        <v>163</v>
      </c>
      <c r="R36" s="187"/>
      <c r="S36" s="187" t="s">
        <v>40</v>
      </c>
      <c r="T36" s="187" t="s">
        <v>506</v>
      </c>
    </row>
    <row r="37" spans="1:20" ht="23.1" customHeight="1">
      <c r="A37" s="191" t="str">
        <f>IF(D37&lt;&gt;"",COUNTA($D$7:D37)&amp;"","")</f>
        <v/>
      </c>
      <c r="B37" s="193" t="s">
        <v>255</v>
      </c>
      <c r="C37" s="193">
        <f>SUM(C38:C38)</f>
        <v>4</v>
      </c>
      <c r="D37" s="193"/>
      <c r="E37" s="193"/>
      <c r="F37" s="193"/>
      <c r="G37" s="193"/>
      <c r="H37" s="194">
        <f t="shared" ref="H37:P37" si="17">H38</f>
        <v>423445</v>
      </c>
      <c r="I37" s="185" t="str">
        <f t="shared" si="17"/>
        <v>亩</v>
      </c>
      <c r="J37" s="189">
        <f t="shared" si="17"/>
        <v>61739</v>
      </c>
      <c r="K37" s="189">
        <f t="shared" si="17"/>
        <v>35250</v>
      </c>
      <c r="L37" s="189">
        <f t="shared" si="17"/>
        <v>16245</v>
      </c>
      <c r="M37" s="189">
        <f t="shared" si="17"/>
        <v>2625</v>
      </c>
      <c r="N37" s="189">
        <f t="shared" si="17"/>
        <v>7599</v>
      </c>
      <c r="O37" s="189">
        <f t="shared" si="17"/>
        <v>8244</v>
      </c>
      <c r="P37" s="189">
        <f t="shared" si="17"/>
        <v>19116</v>
      </c>
      <c r="Q37" s="193"/>
      <c r="R37" s="193"/>
      <c r="S37" s="193"/>
      <c r="T37" s="193"/>
    </row>
    <row r="38" spans="1:20" ht="30" customHeight="1">
      <c r="A38" s="198" t="s">
        <v>774</v>
      </c>
      <c r="B38" s="199" t="s">
        <v>256</v>
      </c>
      <c r="C38" s="199">
        <v>4</v>
      </c>
      <c r="D38" s="187" t="s">
        <v>775</v>
      </c>
      <c r="E38" s="187" t="s">
        <v>258</v>
      </c>
      <c r="F38" s="187" t="s">
        <v>62</v>
      </c>
      <c r="G38" s="187" t="s">
        <v>36</v>
      </c>
      <c r="H38" s="199">
        <v>423445</v>
      </c>
      <c r="I38" s="68" t="s">
        <v>37</v>
      </c>
      <c r="J38" s="202">
        <v>61739</v>
      </c>
      <c r="K38" s="202">
        <v>35250</v>
      </c>
      <c r="L38" s="202">
        <v>16245</v>
      </c>
      <c r="M38" s="202">
        <v>2625</v>
      </c>
      <c r="N38" s="202">
        <v>7599</v>
      </c>
      <c r="O38" s="202">
        <v>8244</v>
      </c>
      <c r="P38" s="202">
        <v>19116</v>
      </c>
      <c r="Q38" s="187" t="s">
        <v>175</v>
      </c>
      <c r="R38" s="199">
        <v>0</v>
      </c>
      <c r="S38" s="187" t="s">
        <v>40</v>
      </c>
      <c r="T38" s="187" t="s">
        <v>776</v>
      </c>
    </row>
    <row r="39" spans="1:20" ht="21" customHeight="1">
      <c r="A39" s="191" t="str">
        <f>IF(D39&lt;&gt;"",COUNTA($D$7:D39)&amp;"","")</f>
        <v/>
      </c>
      <c r="B39" s="193" t="s">
        <v>259</v>
      </c>
      <c r="C39" s="193">
        <v>0</v>
      </c>
      <c r="D39" s="193"/>
      <c r="E39" s="193"/>
      <c r="F39" s="193"/>
      <c r="G39" s="193"/>
      <c r="H39" s="194">
        <v>0</v>
      </c>
      <c r="I39" s="185">
        <v>0</v>
      </c>
      <c r="J39" s="189">
        <v>0</v>
      </c>
      <c r="K39" s="189">
        <v>0</v>
      </c>
      <c r="L39" s="189">
        <v>0</v>
      </c>
      <c r="M39" s="189">
        <v>0</v>
      </c>
      <c r="N39" s="189">
        <v>0</v>
      </c>
      <c r="O39" s="189">
        <v>0</v>
      </c>
      <c r="P39" s="189">
        <v>0</v>
      </c>
      <c r="Q39" s="193"/>
      <c r="R39" s="193"/>
      <c r="S39" s="193"/>
      <c r="T39" s="193"/>
    </row>
    <row r="40" spans="1:20" ht="21" customHeight="1">
      <c r="A40" s="191" t="str">
        <f>IF(D40&lt;&gt;"",COUNTA($D$7:D40)&amp;"","")</f>
        <v/>
      </c>
      <c r="B40" s="193" t="s">
        <v>264</v>
      </c>
      <c r="C40" s="193">
        <v>0</v>
      </c>
      <c r="D40" s="193"/>
      <c r="E40" s="193"/>
      <c r="F40" s="193"/>
      <c r="G40" s="193"/>
      <c r="H40" s="194">
        <v>0</v>
      </c>
      <c r="I40" s="185"/>
      <c r="J40" s="189">
        <v>0</v>
      </c>
      <c r="K40" s="189">
        <v>0</v>
      </c>
      <c r="L40" s="189">
        <v>0</v>
      </c>
      <c r="M40" s="189">
        <v>0</v>
      </c>
      <c r="N40" s="189">
        <v>0</v>
      </c>
      <c r="O40" s="189">
        <v>0</v>
      </c>
      <c r="P40" s="189">
        <v>0</v>
      </c>
      <c r="Q40" s="193"/>
      <c r="R40" s="193"/>
      <c r="S40" s="193"/>
      <c r="T40" s="193"/>
    </row>
    <row r="41" spans="1:20" ht="21.95" customHeight="1">
      <c r="A41" s="191" t="str">
        <f>IF(D41&lt;&gt;"",COUNTA($D$7:D41)&amp;"","")</f>
        <v/>
      </c>
      <c r="B41" s="193" t="s">
        <v>268</v>
      </c>
      <c r="C41" s="193">
        <f>C42++C44+C46</f>
        <v>3</v>
      </c>
      <c r="D41" s="193"/>
      <c r="E41" s="193"/>
      <c r="F41" s="193"/>
      <c r="G41" s="193"/>
      <c r="H41" s="194">
        <f t="shared" ref="H41:P41" si="18">H42+H44+H46</f>
        <v>8611316.5</v>
      </c>
      <c r="I41" s="185"/>
      <c r="J41" s="189">
        <f t="shared" si="18"/>
        <v>33279</v>
      </c>
      <c r="K41" s="189">
        <f t="shared" si="18"/>
        <v>6656.2</v>
      </c>
      <c r="L41" s="189">
        <f t="shared" si="18"/>
        <v>23294.7</v>
      </c>
      <c r="M41" s="189">
        <f t="shared" si="18"/>
        <v>422.73</v>
      </c>
      <c r="N41" s="189">
        <f t="shared" si="18"/>
        <v>2887.37</v>
      </c>
      <c r="O41" s="189">
        <f t="shared" si="18"/>
        <v>23942</v>
      </c>
      <c r="P41" s="189">
        <f t="shared" si="18"/>
        <v>99648</v>
      </c>
      <c r="Q41" s="193"/>
      <c r="R41" s="193"/>
      <c r="S41" s="193"/>
      <c r="T41" s="193"/>
    </row>
    <row r="42" spans="1:20" ht="20.100000000000001" customHeight="1">
      <c r="A42" s="191" t="str">
        <f>IF(D42&lt;&gt;"",COUNTA($D$7:D42)&amp;"","")</f>
        <v/>
      </c>
      <c r="B42" s="193" t="s">
        <v>269</v>
      </c>
      <c r="C42" s="193">
        <f t="shared" ref="C42:C46" si="19">SUM(C43:C43)</f>
        <v>1</v>
      </c>
      <c r="D42" s="193"/>
      <c r="E42" s="193"/>
      <c r="F42" s="193"/>
      <c r="G42" s="193"/>
      <c r="H42" s="194">
        <f t="shared" ref="H42:P42" si="20">H43</f>
        <v>640.5</v>
      </c>
      <c r="I42" s="185" t="str">
        <f t="shared" si="20"/>
        <v>千米</v>
      </c>
      <c r="J42" s="189">
        <f t="shared" si="20"/>
        <v>14091</v>
      </c>
      <c r="K42" s="189">
        <f t="shared" si="20"/>
        <v>2818.2</v>
      </c>
      <c r="L42" s="189">
        <f t="shared" si="20"/>
        <v>9863.7000000000007</v>
      </c>
      <c r="M42" s="189">
        <f t="shared" si="20"/>
        <v>422.73</v>
      </c>
      <c r="N42" s="189">
        <f t="shared" si="20"/>
        <v>968.37</v>
      </c>
      <c r="O42" s="189">
        <f t="shared" si="20"/>
        <v>9577</v>
      </c>
      <c r="P42" s="189">
        <f t="shared" si="20"/>
        <v>39859</v>
      </c>
      <c r="Q42" s="193"/>
      <c r="R42" s="193"/>
      <c r="S42" s="193"/>
      <c r="T42" s="193"/>
    </row>
    <row r="43" spans="1:20" ht="20.100000000000001" customHeight="1">
      <c r="A43" s="191" t="s">
        <v>777</v>
      </c>
      <c r="B43" s="195" t="s">
        <v>270</v>
      </c>
      <c r="C43" s="196">
        <v>1</v>
      </c>
      <c r="D43" s="195" t="s">
        <v>778</v>
      </c>
      <c r="E43" s="195" t="s">
        <v>272</v>
      </c>
      <c r="F43" s="195" t="s">
        <v>35</v>
      </c>
      <c r="G43" s="195" t="s">
        <v>36</v>
      </c>
      <c r="H43" s="194">
        <v>640.5</v>
      </c>
      <c r="I43" s="200" t="s">
        <v>187</v>
      </c>
      <c r="J43" s="189">
        <v>14091</v>
      </c>
      <c r="K43" s="189">
        <v>2818.2</v>
      </c>
      <c r="L43" s="189">
        <v>9863.7000000000007</v>
      </c>
      <c r="M43" s="189">
        <v>422.73</v>
      </c>
      <c r="N43" s="189">
        <v>968.37</v>
      </c>
      <c r="O43" s="189">
        <v>9577</v>
      </c>
      <c r="P43" s="189">
        <v>39859</v>
      </c>
      <c r="Q43" s="195" t="s">
        <v>224</v>
      </c>
      <c r="R43" s="195"/>
      <c r="S43" s="195" t="s">
        <v>40</v>
      </c>
      <c r="T43" s="195"/>
    </row>
    <row r="44" spans="1:20" ht="20.100000000000001" customHeight="1">
      <c r="A44" s="191" t="str">
        <f>IF(D44&lt;&gt;"",COUNTA($D$7:D44)&amp;"","")</f>
        <v/>
      </c>
      <c r="B44" s="193" t="s">
        <v>273</v>
      </c>
      <c r="C44" s="193">
        <f t="shared" si="19"/>
        <v>1</v>
      </c>
      <c r="D44" s="193"/>
      <c r="E44" s="193"/>
      <c r="F44" s="193"/>
      <c r="G44" s="193"/>
      <c r="H44" s="194">
        <f t="shared" ref="H44:P44" si="21">H45</f>
        <v>8610511</v>
      </c>
      <c r="I44" s="185" t="str">
        <f t="shared" si="21"/>
        <v>立方米</v>
      </c>
      <c r="J44" s="189">
        <f t="shared" si="21"/>
        <v>16815</v>
      </c>
      <c r="K44" s="189">
        <f t="shared" si="21"/>
        <v>3363</v>
      </c>
      <c r="L44" s="189">
        <f t="shared" si="21"/>
        <v>11770</v>
      </c>
      <c r="M44" s="189">
        <f t="shared" si="21"/>
        <v>0</v>
      </c>
      <c r="N44" s="189">
        <f t="shared" si="21"/>
        <v>1682</v>
      </c>
      <c r="O44" s="189">
        <f t="shared" si="21"/>
        <v>9577</v>
      </c>
      <c r="P44" s="189">
        <f t="shared" si="21"/>
        <v>39859</v>
      </c>
      <c r="Q44" s="193"/>
      <c r="R44" s="193"/>
      <c r="S44" s="193"/>
      <c r="T44" s="193"/>
    </row>
    <row r="45" spans="1:20" ht="20.100000000000001" customHeight="1">
      <c r="A45" s="191" t="s">
        <v>779</v>
      </c>
      <c r="B45" s="195" t="s">
        <v>274</v>
      </c>
      <c r="C45" s="196">
        <v>1</v>
      </c>
      <c r="D45" s="195" t="s">
        <v>778</v>
      </c>
      <c r="E45" s="195" t="s">
        <v>275</v>
      </c>
      <c r="F45" s="195" t="s">
        <v>35</v>
      </c>
      <c r="G45" s="195" t="s">
        <v>36</v>
      </c>
      <c r="H45" s="194">
        <v>8610511</v>
      </c>
      <c r="I45" s="200" t="s">
        <v>276</v>
      </c>
      <c r="J45" s="189">
        <v>16815</v>
      </c>
      <c r="K45" s="189">
        <v>3363</v>
      </c>
      <c r="L45" s="189">
        <v>11770</v>
      </c>
      <c r="M45" s="189"/>
      <c r="N45" s="189">
        <v>1682</v>
      </c>
      <c r="O45" s="189">
        <v>9577</v>
      </c>
      <c r="P45" s="189">
        <v>39859</v>
      </c>
      <c r="Q45" s="195" t="s">
        <v>224</v>
      </c>
      <c r="R45" s="195"/>
      <c r="S45" s="195" t="s">
        <v>40</v>
      </c>
      <c r="T45" s="195"/>
    </row>
    <row r="46" spans="1:20" ht="20.100000000000001" customHeight="1">
      <c r="A46" s="191" t="str">
        <f>IF(D46&lt;&gt;"",COUNTA($D$7:D46)&amp;"","")</f>
        <v/>
      </c>
      <c r="B46" s="193" t="s">
        <v>277</v>
      </c>
      <c r="C46" s="193">
        <f t="shared" si="19"/>
        <v>1</v>
      </c>
      <c r="D46" s="193"/>
      <c r="E46" s="193"/>
      <c r="F46" s="193"/>
      <c r="G46" s="193"/>
      <c r="H46" s="194">
        <f t="shared" ref="H46:P46" si="22">H47</f>
        <v>165</v>
      </c>
      <c r="I46" s="185" t="str">
        <f t="shared" si="22"/>
        <v>座</v>
      </c>
      <c r="J46" s="189">
        <f t="shared" si="22"/>
        <v>2373</v>
      </c>
      <c r="K46" s="189">
        <f t="shared" si="22"/>
        <v>475</v>
      </c>
      <c r="L46" s="189">
        <f t="shared" si="22"/>
        <v>1661</v>
      </c>
      <c r="M46" s="189">
        <f t="shared" si="22"/>
        <v>0</v>
      </c>
      <c r="N46" s="189">
        <f t="shared" si="22"/>
        <v>237</v>
      </c>
      <c r="O46" s="189">
        <f t="shared" si="22"/>
        <v>4788</v>
      </c>
      <c r="P46" s="189">
        <f t="shared" si="22"/>
        <v>19930</v>
      </c>
      <c r="Q46" s="193"/>
      <c r="R46" s="193"/>
      <c r="S46" s="193"/>
      <c r="T46" s="193"/>
    </row>
    <row r="47" spans="1:20" ht="22.5">
      <c r="A47" s="191" t="s">
        <v>780</v>
      </c>
      <c r="B47" s="195" t="s">
        <v>278</v>
      </c>
      <c r="C47" s="196">
        <v>1</v>
      </c>
      <c r="D47" s="195" t="s">
        <v>279</v>
      </c>
      <c r="E47" s="195" t="s">
        <v>280</v>
      </c>
      <c r="F47" s="195" t="s">
        <v>281</v>
      </c>
      <c r="G47" s="195" t="s">
        <v>36</v>
      </c>
      <c r="H47" s="194">
        <v>165</v>
      </c>
      <c r="I47" s="200" t="s">
        <v>214</v>
      </c>
      <c r="J47" s="189">
        <v>2373</v>
      </c>
      <c r="K47" s="189">
        <v>475</v>
      </c>
      <c r="L47" s="189">
        <v>1661</v>
      </c>
      <c r="M47" s="189">
        <v>0</v>
      </c>
      <c r="N47" s="189">
        <v>237</v>
      </c>
      <c r="O47" s="189">
        <v>4788</v>
      </c>
      <c r="P47" s="189">
        <v>19930</v>
      </c>
      <c r="Q47" s="195" t="s">
        <v>224</v>
      </c>
      <c r="R47" s="195"/>
      <c r="S47" s="195" t="s">
        <v>40</v>
      </c>
      <c r="T47" s="195"/>
    </row>
    <row r="48" spans="1:20" ht="21" customHeight="1">
      <c r="A48" s="191" t="str">
        <f>IF(D48&lt;&gt;"",COUNTA($D$7:D48)&amp;"","")</f>
        <v/>
      </c>
      <c r="B48" s="192" t="s">
        <v>282</v>
      </c>
      <c r="C48" s="193">
        <f>C49+C51</f>
        <v>2</v>
      </c>
      <c r="D48" s="193"/>
      <c r="E48" s="193"/>
      <c r="F48" s="193"/>
      <c r="G48" s="193"/>
      <c r="H48" s="194">
        <f t="shared" ref="H48:P48" si="23">H49+H51</f>
        <v>575</v>
      </c>
      <c r="I48" s="188"/>
      <c r="J48" s="189">
        <f t="shared" si="23"/>
        <v>9200</v>
      </c>
      <c r="K48" s="189">
        <f t="shared" si="23"/>
        <v>5430</v>
      </c>
      <c r="L48" s="189">
        <f t="shared" si="23"/>
        <v>3770</v>
      </c>
      <c r="M48" s="189">
        <f t="shared" si="23"/>
        <v>0</v>
      </c>
      <c r="N48" s="189">
        <f t="shared" si="23"/>
        <v>0</v>
      </c>
      <c r="O48" s="189">
        <f t="shared" si="23"/>
        <v>8339</v>
      </c>
      <c r="P48" s="189">
        <f t="shared" si="23"/>
        <v>20765</v>
      </c>
      <c r="Q48" s="193"/>
      <c r="R48" s="193"/>
      <c r="S48" s="193"/>
      <c r="T48" s="193"/>
    </row>
    <row r="49" spans="1:20" ht="21" customHeight="1">
      <c r="A49" s="191" t="str">
        <f>IF(D49&lt;&gt;"",COUNTA($D$7:D49)&amp;"","")</f>
        <v/>
      </c>
      <c r="B49" s="193" t="s">
        <v>283</v>
      </c>
      <c r="C49" s="193">
        <f>SUM(C50:C50)</f>
        <v>1</v>
      </c>
      <c r="D49" s="193"/>
      <c r="E49" s="193"/>
      <c r="F49" s="193"/>
      <c r="G49" s="193"/>
      <c r="H49" s="194">
        <f t="shared" ref="H49:P49" si="24">H50</f>
        <v>210</v>
      </c>
      <c r="I49" s="185" t="str">
        <f t="shared" si="24"/>
        <v>千米</v>
      </c>
      <c r="J49" s="189">
        <f t="shared" si="24"/>
        <v>3010</v>
      </c>
      <c r="K49" s="189">
        <f t="shared" si="24"/>
        <v>2380</v>
      </c>
      <c r="L49" s="189">
        <f t="shared" si="24"/>
        <v>630</v>
      </c>
      <c r="M49" s="189">
        <f t="shared" si="24"/>
        <v>0</v>
      </c>
      <c r="N49" s="189">
        <f t="shared" si="24"/>
        <v>0</v>
      </c>
      <c r="O49" s="189">
        <f t="shared" si="24"/>
        <v>1102</v>
      </c>
      <c r="P49" s="189">
        <f t="shared" si="24"/>
        <v>3408</v>
      </c>
      <c r="Q49" s="193"/>
      <c r="R49" s="193"/>
      <c r="S49" s="193"/>
      <c r="T49" s="193"/>
    </row>
    <row r="50" spans="1:20">
      <c r="A50" s="191" t="s">
        <v>781</v>
      </c>
      <c r="B50" s="193" t="s">
        <v>284</v>
      </c>
      <c r="C50" s="193">
        <v>1</v>
      </c>
      <c r="D50" s="193" t="s">
        <v>285</v>
      </c>
      <c r="E50" s="193" t="s">
        <v>286</v>
      </c>
      <c r="F50" s="193" t="s">
        <v>62</v>
      </c>
      <c r="G50" s="193" t="s">
        <v>36</v>
      </c>
      <c r="H50" s="194">
        <v>210</v>
      </c>
      <c r="I50" s="185" t="s">
        <v>187</v>
      </c>
      <c r="J50" s="189">
        <f>SUM(K50:N50)</f>
        <v>3010</v>
      </c>
      <c r="K50" s="189">
        <v>2380</v>
      </c>
      <c r="L50" s="189">
        <v>630</v>
      </c>
      <c r="M50" s="189">
        <v>0</v>
      </c>
      <c r="N50" s="189">
        <v>0</v>
      </c>
      <c r="O50" s="189">
        <v>1102</v>
      </c>
      <c r="P50" s="189">
        <v>3408</v>
      </c>
      <c r="Q50" s="193" t="s">
        <v>287</v>
      </c>
      <c r="R50" s="193"/>
      <c r="S50" s="193" t="s">
        <v>40</v>
      </c>
      <c r="T50" s="193" t="s">
        <v>782</v>
      </c>
    </row>
    <row r="51" spans="1:20" ht="23.1" customHeight="1">
      <c r="A51" s="191" t="str">
        <f>IF(D51&lt;&gt;"",COUNTA($D$7:D51)&amp;"","")</f>
        <v/>
      </c>
      <c r="B51" s="193" t="s">
        <v>288</v>
      </c>
      <c r="C51" s="193">
        <f>SUM(C52:C52)</f>
        <v>1</v>
      </c>
      <c r="D51" s="193"/>
      <c r="E51" s="193"/>
      <c r="F51" s="193"/>
      <c r="G51" s="193"/>
      <c r="H51" s="194">
        <f t="shared" ref="H51:P51" si="25">H52+H53</f>
        <v>365</v>
      </c>
      <c r="I51" s="188"/>
      <c r="J51" s="189">
        <f t="shared" si="25"/>
        <v>6190</v>
      </c>
      <c r="K51" s="189">
        <f t="shared" si="25"/>
        <v>3050</v>
      </c>
      <c r="L51" s="189">
        <f t="shared" si="25"/>
        <v>3140</v>
      </c>
      <c r="M51" s="189">
        <f t="shared" si="25"/>
        <v>0</v>
      </c>
      <c r="N51" s="189">
        <f t="shared" si="25"/>
        <v>0</v>
      </c>
      <c r="O51" s="189">
        <f t="shared" si="25"/>
        <v>7237</v>
      </c>
      <c r="P51" s="189">
        <f t="shared" si="25"/>
        <v>17357</v>
      </c>
      <c r="Q51" s="193"/>
      <c r="R51" s="193"/>
      <c r="S51" s="193"/>
      <c r="T51" s="193"/>
    </row>
    <row r="52" spans="1:20" ht="23.1" customHeight="1">
      <c r="A52" s="191" t="s">
        <v>783</v>
      </c>
      <c r="B52" s="193" t="s">
        <v>289</v>
      </c>
      <c r="C52" s="193">
        <v>1</v>
      </c>
      <c r="D52" s="193" t="s">
        <v>290</v>
      </c>
      <c r="E52" s="193" t="s">
        <v>291</v>
      </c>
      <c r="F52" s="193" t="s">
        <v>62</v>
      </c>
      <c r="G52" s="193" t="s">
        <v>36</v>
      </c>
      <c r="H52" s="194">
        <v>305</v>
      </c>
      <c r="I52" s="185" t="s">
        <v>65</v>
      </c>
      <c r="J52" s="189">
        <v>5590</v>
      </c>
      <c r="K52" s="189">
        <v>3050</v>
      </c>
      <c r="L52" s="189">
        <v>2540</v>
      </c>
      <c r="M52" s="189">
        <v>0</v>
      </c>
      <c r="N52" s="189">
        <v>0</v>
      </c>
      <c r="O52" s="189">
        <v>3237</v>
      </c>
      <c r="P52" s="189">
        <v>5357</v>
      </c>
      <c r="Q52" s="193" t="s">
        <v>287</v>
      </c>
      <c r="R52" s="193"/>
      <c r="S52" s="193" t="s">
        <v>40</v>
      </c>
      <c r="T52" s="193" t="s">
        <v>784</v>
      </c>
    </row>
    <row r="53" spans="1:20" ht="23.1" customHeight="1">
      <c r="A53" s="191" t="s">
        <v>785</v>
      </c>
      <c r="B53" s="193" t="s">
        <v>289</v>
      </c>
      <c r="C53" s="193"/>
      <c r="D53" s="193" t="s">
        <v>292</v>
      </c>
      <c r="E53" s="193" t="s">
        <v>293</v>
      </c>
      <c r="F53" s="193" t="s">
        <v>62</v>
      </c>
      <c r="G53" s="193" t="s">
        <v>36</v>
      </c>
      <c r="H53" s="194">
        <v>60</v>
      </c>
      <c r="I53" s="185" t="s">
        <v>65</v>
      </c>
      <c r="J53" s="189">
        <v>600</v>
      </c>
      <c r="K53" s="189">
        <v>0</v>
      </c>
      <c r="L53" s="189">
        <v>600</v>
      </c>
      <c r="M53" s="189">
        <v>0</v>
      </c>
      <c r="N53" s="189">
        <v>0</v>
      </c>
      <c r="O53" s="189">
        <v>4000</v>
      </c>
      <c r="P53" s="189">
        <v>12000</v>
      </c>
      <c r="Q53" s="193" t="s">
        <v>294</v>
      </c>
      <c r="R53" s="193"/>
      <c r="S53" s="193"/>
      <c r="T53" s="193" t="s">
        <v>691</v>
      </c>
    </row>
    <row r="54" spans="1:20" ht="23.1" customHeight="1">
      <c r="A54" s="191" t="str">
        <f>IF(D54&lt;&gt;"",COUNTA($D$7:D54)&amp;"","")</f>
        <v/>
      </c>
      <c r="B54" s="192" t="s">
        <v>295</v>
      </c>
      <c r="C54" s="193"/>
      <c r="D54" s="193"/>
      <c r="E54" s="193"/>
      <c r="F54" s="193"/>
      <c r="G54" s="193"/>
      <c r="H54" s="194">
        <f t="shared" ref="H54:P54" si="26">H55+H58</f>
        <v>149</v>
      </c>
      <c r="I54" s="185"/>
      <c r="J54" s="189">
        <f t="shared" si="26"/>
        <v>24100</v>
      </c>
      <c r="K54" s="189">
        <f t="shared" si="26"/>
        <v>1600</v>
      </c>
      <c r="L54" s="189">
        <f t="shared" si="26"/>
        <v>1100</v>
      </c>
      <c r="M54" s="189">
        <f t="shared" si="26"/>
        <v>21300</v>
      </c>
      <c r="N54" s="189">
        <f t="shared" si="26"/>
        <v>100</v>
      </c>
      <c r="O54" s="189">
        <f t="shared" si="26"/>
        <v>307</v>
      </c>
      <c r="P54" s="189">
        <f t="shared" si="26"/>
        <v>1288</v>
      </c>
      <c r="Q54" s="193"/>
      <c r="R54" s="193"/>
      <c r="S54" s="193"/>
      <c r="T54" s="193"/>
    </row>
    <row r="55" spans="1:20" ht="23.1" customHeight="1">
      <c r="A55" s="191" t="str">
        <f>IF(D55&lt;&gt;"",COUNTA($D$7:D55)&amp;"","")</f>
        <v/>
      </c>
      <c r="B55" s="192" t="s">
        <v>296</v>
      </c>
      <c r="C55" s="193">
        <f>SUM(C56:C56)</f>
        <v>1</v>
      </c>
      <c r="D55" s="193"/>
      <c r="E55" s="193"/>
      <c r="F55" s="193"/>
      <c r="G55" s="193"/>
      <c r="H55" s="194">
        <f t="shared" ref="H55:P55" si="27">H56+H57</f>
        <v>149</v>
      </c>
      <c r="I55" s="185" t="s">
        <v>312</v>
      </c>
      <c r="J55" s="189">
        <f t="shared" si="27"/>
        <v>24100</v>
      </c>
      <c r="K55" s="189">
        <f t="shared" si="27"/>
        <v>1600</v>
      </c>
      <c r="L55" s="189">
        <f t="shared" si="27"/>
        <v>1100</v>
      </c>
      <c r="M55" s="189">
        <f t="shared" si="27"/>
        <v>21300</v>
      </c>
      <c r="N55" s="189">
        <f t="shared" si="27"/>
        <v>100</v>
      </c>
      <c r="O55" s="189">
        <f t="shared" si="27"/>
        <v>307</v>
      </c>
      <c r="P55" s="189">
        <f t="shared" si="27"/>
        <v>1288</v>
      </c>
      <c r="Q55" s="193"/>
      <c r="R55" s="193"/>
      <c r="S55" s="193"/>
      <c r="T55" s="193"/>
    </row>
    <row r="56" spans="1:20" ht="22.5">
      <c r="A56" s="191" t="s">
        <v>533</v>
      </c>
      <c r="B56" s="187" t="s">
        <v>297</v>
      </c>
      <c r="C56" s="187">
        <v>1</v>
      </c>
      <c r="D56" s="187" t="s">
        <v>87</v>
      </c>
      <c r="E56" s="187" t="s">
        <v>298</v>
      </c>
      <c r="F56" s="187" t="s">
        <v>62</v>
      </c>
      <c r="G56" s="187" t="s">
        <v>36</v>
      </c>
      <c r="H56" s="194">
        <v>145</v>
      </c>
      <c r="I56" s="68" t="s">
        <v>65</v>
      </c>
      <c r="J56" s="189">
        <v>900</v>
      </c>
      <c r="K56" s="189">
        <v>400</v>
      </c>
      <c r="L56" s="189">
        <v>300</v>
      </c>
      <c r="M56" s="189">
        <v>100</v>
      </c>
      <c r="N56" s="189">
        <v>100</v>
      </c>
      <c r="O56" s="189">
        <v>42</v>
      </c>
      <c r="P56" s="189">
        <v>228</v>
      </c>
      <c r="Q56" s="187" t="s">
        <v>77</v>
      </c>
      <c r="R56" s="187" t="s">
        <v>299</v>
      </c>
      <c r="S56" s="187" t="s">
        <v>40</v>
      </c>
      <c r="T56" s="187" t="s">
        <v>534</v>
      </c>
    </row>
    <row r="57" spans="1:20" ht="24.95" customHeight="1">
      <c r="A57" s="191" t="s">
        <v>690</v>
      </c>
      <c r="B57" s="187" t="s">
        <v>300</v>
      </c>
      <c r="C57" s="187">
        <v>1</v>
      </c>
      <c r="D57" s="187" t="s">
        <v>301</v>
      </c>
      <c r="E57" s="187" t="s">
        <v>302</v>
      </c>
      <c r="F57" s="187" t="s">
        <v>62</v>
      </c>
      <c r="G57" s="187" t="s">
        <v>36</v>
      </c>
      <c r="H57" s="194">
        <v>4</v>
      </c>
      <c r="I57" s="68" t="s">
        <v>65</v>
      </c>
      <c r="J57" s="189">
        <v>23200</v>
      </c>
      <c r="K57" s="189">
        <v>1200</v>
      </c>
      <c r="L57" s="189">
        <v>800</v>
      </c>
      <c r="M57" s="189">
        <v>21200</v>
      </c>
      <c r="N57" s="189">
        <v>0</v>
      </c>
      <c r="O57" s="189">
        <v>265</v>
      </c>
      <c r="P57" s="189">
        <v>1060</v>
      </c>
      <c r="Q57" s="187" t="s">
        <v>77</v>
      </c>
      <c r="R57" s="187" t="s">
        <v>303</v>
      </c>
      <c r="S57" s="187" t="s">
        <v>40</v>
      </c>
      <c r="T57" s="187" t="s">
        <v>691</v>
      </c>
    </row>
    <row r="58" spans="1:20" ht="23.1" customHeight="1">
      <c r="A58" s="191" t="str">
        <f>IF(D58&lt;&gt;"",COUNTA($D$7:D58)&amp;"","")</f>
        <v/>
      </c>
      <c r="B58" s="193" t="s">
        <v>304</v>
      </c>
      <c r="C58" s="193"/>
      <c r="D58" s="193"/>
      <c r="E58" s="193"/>
      <c r="F58" s="193"/>
      <c r="G58" s="193"/>
      <c r="H58" s="194">
        <v>0</v>
      </c>
      <c r="I58" s="185"/>
      <c r="J58" s="189">
        <v>0</v>
      </c>
      <c r="K58" s="189">
        <v>0</v>
      </c>
      <c r="L58" s="189">
        <v>0</v>
      </c>
      <c r="M58" s="189">
        <v>0</v>
      </c>
      <c r="N58" s="189">
        <v>0</v>
      </c>
      <c r="O58" s="189">
        <v>0</v>
      </c>
      <c r="P58" s="189">
        <v>0</v>
      </c>
      <c r="Q58" s="193"/>
      <c r="R58" s="193"/>
      <c r="S58" s="193"/>
      <c r="T58" s="193"/>
    </row>
    <row r="59" spans="1:20" ht="23.1" customHeight="1">
      <c r="A59" s="191" t="str">
        <f>IF(D59&lt;&gt;"",COUNTA($D$7:D59)&amp;"","")</f>
        <v/>
      </c>
      <c r="B59" s="192" t="s">
        <v>308</v>
      </c>
      <c r="C59" s="193">
        <f>SUM(C62:C63)</f>
        <v>2</v>
      </c>
      <c r="D59" s="193"/>
      <c r="E59" s="193"/>
      <c r="F59" s="193"/>
      <c r="G59" s="193"/>
      <c r="H59" s="194">
        <f t="shared" ref="H59:P59" si="28">H60+H61+H62+H63</f>
        <v>308</v>
      </c>
      <c r="I59" s="188" t="s">
        <v>28</v>
      </c>
      <c r="J59" s="189">
        <f t="shared" si="28"/>
        <v>6375</v>
      </c>
      <c r="K59" s="189">
        <f t="shared" si="28"/>
        <v>480</v>
      </c>
      <c r="L59" s="189">
        <f t="shared" si="28"/>
        <v>5895</v>
      </c>
      <c r="M59" s="189">
        <f t="shared" si="28"/>
        <v>0</v>
      </c>
      <c r="N59" s="189">
        <f t="shared" si="28"/>
        <v>0</v>
      </c>
      <c r="O59" s="189">
        <f t="shared" si="28"/>
        <v>43611</v>
      </c>
      <c r="P59" s="189">
        <f t="shared" si="28"/>
        <v>111429</v>
      </c>
      <c r="Q59" s="193"/>
      <c r="R59" s="193"/>
      <c r="S59" s="193"/>
      <c r="T59" s="193"/>
    </row>
    <row r="60" spans="1:20" ht="68.099999999999994" customHeight="1">
      <c r="A60" s="191" t="s">
        <v>786</v>
      </c>
      <c r="B60" s="187" t="s">
        <v>787</v>
      </c>
      <c r="C60" s="187">
        <v>6</v>
      </c>
      <c r="D60" s="187" t="s">
        <v>310</v>
      </c>
      <c r="E60" s="187" t="s">
        <v>788</v>
      </c>
      <c r="F60" s="187" t="s">
        <v>62</v>
      </c>
      <c r="G60" s="187" t="s">
        <v>789</v>
      </c>
      <c r="H60" s="194">
        <v>6</v>
      </c>
      <c r="I60" s="68" t="s">
        <v>312</v>
      </c>
      <c r="J60" s="189">
        <v>600</v>
      </c>
      <c r="K60" s="189">
        <v>480</v>
      </c>
      <c r="L60" s="189">
        <v>120</v>
      </c>
      <c r="M60" s="189">
        <v>0</v>
      </c>
      <c r="N60" s="189">
        <v>0</v>
      </c>
      <c r="O60" s="189"/>
      <c r="P60" s="189"/>
      <c r="Q60" s="187" t="s">
        <v>790</v>
      </c>
      <c r="R60" s="187"/>
      <c r="S60" s="187"/>
      <c r="T60" s="187" t="s">
        <v>691</v>
      </c>
    </row>
    <row r="61" spans="1:20" ht="23.1" customHeight="1">
      <c r="A61" s="191" t="s">
        <v>537</v>
      </c>
      <c r="B61" s="193" t="s">
        <v>314</v>
      </c>
      <c r="C61" s="193" t="s">
        <v>243</v>
      </c>
      <c r="D61" s="193" t="s">
        <v>315</v>
      </c>
      <c r="E61" s="193" t="s">
        <v>316</v>
      </c>
      <c r="F61" s="193" t="s">
        <v>62</v>
      </c>
      <c r="G61" s="193" t="s">
        <v>510</v>
      </c>
      <c r="H61" s="194">
        <v>150</v>
      </c>
      <c r="I61" s="185" t="s">
        <v>65</v>
      </c>
      <c r="J61" s="189">
        <v>750</v>
      </c>
      <c r="K61" s="189">
        <v>0</v>
      </c>
      <c r="L61" s="189">
        <v>750</v>
      </c>
      <c r="M61" s="189">
        <v>0</v>
      </c>
      <c r="N61" s="189">
        <v>0</v>
      </c>
      <c r="O61" s="189">
        <v>21421</v>
      </c>
      <c r="P61" s="189">
        <v>54708</v>
      </c>
      <c r="Q61" s="193" t="s">
        <v>317</v>
      </c>
      <c r="R61" s="193"/>
      <c r="S61" s="193" t="s">
        <v>40</v>
      </c>
      <c r="T61" s="193" t="s">
        <v>539</v>
      </c>
    </row>
    <row r="62" spans="1:20" ht="23.1" customHeight="1">
      <c r="A62" s="191" t="s">
        <v>791</v>
      </c>
      <c r="B62" s="193" t="s">
        <v>318</v>
      </c>
      <c r="C62" s="193">
        <v>1</v>
      </c>
      <c r="D62" s="193" t="s">
        <v>792</v>
      </c>
      <c r="E62" s="193" t="s">
        <v>319</v>
      </c>
      <c r="F62" s="193" t="s">
        <v>62</v>
      </c>
      <c r="G62" s="193" t="s">
        <v>36</v>
      </c>
      <c r="H62" s="194">
        <v>145</v>
      </c>
      <c r="I62" s="185" t="s">
        <v>65</v>
      </c>
      <c r="J62" s="189">
        <v>3625</v>
      </c>
      <c r="K62" s="189">
        <v>0</v>
      </c>
      <c r="L62" s="189">
        <v>3625</v>
      </c>
      <c r="M62" s="189">
        <v>0</v>
      </c>
      <c r="N62" s="189">
        <v>0</v>
      </c>
      <c r="O62" s="189">
        <v>21898</v>
      </c>
      <c r="P62" s="189">
        <v>55956</v>
      </c>
      <c r="Q62" s="193" t="s">
        <v>320</v>
      </c>
      <c r="R62" s="193"/>
      <c r="S62" s="193" t="s">
        <v>40</v>
      </c>
      <c r="T62" s="193" t="s">
        <v>793</v>
      </c>
    </row>
    <row r="63" spans="1:20" ht="23.1" customHeight="1">
      <c r="A63" s="191" t="s">
        <v>794</v>
      </c>
      <c r="B63" s="193" t="s">
        <v>321</v>
      </c>
      <c r="C63" s="193">
        <v>1</v>
      </c>
      <c r="D63" s="193" t="s">
        <v>322</v>
      </c>
      <c r="E63" s="193" t="s">
        <v>323</v>
      </c>
      <c r="F63" s="193" t="s">
        <v>62</v>
      </c>
      <c r="G63" s="193" t="s">
        <v>36</v>
      </c>
      <c r="H63" s="194">
        <v>7</v>
      </c>
      <c r="I63" s="185" t="s">
        <v>65</v>
      </c>
      <c r="J63" s="189">
        <v>1400</v>
      </c>
      <c r="K63" s="189">
        <v>0</v>
      </c>
      <c r="L63" s="189">
        <v>1400</v>
      </c>
      <c r="M63" s="189">
        <v>0</v>
      </c>
      <c r="N63" s="189">
        <v>0</v>
      </c>
      <c r="O63" s="189">
        <v>292</v>
      </c>
      <c r="P63" s="189">
        <v>765</v>
      </c>
      <c r="Q63" s="193" t="s">
        <v>307</v>
      </c>
      <c r="R63" s="193"/>
      <c r="S63" s="193" t="s">
        <v>40</v>
      </c>
      <c r="T63" s="193"/>
    </row>
    <row r="64" spans="1:20" ht="23.1" customHeight="1">
      <c r="A64" s="191" t="str">
        <f>IF(D64&lt;&gt;"",COUNTA($D$7:D64)&amp;"","")</f>
        <v/>
      </c>
      <c r="B64" s="192" t="s">
        <v>795</v>
      </c>
      <c r="C64" s="193"/>
      <c r="D64" s="193"/>
      <c r="E64" s="193"/>
      <c r="F64" s="193"/>
      <c r="G64" s="193"/>
      <c r="H64" s="194">
        <f t="shared" ref="H64:P64" si="29">H65+H78+H81+H84+H90+H92</f>
        <v>174684</v>
      </c>
      <c r="I64" s="185"/>
      <c r="J64" s="189">
        <f t="shared" si="29"/>
        <v>64825.2</v>
      </c>
      <c r="K64" s="189">
        <f t="shared" si="29"/>
        <v>49099.97</v>
      </c>
      <c r="L64" s="189">
        <f t="shared" si="29"/>
        <v>13695</v>
      </c>
      <c r="M64" s="189">
        <f t="shared" si="29"/>
        <v>3030.23</v>
      </c>
      <c r="N64" s="189">
        <f t="shared" si="29"/>
        <v>0</v>
      </c>
      <c r="O64" s="189">
        <f t="shared" si="29"/>
        <v>46590</v>
      </c>
      <c r="P64" s="189">
        <f t="shared" si="29"/>
        <v>174686</v>
      </c>
      <c r="Q64" s="193"/>
      <c r="R64" s="193"/>
      <c r="S64" s="193"/>
      <c r="T64" s="193"/>
    </row>
    <row r="65" spans="1:20" ht="23.1" customHeight="1">
      <c r="A65" s="191" t="str">
        <f>IF(D65&lt;&gt;"",COUNTA($D$7:D65)&amp;"","")</f>
        <v/>
      </c>
      <c r="B65" s="192" t="s">
        <v>324</v>
      </c>
      <c r="C65" s="193">
        <f>C66+C68+C70+C72+C74+C77</f>
        <v>6</v>
      </c>
      <c r="D65" s="193"/>
      <c r="E65" s="193"/>
      <c r="F65" s="193"/>
      <c r="G65" s="193"/>
      <c r="H65" s="194">
        <f t="shared" ref="H65:P65" si="30">H66+H68+H70+H74+H76</f>
        <v>106</v>
      </c>
      <c r="I65" s="188"/>
      <c r="J65" s="189">
        <f t="shared" si="30"/>
        <v>22100</v>
      </c>
      <c r="K65" s="189">
        <v>8500</v>
      </c>
      <c r="L65" s="189">
        <f t="shared" si="30"/>
        <v>11600</v>
      </c>
      <c r="M65" s="189">
        <f t="shared" si="30"/>
        <v>3000</v>
      </c>
      <c r="N65" s="189">
        <f t="shared" si="30"/>
        <v>0</v>
      </c>
      <c r="O65" s="189">
        <f t="shared" si="30"/>
        <v>11949</v>
      </c>
      <c r="P65" s="189">
        <f t="shared" si="30"/>
        <v>59896</v>
      </c>
      <c r="Q65" s="193"/>
      <c r="R65" s="193"/>
      <c r="S65" s="193"/>
      <c r="T65" s="193"/>
    </row>
    <row r="66" spans="1:20" ht="23.1" customHeight="1">
      <c r="A66" s="191" t="str">
        <f>IF(D66&lt;&gt;"",COUNTA($D$7:D66)&amp;"","")</f>
        <v/>
      </c>
      <c r="B66" s="193" t="s">
        <v>325</v>
      </c>
      <c r="C66" s="193">
        <f t="shared" ref="C66:C70" si="31">SUM(C67:C67)</f>
        <v>1</v>
      </c>
      <c r="D66" s="193"/>
      <c r="E66" s="193"/>
      <c r="F66" s="193"/>
      <c r="G66" s="193"/>
      <c r="H66" s="194">
        <f t="shared" ref="H66:P66" si="32">H67</f>
        <v>6</v>
      </c>
      <c r="I66" s="185" t="str">
        <f t="shared" si="32"/>
        <v>所</v>
      </c>
      <c r="J66" s="189">
        <f t="shared" si="32"/>
        <v>8500</v>
      </c>
      <c r="K66" s="189">
        <f t="shared" si="32"/>
        <v>2000</v>
      </c>
      <c r="L66" s="189">
        <f t="shared" si="32"/>
        <v>3500</v>
      </c>
      <c r="M66" s="189">
        <f t="shared" si="32"/>
        <v>3000</v>
      </c>
      <c r="N66" s="189">
        <f t="shared" si="32"/>
        <v>0</v>
      </c>
      <c r="O66" s="189">
        <f t="shared" si="32"/>
        <v>1000</v>
      </c>
      <c r="P66" s="189">
        <f t="shared" si="32"/>
        <v>3200</v>
      </c>
      <c r="Q66" s="193"/>
      <c r="R66" s="193"/>
      <c r="S66" s="193"/>
      <c r="T66" s="193"/>
    </row>
    <row r="67" spans="1:20" ht="23.1" customHeight="1">
      <c r="A67" s="191" t="s">
        <v>796</v>
      </c>
      <c r="B67" s="193" t="s">
        <v>326</v>
      </c>
      <c r="C67" s="193">
        <v>1</v>
      </c>
      <c r="D67" s="193" t="s">
        <v>327</v>
      </c>
      <c r="E67" s="193" t="s">
        <v>328</v>
      </c>
      <c r="F67" s="193" t="s">
        <v>35</v>
      </c>
      <c r="G67" s="193" t="s">
        <v>36</v>
      </c>
      <c r="H67" s="193">
        <v>6</v>
      </c>
      <c r="I67" s="185" t="s">
        <v>329</v>
      </c>
      <c r="J67" s="189">
        <v>8500</v>
      </c>
      <c r="K67" s="189">
        <v>2000</v>
      </c>
      <c r="L67" s="189">
        <v>3500</v>
      </c>
      <c r="M67" s="189">
        <v>3000</v>
      </c>
      <c r="N67" s="189">
        <v>0</v>
      </c>
      <c r="O67" s="189">
        <v>1000</v>
      </c>
      <c r="P67" s="189">
        <v>3200</v>
      </c>
      <c r="Q67" s="193" t="s">
        <v>131</v>
      </c>
      <c r="R67" s="193"/>
      <c r="S67" s="193" t="s">
        <v>40</v>
      </c>
      <c r="T67" s="193"/>
    </row>
    <row r="68" spans="1:20" ht="23.1" customHeight="1">
      <c r="A68" s="191" t="str">
        <f>IF(D68&lt;&gt;"",COUNTA($D$7:D68)&amp;"","")</f>
        <v/>
      </c>
      <c r="B68" s="193" t="s">
        <v>330</v>
      </c>
      <c r="C68" s="193">
        <f t="shared" si="31"/>
        <v>1</v>
      </c>
      <c r="D68" s="193"/>
      <c r="E68" s="193"/>
      <c r="F68" s="193"/>
      <c r="G68" s="193"/>
      <c r="H68" s="194">
        <f t="shared" ref="H68:P68" si="33">H69</f>
        <v>1</v>
      </c>
      <c r="I68" s="185" t="str">
        <f t="shared" si="33"/>
        <v>所</v>
      </c>
      <c r="J68" s="189">
        <f t="shared" si="33"/>
        <v>2500</v>
      </c>
      <c r="K68" s="189">
        <f t="shared" si="33"/>
        <v>1500</v>
      </c>
      <c r="L68" s="189">
        <f t="shared" si="33"/>
        <v>1000</v>
      </c>
      <c r="M68" s="189">
        <f t="shared" si="33"/>
        <v>0</v>
      </c>
      <c r="N68" s="189">
        <f t="shared" si="33"/>
        <v>0</v>
      </c>
      <c r="O68" s="189">
        <f t="shared" si="33"/>
        <v>120</v>
      </c>
      <c r="P68" s="189">
        <f t="shared" si="33"/>
        <v>350</v>
      </c>
      <c r="Q68" s="193"/>
      <c r="R68" s="193"/>
      <c r="S68" s="193"/>
      <c r="T68" s="193"/>
    </row>
    <row r="69" spans="1:20" ht="23.1" customHeight="1">
      <c r="A69" s="191" t="s">
        <v>797</v>
      </c>
      <c r="B69" s="193" t="s">
        <v>331</v>
      </c>
      <c r="C69" s="193">
        <v>1</v>
      </c>
      <c r="D69" s="193" t="s">
        <v>332</v>
      </c>
      <c r="E69" s="193" t="s">
        <v>333</v>
      </c>
      <c r="F69" s="193" t="s">
        <v>35</v>
      </c>
      <c r="G69" s="193" t="s">
        <v>36</v>
      </c>
      <c r="H69" s="193">
        <v>1</v>
      </c>
      <c r="I69" s="185" t="s">
        <v>329</v>
      </c>
      <c r="J69" s="189">
        <v>2500</v>
      </c>
      <c r="K69" s="189">
        <v>1500</v>
      </c>
      <c r="L69" s="189">
        <v>1000</v>
      </c>
      <c r="M69" s="189">
        <v>0</v>
      </c>
      <c r="N69" s="189">
        <v>0</v>
      </c>
      <c r="O69" s="189">
        <v>120</v>
      </c>
      <c r="P69" s="189">
        <v>350</v>
      </c>
      <c r="Q69" s="193" t="s">
        <v>131</v>
      </c>
      <c r="R69" s="193"/>
      <c r="S69" s="193" t="s">
        <v>40</v>
      </c>
      <c r="T69" s="193"/>
    </row>
    <row r="70" spans="1:20" ht="23.1" customHeight="1">
      <c r="A70" s="191" t="str">
        <f>IF(D70&lt;&gt;"",COUNTA($D$7:D70)&amp;"","")</f>
        <v/>
      </c>
      <c r="B70" s="193" t="s">
        <v>334</v>
      </c>
      <c r="C70" s="193">
        <f t="shared" si="31"/>
        <v>1</v>
      </c>
      <c r="D70" s="193"/>
      <c r="E70" s="193"/>
      <c r="F70" s="193"/>
      <c r="G70" s="193"/>
      <c r="H70" s="194">
        <f t="shared" ref="H70:P70" si="34">H71</f>
        <v>46</v>
      </c>
      <c r="I70" s="185" t="str">
        <f t="shared" si="34"/>
        <v>所</v>
      </c>
      <c r="J70" s="189">
        <f t="shared" si="34"/>
        <v>4500</v>
      </c>
      <c r="K70" s="189">
        <f t="shared" si="34"/>
        <v>1000</v>
      </c>
      <c r="L70" s="189">
        <f t="shared" si="34"/>
        <v>3500</v>
      </c>
      <c r="M70" s="189">
        <f t="shared" si="34"/>
        <v>0</v>
      </c>
      <c r="N70" s="189">
        <f t="shared" si="34"/>
        <v>0</v>
      </c>
      <c r="O70" s="189">
        <f t="shared" si="34"/>
        <v>9395</v>
      </c>
      <c r="P70" s="189">
        <f t="shared" si="34"/>
        <v>23486</v>
      </c>
      <c r="Q70" s="193"/>
      <c r="R70" s="193"/>
      <c r="S70" s="193"/>
      <c r="T70" s="193"/>
    </row>
    <row r="71" spans="1:20" ht="23.1" customHeight="1">
      <c r="A71" s="191" t="s">
        <v>798</v>
      </c>
      <c r="B71" s="193" t="s">
        <v>335</v>
      </c>
      <c r="C71" s="193">
        <v>1</v>
      </c>
      <c r="D71" s="193" t="s">
        <v>336</v>
      </c>
      <c r="E71" s="193" t="s">
        <v>337</v>
      </c>
      <c r="F71" s="193" t="s">
        <v>35</v>
      </c>
      <c r="G71" s="193" t="s">
        <v>36</v>
      </c>
      <c r="H71" s="193">
        <v>46</v>
      </c>
      <c r="I71" s="185" t="s">
        <v>329</v>
      </c>
      <c r="J71" s="189">
        <v>4500</v>
      </c>
      <c r="K71" s="189">
        <v>1000</v>
      </c>
      <c r="L71" s="189">
        <v>3500</v>
      </c>
      <c r="M71" s="189">
        <v>0</v>
      </c>
      <c r="N71" s="189">
        <v>0</v>
      </c>
      <c r="O71" s="189">
        <v>9395</v>
      </c>
      <c r="P71" s="189">
        <v>23486</v>
      </c>
      <c r="Q71" s="193" t="s">
        <v>131</v>
      </c>
      <c r="R71" s="193"/>
      <c r="S71" s="193" t="s">
        <v>40</v>
      </c>
      <c r="T71" s="193" t="s">
        <v>799</v>
      </c>
    </row>
    <row r="72" spans="1:20" ht="23.1" customHeight="1">
      <c r="A72" s="191" t="str">
        <f>IF(D72&lt;&gt;"",COUNTA($D$7:D72)&amp;"","")</f>
        <v/>
      </c>
      <c r="B72" s="193" t="s">
        <v>338</v>
      </c>
      <c r="C72" s="193">
        <f t="shared" ref="C72:C76" si="35">SUM(C73:C73)</f>
        <v>1</v>
      </c>
      <c r="D72" s="193"/>
      <c r="E72" s="193"/>
      <c r="F72" s="193"/>
      <c r="G72" s="193"/>
      <c r="H72" s="194">
        <f t="shared" ref="H72:P72" si="36">H73</f>
        <v>12</v>
      </c>
      <c r="I72" s="185" t="str">
        <f t="shared" si="36"/>
        <v>所</v>
      </c>
      <c r="J72" s="189">
        <f t="shared" si="36"/>
        <v>4800</v>
      </c>
      <c r="K72" s="189">
        <f t="shared" si="36"/>
        <v>1000</v>
      </c>
      <c r="L72" s="189">
        <f t="shared" si="36"/>
        <v>3800</v>
      </c>
      <c r="M72" s="189">
        <f t="shared" si="36"/>
        <v>0</v>
      </c>
      <c r="N72" s="189">
        <f t="shared" si="36"/>
        <v>0</v>
      </c>
      <c r="O72" s="189">
        <f t="shared" si="36"/>
        <v>3500</v>
      </c>
      <c r="P72" s="189">
        <f t="shared" si="36"/>
        <v>14065</v>
      </c>
      <c r="Q72" s="193"/>
      <c r="R72" s="193"/>
      <c r="S72" s="193"/>
      <c r="T72" s="193"/>
    </row>
    <row r="73" spans="1:20" ht="23.1" customHeight="1">
      <c r="A73" s="191" t="s">
        <v>800</v>
      </c>
      <c r="B73" s="193" t="s">
        <v>339</v>
      </c>
      <c r="C73" s="193">
        <v>1</v>
      </c>
      <c r="D73" s="193" t="s">
        <v>340</v>
      </c>
      <c r="E73" s="193" t="s">
        <v>341</v>
      </c>
      <c r="F73" s="193" t="s">
        <v>35</v>
      </c>
      <c r="G73" s="193" t="s">
        <v>36</v>
      </c>
      <c r="H73" s="193">
        <v>12</v>
      </c>
      <c r="I73" s="185" t="s">
        <v>329</v>
      </c>
      <c r="J73" s="189">
        <v>4800</v>
      </c>
      <c r="K73" s="189">
        <v>1000</v>
      </c>
      <c r="L73" s="189">
        <v>3800</v>
      </c>
      <c r="M73" s="189">
        <v>0</v>
      </c>
      <c r="N73" s="189">
        <v>0</v>
      </c>
      <c r="O73" s="189">
        <v>3500</v>
      </c>
      <c r="P73" s="189">
        <v>14065</v>
      </c>
      <c r="Q73" s="193" t="s">
        <v>131</v>
      </c>
      <c r="R73" s="193"/>
      <c r="S73" s="193" t="s">
        <v>40</v>
      </c>
      <c r="T73" s="193" t="s">
        <v>801</v>
      </c>
    </row>
    <row r="74" spans="1:20" ht="23.1" customHeight="1">
      <c r="A74" s="191" t="str">
        <f>IF(D74&lt;&gt;"",COUNTA($D$7:D74)&amp;"","")</f>
        <v/>
      </c>
      <c r="B74" s="193" t="s">
        <v>342</v>
      </c>
      <c r="C74" s="193">
        <f t="shared" si="35"/>
        <v>1</v>
      </c>
      <c r="D74" s="193"/>
      <c r="E74" s="193"/>
      <c r="F74" s="193"/>
      <c r="G74" s="193"/>
      <c r="H74" s="194">
        <f t="shared" ref="H74:P74" si="37">H75</f>
        <v>20</v>
      </c>
      <c r="I74" s="185" t="str">
        <f t="shared" si="37"/>
        <v>所</v>
      </c>
      <c r="J74" s="189">
        <f t="shared" si="37"/>
        <v>2000</v>
      </c>
      <c r="K74" s="189">
        <f t="shared" si="37"/>
        <v>1000</v>
      </c>
      <c r="L74" s="189">
        <f t="shared" si="37"/>
        <v>1000</v>
      </c>
      <c r="M74" s="189">
        <f t="shared" si="37"/>
        <v>0</v>
      </c>
      <c r="N74" s="189">
        <f t="shared" si="37"/>
        <v>0</v>
      </c>
      <c r="O74" s="189">
        <f t="shared" si="37"/>
        <v>181</v>
      </c>
      <c r="P74" s="189">
        <f t="shared" si="37"/>
        <v>488</v>
      </c>
      <c r="Q74" s="193"/>
      <c r="R74" s="193"/>
      <c r="S74" s="193"/>
      <c r="T74" s="193"/>
    </row>
    <row r="75" spans="1:20" ht="23.1" customHeight="1">
      <c r="A75" s="191" t="s">
        <v>802</v>
      </c>
      <c r="B75" s="193" t="s">
        <v>343</v>
      </c>
      <c r="C75" s="193">
        <v>1</v>
      </c>
      <c r="D75" s="193" t="s">
        <v>344</v>
      </c>
      <c r="E75" s="193" t="s">
        <v>345</v>
      </c>
      <c r="F75" s="193" t="s">
        <v>35</v>
      </c>
      <c r="G75" s="193" t="s">
        <v>36</v>
      </c>
      <c r="H75" s="193">
        <v>20</v>
      </c>
      <c r="I75" s="185" t="s">
        <v>329</v>
      </c>
      <c r="J75" s="189">
        <v>2000</v>
      </c>
      <c r="K75" s="189">
        <v>1000</v>
      </c>
      <c r="L75" s="189">
        <v>1000</v>
      </c>
      <c r="M75" s="189">
        <v>0</v>
      </c>
      <c r="N75" s="189">
        <v>0</v>
      </c>
      <c r="O75" s="189">
        <v>181</v>
      </c>
      <c r="P75" s="189">
        <v>488</v>
      </c>
      <c r="Q75" s="193" t="s">
        <v>131</v>
      </c>
      <c r="R75" s="193"/>
      <c r="S75" s="193" t="s">
        <v>40</v>
      </c>
      <c r="T75" s="193" t="s">
        <v>803</v>
      </c>
    </row>
    <row r="76" spans="1:20" ht="23.1" customHeight="1">
      <c r="A76" s="191" t="str">
        <f>IF(D76&lt;&gt;"",COUNTA($D$11:D76)&amp;"","")</f>
        <v/>
      </c>
      <c r="B76" s="193" t="s">
        <v>346</v>
      </c>
      <c r="C76" s="193">
        <f t="shared" si="35"/>
        <v>1</v>
      </c>
      <c r="D76" s="193"/>
      <c r="E76" s="193"/>
      <c r="F76" s="193"/>
      <c r="G76" s="193"/>
      <c r="H76" s="194">
        <f t="shared" ref="H76:P76" si="38">H77</f>
        <v>33</v>
      </c>
      <c r="I76" s="185" t="str">
        <f t="shared" si="38"/>
        <v>所</v>
      </c>
      <c r="J76" s="189">
        <f t="shared" si="38"/>
        <v>4600</v>
      </c>
      <c r="K76" s="189">
        <f t="shared" si="38"/>
        <v>2000</v>
      </c>
      <c r="L76" s="189">
        <f t="shared" si="38"/>
        <v>2600</v>
      </c>
      <c r="M76" s="189">
        <f t="shared" si="38"/>
        <v>0</v>
      </c>
      <c r="N76" s="189">
        <f t="shared" si="38"/>
        <v>0</v>
      </c>
      <c r="O76" s="189">
        <f t="shared" si="38"/>
        <v>1253</v>
      </c>
      <c r="P76" s="189">
        <f t="shared" si="38"/>
        <v>32372</v>
      </c>
      <c r="Q76" s="193"/>
      <c r="R76" s="193"/>
      <c r="S76" s="193"/>
      <c r="T76" s="193"/>
    </row>
    <row r="77" spans="1:20" ht="23.1" customHeight="1">
      <c r="A77" s="191" t="s">
        <v>804</v>
      </c>
      <c r="B77" s="193" t="s">
        <v>347</v>
      </c>
      <c r="C77" s="193">
        <v>1</v>
      </c>
      <c r="D77" s="193" t="s">
        <v>348</v>
      </c>
      <c r="E77" s="193" t="s">
        <v>345</v>
      </c>
      <c r="F77" s="193" t="s">
        <v>62</v>
      </c>
      <c r="G77" s="193" t="s">
        <v>36</v>
      </c>
      <c r="H77" s="193">
        <v>33</v>
      </c>
      <c r="I77" s="185" t="s">
        <v>329</v>
      </c>
      <c r="J77" s="189">
        <v>4600</v>
      </c>
      <c r="K77" s="189">
        <v>2000</v>
      </c>
      <c r="L77" s="189">
        <v>2600</v>
      </c>
      <c r="M77" s="189">
        <v>0</v>
      </c>
      <c r="N77" s="189">
        <v>0</v>
      </c>
      <c r="O77" s="189">
        <v>1253</v>
      </c>
      <c r="P77" s="189">
        <v>32372</v>
      </c>
      <c r="Q77" s="193"/>
      <c r="R77" s="193"/>
      <c r="S77" s="193" t="s">
        <v>40</v>
      </c>
      <c r="T77" s="193" t="s">
        <v>805</v>
      </c>
    </row>
    <row r="78" spans="1:20" ht="23.1" customHeight="1">
      <c r="A78" s="191" t="str">
        <f>IF(D78&lt;&gt;"",COUNTA($D$7:D78)&amp;"","")</f>
        <v/>
      </c>
      <c r="B78" s="192" t="s">
        <v>349</v>
      </c>
      <c r="C78" s="193"/>
      <c r="D78" s="193"/>
      <c r="E78" s="193"/>
      <c r="F78" s="193"/>
      <c r="G78" s="193"/>
      <c r="H78" s="194">
        <v>0</v>
      </c>
      <c r="I78" s="185" t="s">
        <v>329</v>
      </c>
      <c r="J78" s="189">
        <v>0</v>
      </c>
      <c r="K78" s="189">
        <v>0</v>
      </c>
      <c r="L78" s="189">
        <v>0</v>
      </c>
      <c r="M78" s="189">
        <v>0</v>
      </c>
      <c r="N78" s="189">
        <v>0</v>
      </c>
      <c r="O78" s="189">
        <v>0</v>
      </c>
      <c r="P78" s="189">
        <v>0</v>
      </c>
      <c r="Q78" s="193"/>
      <c r="R78" s="193"/>
      <c r="S78" s="193"/>
      <c r="T78" s="193"/>
    </row>
    <row r="79" spans="1:20" ht="23.1" customHeight="1">
      <c r="A79" s="191" t="str">
        <f>IF(D79&lt;&gt;"",COUNTA($D$7:D79)&amp;"","")</f>
        <v/>
      </c>
      <c r="B79" s="193" t="s">
        <v>350</v>
      </c>
      <c r="C79" s="193"/>
      <c r="D79" s="193"/>
      <c r="E79" s="193"/>
      <c r="F79" s="193"/>
      <c r="G79" s="193"/>
      <c r="H79" s="194">
        <v>0</v>
      </c>
      <c r="I79" s="185" t="s">
        <v>329</v>
      </c>
      <c r="J79" s="189">
        <v>0</v>
      </c>
      <c r="K79" s="189">
        <v>0</v>
      </c>
      <c r="L79" s="189">
        <v>0</v>
      </c>
      <c r="M79" s="189">
        <v>0</v>
      </c>
      <c r="N79" s="189">
        <v>0</v>
      </c>
      <c r="O79" s="189">
        <v>0</v>
      </c>
      <c r="P79" s="189">
        <v>0</v>
      </c>
      <c r="Q79" s="193"/>
      <c r="R79" s="193"/>
      <c r="S79" s="193"/>
      <c r="T79" s="193"/>
    </row>
    <row r="80" spans="1:20" ht="23.1" customHeight="1">
      <c r="A80" s="191" t="str">
        <f>IF(D80&lt;&gt;"",COUNTA($D$7:D80)&amp;"","")</f>
        <v/>
      </c>
      <c r="B80" s="193" t="s">
        <v>355</v>
      </c>
      <c r="C80" s="193"/>
      <c r="D80" s="193"/>
      <c r="E80" s="193"/>
      <c r="F80" s="193"/>
      <c r="G80" s="193"/>
      <c r="H80" s="194">
        <v>0</v>
      </c>
      <c r="I80" s="185" t="s">
        <v>329</v>
      </c>
      <c r="J80" s="189">
        <v>0</v>
      </c>
      <c r="K80" s="189">
        <v>0</v>
      </c>
      <c r="L80" s="189">
        <v>0</v>
      </c>
      <c r="M80" s="189">
        <v>0</v>
      </c>
      <c r="N80" s="189">
        <v>0</v>
      </c>
      <c r="O80" s="189">
        <v>0</v>
      </c>
      <c r="P80" s="189">
        <v>0</v>
      </c>
      <c r="Q80" s="193"/>
      <c r="R80" s="193"/>
      <c r="S80" s="193"/>
      <c r="T80" s="193"/>
    </row>
    <row r="81" spans="1:20" ht="23.1" customHeight="1">
      <c r="A81" s="191" t="str">
        <f>IF(D81&lt;&gt;"",COUNTA($D$7:D81)&amp;"","")</f>
        <v/>
      </c>
      <c r="B81" s="192" t="s">
        <v>360</v>
      </c>
      <c r="C81" s="193"/>
      <c r="D81" s="193"/>
      <c r="E81" s="193"/>
      <c r="F81" s="193"/>
      <c r="G81" s="193"/>
      <c r="H81" s="194">
        <v>0</v>
      </c>
      <c r="I81" s="185" t="s">
        <v>65</v>
      </c>
      <c r="J81" s="189">
        <v>0</v>
      </c>
      <c r="K81" s="189">
        <v>0</v>
      </c>
      <c r="L81" s="189">
        <v>0</v>
      </c>
      <c r="M81" s="189">
        <v>0</v>
      </c>
      <c r="N81" s="189">
        <v>0</v>
      </c>
      <c r="O81" s="189">
        <v>0</v>
      </c>
      <c r="P81" s="189">
        <v>0</v>
      </c>
      <c r="Q81" s="193"/>
      <c r="R81" s="193"/>
      <c r="S81" s="193"/>
      <c r="T81" s="193"/>
    </row>
    <row r="82" spans="1:20" ht="23.1" customHeight="1">
      <c r="A82" s="191" t="str">
        <f>IF(D82&lt;&gt;"",COUNTA($D$7:D82)&amp;"","")</f>
        <v/>
      </c>
      <c r="B82" s="193" t="s">
        <v>361</v>
      </c>
      <c r="C82" s="193"/>
      <c r="D82" s="193"/>
      <c r="E82" s="193"/>
      <c r="F82" s="193"/>
      <c r="G82" s="193"/>
      <c r="H82" s="194">
        <v>0</v>
      </c>
      <c r="I82" s="185" t="s">
        <v>65</v>
      </c>
      <c r="J82" s="189">
        <v>0</v>
      </c>
      <c r="K82" s="189">
        <v>0</v>
      </c>
      <c r="L82" s="189">
        <v>0</v>
      </c>
      <c r="M82" s="189">
        <v>0</v>
      </c>
      <c r="N82" s="189">
        <v>0</v>
      </c>
      <c r="O82" s="189">
        <v>0</v>
      </c>
      <c r="P82" s="189">
        <v>0</v>
      </c>
      <c r="Q82" s="193"/>
      <c r="R82" s="193"/>
      <c r="S82" s="193"/>
      <c r="T82" s="193"/>
    </row>
    <row r="83" spans="1:20" ht="23.1" customHeight="1">
      <c r="A83" s="191" t="str">
        <f>IF(D83&lt;&gt;"",COUNTA($D$7:D83)&amp;"","")</f>
        <v/>
      </c>
      <c r="B83" s="193" t="s">
        <v>366</v>
      </c>
      <c r="C83" s="193"/>
      <c r="D83" s="193"/>
      <c r="E83" s="193"/>
      <c r="F83" s="193"/>
      <c r="G83" s="193"/>
      <c r="H83" s="194">
        <v>0</v>
      </c>
      <c r="I83" s="185" t="s">
        <v>329</v>
      </c>
      <c r="J83" s="189">
        <v>0</v>
      </c>
      <c r="K83" s="189">
        <v>0</v>
      </c>
      <c r="L83" s="189">
        <v>0</v>
      </c>
      <c r="M83" s="189">
        <v>0</v>
      </c>
      <c r="N83" s="189">
        <v>0</v>
      </c>
      <c r="O83" s="189">
        <v>0</v>
      </c>
      <c r="P83" s="189">
        <v>0</v>
      </c>
      <c r="Q83" s="193"/>
      <c r="R83" s="193"/>
      <c r="S83" s="193"/>
      <c r="T83" s="193"/>
    </row>
    <row r="84" spans="1:20" ht="23.1" customHeight="1">
      <c r="A84" s="191" t="str">
        <f>IF(D84&lt;&gt;"",COUNTA($D$7:D84)&amp;"","")</f>
        <v/>
      </c>
      <c r="B84" s="192" t="s">
        <v>374</v>
      </c>
      <c r="C84" s="193"/>
      <c r="D84" s="193"/>
      <c r="E84" s="193"/>
      <c r="F84" s="193"/>
      <c r="G84" s="193"/>
      <c r="H84" s="194">
        <f t="shared" ref="H84:P84" si="39">H85+H88</f>
        <v>24728</v>
      </c>
      <c r="I84" s="188"/>
      <c r="J84" s="189">
        <f t="shared" si="39"/>
        <v>1385.2</v>
      </c>
      <c r="K84" s="189">
        <f t="shared" si="39"/>
        <v>554.97</v>
      </c>
      <c r="L84" s="189">
        <f t="shared" si="39"/>
        <v>800</v>
      </c>
      <c r="M84" s="189">
        <f t="shared" si="39"/>
        <v>30.23</v>
      </c>
      <c r="N84" s="189">
        <f t="shared" si="39"/>
        <v>0</v>
      </c>
      <c r="O84" s="189">
        <f t="shared" si="39"/>
        <v>33740</v>
      </c>
      <c r="P84" s="189">
        <f t="shared" si="39"/>
        <v>111220</v>
      </c>
      <c r="Q84" s="193"/>
      <c r="R84" s="193"/>
      <c r="S84" s="193"/>
      <c r="T84" s="193"/>
    </row>
    <row r="85" spans="1:20" ht="23.1" customHeight="1">
      <c r="A85" s="191" t="str">
        <f>IF(D85&lt;&gt;"",COUNTA($D$7:D85)&amp;"","")</f>
        <v/>
      </c>
      <c r="B85" s="193" t="s">
        <v>375</v>
      </c>
      <c r="C85" s="193"/>
      <c r="D85" s="193"/>
      <c r="E85" s="193"/>
      <c r="F85" s="193"/>
      <c r="G85" s="193"/>
      <c r="H85" s="194">
        <f t="shared" ref="H85:P85" si="40">H86+H87</f>
        <v>24620</v>
      </c>
      <c r="I85" s="185"/>
      <c r="J85" s="189">
        <f t="shared" si="40"/>
        <v>1324.74</v>
      </c>
      <c r="K85" s="189">
        <f t="shared" si="40"/>
        <v>524.74</v>
      </c>
      <c r="L85" s="189">
        <f t="shared" si="40"/>
        <v>800</v>
      </c>
      <c r="M85" s="189">
        <f t="shared" si="40"/>
        <v>0</v>
      </c>
      <c r="N85" s="189">
        <f t="shared" si="40"/>
        <v>0</v>
      </c>
      <c r="O85" s="189">
        <f t="shared" si="40"/>
        <v>24620</v>
      </c>
      <c r="P85" s="189">
        <f t="shared" si="40"/>
        <v>83860</v>
      </c>
      <c r="Q85" s="193"/>
      <c r="R85" s="193"/>
      <c r="S85" s="193"/>
      <c r="T85" s="193"/>
    </row>
    <row r="86" spans="1:20" ht="33.75">
      <c r="A86" s="204" t="s">
        <v>516</v>
      </c>
      <c r="B86" s="205" t="s">
        <v>376</v>
      </c>
      <c r="C86" s="206">
        <v>1</v>
      </c>
      <c r="D86" s="187" t="s">
        <v>377</v>
      </c>
      <c r="E86" s="187" t="s">
        <v>378</v>
      </c>
      <c r="F86" s="187" t="s">
        <v>379</v>
      </c>
      <c r="G86" s="187" t="s">
        <v>520</v>
      </c>
      <c r="H86" s="207">
        <v>20000</v>
      </c>
      <c r="I86" s="210" t="s">
        <v>155</v>
      </c>
      <c r="J86" s="202">
        <v>1200</v>
      </c>
      <c r="K86" s="202">
        <v>400</v>
      </c>
      <c r="L86" s="202">
        <v>800</v>
      </c>
      <c r="M86" s="202">
        <v>0</v>
      </c>
      <c r="N86" s="202">
        <v>0</v>
      </c>
      <c r="O86" s="202">
        <v>20000</v>
      </c>
      <c r="P86" s="202">
        <v>70000</v>
      </c>
      <c r="Q86" s="187" t="s">
        <v>380</v>
      </c>
      <c r="R86" s="187" t="s">
        <v>381</v>
      </c>
      <c r="S86" s="199" t="s">
        <v>40</v>
      </c>
      <c r="T86" s="187"/>
    </row>
    <row r="87" spans="1:20" ht="33.75">
      <c r="A87" s="204"/>
      <c r="B87" s="205" t="s">
        <v>806</v>
      </c>
      <c r="C87" s="206">
        <v>1</v>
      </c>
      <c r="D87" s="187" t="s">
        <v>383</v>
      </c>
      <c r="E87" s="187" t="s">
        <v>384</v>
      </c>
      <c r="F87" s="187" t="s">
        <v>35</v>
      </c>
      <c r="G87" s="187" t="s">
        <v>205</v>
      </c>
      <c r="H87" s="208">
        <v>4620</v>
      </c>
      <c r="I87" s="210" t="s">
        <v>155</v>
      </c>
      <c r="J87" s="202">
        <v>124.74</v>
      </c>
      <c r="K87" s="202">
        <v>124.74</v>
      </c>
      <c r="L87" s="202">
        <v>0</v>
      </c>
      <c r="M87" s="202">
        <v>0</v>
      </c>
      <c r="N87" s="202">
        <v>0</v>
      </c>
      <c r="O87" s="202">
        <v>4620</v>
      </c>
      <c r="P87" s="202">
        <v>13860</v>
      </c>
      <c r="Q87" s="187" t="s">
        <v>385</v>
      </c>
      <c r="R87" s="187" t="s">
        <v>381</v>
      </c>
      <c r="S87" s="199" t="s">
        <v>40</v>
      </c>
      <c r="T87" s="187"/>
    </row>
    <row r="88" spans="1:20" ht="30" customHeight="1">
      <c r="A88" s="191"/>
      <c r="B88" s="193" t="s">
        <v>386</v>
      </c>
      <c r="C88" s="193">
        <f>SUM(C89:C89)</f>
        <v>1</v>
      </c>
      <c r="D88" s="193"/>
      <c r="E88" s="193"/>
      <c r="F88" s="193"/>
      <c r="G88" s="193"/>
      <c r="H88" s="194">
        <v>108</v>
      </c>
      <c r="I88" s="185" t="s">
        <v>312</v>
      </c>
      <c r="J88" s="189">
        <f t="shared" ref="J88:P88" si="41">J89</f>
        <v>60.46</v>
      </c>
      <c r="K88" s="189">
        <f t="shared" si="41"/>
        <v>30.23</v>
      </c>
      <c r="L88" s="189">
        <f t="shared" si="41"/>
        <v>0</v>
      </c>
      <c r="M88" s="189">
        <f t="shared" si="41"/>
        <v>30.23</v>
      </c>
      <c r="N88" s="189">
        <f t="shared" si="41"/>
        <v>0</v>
      </c>
      <c r="O88" s="189">
        <f t="shared" si="41"/>
        <v>9120</v>
      </c>
      <c r="P88" s="189">
        <f t="shared" si="41"/>
        <v>27360</v>
      </c>
      <c r="Q88" s="193"/>
      <c r="R88" s="193"/>
      <c r="S88" s="193"/>
      <c r="T88" s="193"/>
    </row>
    <row r="89" spans="1:20" ht="51.95" customHeight="1">
      <c r="A89" s="191" t="s">
        <v>523</v>
      </c>
      <c r="B89" s="187" t="s">
        <v>387</v>
      </c>
      <c r="C89" s="199">
        <v>1</v>
      </c>
      <c r="D89" s="187" t="s">
        <v>807</v>
      </c>
      <c r="E89" s="187" t="s">
        <v>525</v>
      </c>
      <c r="F89" s="199" t="s">
        <v>35</v>
      </c>
      <c r="G89" s="187" t="s">
        <v>526</v>
      </c>
      <c r="H89" s="194">
        <v>108</v>
      </c>
      <c r="I89" s="185" t="s">
        <v>312</v>
      </c>
      <c r="J89" s="202">
        <v>60.46</v>
      </c>
      <c r="K89" s="202">
        <v>30.23</v>
      </c>
      <c r="L89" s="202"/>
      <c r="M89" s="202">
        <v>30.23</v>
      </c>
      <c r="N89" s="202"/>
      <c r="O89" s="202">
        <v>9120</v>
      </c>
      <c r="P89" s="202">
        <v>27360</v>
      </c>
      <c r="Q89" s="187" t="s">
        <v>385</v>
      </c>
      <c r="R89" s="187" t="s">
        <v>390</v>
      </c>
      <c r="S89" s="199" t="s">
        <v>40</v>
      </c>
      <c r="T89" s="193"/>
    </row>
    <row r="90" spans="1:20" ht="33.950000000000003" customHeight="1">
      <c r="A90" s="191" t="str">
        <f>IF(D90&lt;&gt;"",COUNTA($D$7:D90)&amp;"","")</f>
        <v/>
      </c>
      <c r="B90" s="192" t="s">
        <v>391</v>
      </c>
      <c r="C90" s="193"/>
      <c r="D90" s="193"/>
      <c r="E90" s="193"/>
      <c r="F90" s="193"/>
      <c r="G90" s="193"/>
      <c r="H90" s="194">
        <f t="shared" ref="H90:P90" si="42">H91</f>
        <v>142500</v>
      </c>
      <c r="I90" s="188" t="str">
        <f t="shared" si="42"/>
        <v>平方米</v>
      </c>
      <c r="J90" s="189">
        <f t="shared" si="42"/>
        <v>39790</v>
      </c>
      <c r="K90" s="189">
        <f t="shared" si="42"/>
        <v>39790</v>
      </c>
      <c r="L90" s="189">
        <f t="shared" si="42"/>
        <v>0</v>
      </c>
      <c r="M90" s="189">
        <f t="shared" si="42"/>
        <v>0</v>
      </c>
      <c r="N90" s="189">
        <f t="shared" si="42"/>
        <v>0</v>
      </c>
      <c r="O90" s="189">
        <f t="shared" si="42"/>
        <v>0</v>
      </c>
      <c r="P90" s="189">
        <f t="shared" si="42"/>
        <v>0</v>
      </c>
      <c r="Q90" s="193"/>
      <c r="R90" s="193"/>
      <c r="S90" s="193"/>
      <c r="T90" s="193"/>
    </row>
    <row r="91" spans="1:20" ht="165.95" customHeight="1">
      <c r="A91" s="191" t="s">
        <v>541</v>
      </c>
      <c r="B91" s="209" t="s">
        <v>392</v>
      </c>
      <c r="C91" s="209">
        <v>1</v>
      </c>
      <c r="D91" s="209" t="s">
        <v>393</v>
      </c>
      <c r="E91" s="209" t="s">
        <v>808</v>
      </c>
      <c r="F91" s="209" t="s">
        <v>395</v>
      </c>
      <c r="G91" s="209" t="s">
        <v>543</v>
      </c>
      <c r="H91" s="199">
        <v>142500</v>
      </c>
      <c r="I91" s="34" t="s">
        <v>397</v>
      </c>
      <c r="J91" s="201">
        <v>39790</v>
      </c>
      <c r="K91" s="201">
        <v>39790</v>
      </c>
      <c r="L91" s="202">
        <v>0</v>
      </c>
      <c r="M91" s="201">
        <v>0</v>
      </c>
      <c r="N91" s="201">
        <v>0</v>
      </c>
      <c r="O91" s="201"/>
      <c r="P91" s="201"/>
      <c r="Q91" s="209" t="s">
        <v>398</v>
      </c>
      <c r="R91" s="193"/>
      <c r="S91" s="193"/>
      <c r="T91" s="209" t="s">
        <v>545</v>
      </c>
    </row>
    <row r="92" spans="1:20" ht="27.95" customHeight="1">
      <c r="A92" s="191" t="str">
        <f>IF(D92&lt;&gt;"",COUNTA($D$7:D92)&amp;"","")</f>
        <v/>
      </c>
      <c r="B92" s="192" t="s">
        <v>399</v>
      </c>
      <c r="C92" s="193"/>
      <c r="D92" s="193"/>
      <c r="E92" s="193"/>
      <c r="F92" s="193"/>
      <c r="G92" s="193"/>
      <c r="H92" s="194">
        <f t="shared" ref="H92:P92" si="43">H93</f>
        <v>7350</v>
      </c>
      <c r="I92" s="185" t="str">
        <f t="shared" si="43"/>
        <v>平方米</v>
      </c>
      <c r="J92" s="189">
        <f t="shared" si="43"/>
        <v>1550</v>
      </c>
      <c r="K92" s="189">
        <f t="shared" si="43"/>
        <v>255</v>
      </c>
      <c r="L92" s="189">
        <f t="shared" si="43"/>
        <v>1295</v>
      </c>
      <c r="M92" s="189">
        <f t="shared" si="43"/>
        <v>0</v>
      </c>
      <c r="N92" s="189">
        <f t="shared" si="43"/>
        <v>0</v>
      </c>
      <c r="O92" s="189">
        <f t="shared" si="43"/>
        <v>901</v>
      </c>
      <c r="P92" s="189">
        <f t="shared" si="43"/>
        <v>3570</v>
      </c>
      <c r="Q92" s="193"/>
      <c r="R92" s="193"/>
      <c r="S92" s="193"/>
      <c r="T92" s="193"/>
    </row>
    <row r="93" spans="1:20" ht="39" customHeight="1">
      <c r="A93" s="191" t="s">
        <v>548</v>
      </c>
      <c r="B93" s="187" t="s">
        <v>400</v>
      </c>
      <c r="C93" s="187">
        <v>1</v>
      </c>
      <c r="D93" s="187" t="s">
        <v>401</v>
      </c>
      <c r="E93" s="187" t="s">
        <v>402</v>
      </c>
      <c r="F93" s="187" t="s">
        <v>281</v>
      </c>
      <c r="G93" s="187" t="s">
        <v>36</v>
      </c>
      <c r="H93" s="194">
        <v>7350</v>
      </c>
      <c r="I93" s="68" t="s">
        <v>397</v>
      </c>
      <c r="J93" s="189">
        <v>1550</v>
      </c>
      <c r="K93" s="189">
        <v>255</v>
      </c>
      <c r="L93" s="189">
        <v>1295</v>
      </c>
      <c r="M93" s="189">
        <v>0</v>
      </c>
      <c r="N93" s="189">
        <v>0</v>
      </c>
      <c r="O93" s="189">
        <v>901</v>
      </c>
      <c r="P93" s="189">
        <v>3570</v>
      </c>
      <c r="Q93" s="187" t="s">
        <v>106</v>
      </c>
      <c r="R93" s="187"/>
      <c r="S93" s="187" t="s">
        <v>40</v>
      </c>
      <c r="T93" s="187" t="s">
        <v>549</v>
      </c>
    </row>
    <row r="94" spans="1:20" ht="26.1" customHeight="1">
      <c r="A94" s="191" t="s">
        <v>809</v>
      </c>
      <c r="B94" s="187" t="s">
        <v>403</v>
      </c>
      <c r="C94" s="187">
        <v>1</v>
      </c>
      <c r="D94" s="187" t="s">
        <v>404</v>
      </c>
      <c r="E94" s="187" t="s">
        <v>405</v>
      </c>
      <c r="F94" s="187" t="s">
        <v>62</v>
      </c>
      <c r="G94" s="187" t="s">
        <v>36</v>
      </c>
      <c r="H94" s="194">
        <v>800</v>
      </c>
      <c r="I94" s="68" t="s">
        <v>37</v>
      </c>
      <c r="J94" s="189">
        <v>166</v>
      </c>
      <c r="K94" s="189">
        <v>0</v>
      </c>
      <c r="L94" s="189">
        <v>166</v>
      </c>
      <c r="M94" s="189">
        <v>0</v>
      </c>
      <c r="N94" s="189">
        <v>0</v>
      </c>
      <c r="O94" s="189">
        <v>117</v>
      </c>
      <c r="P94" s="189">
        <v>371</v>
      </c>
      <c r="Q94" s="187" t="s">
        <v>320</v>
      </c>
      <c r="R94" s="187"/>
      <c r="S94" s="187" t="s">
        <v>40</v>
      </c>
      <c r="T94" s="187" t="s">
        <v>691</v>
      </c>
    </row>
    <row r="95" spans="1:20" ht="68.099999999999994" customHeight="1">
      <c r="A95" s="575" t="s">
        <v>810</v>
      </c>
      <c r="B95" s="576"/>
      <c r="C95" s="576"/>
      <c r="D95" s="576"/>
      <c r="E95" s="576"/>
      <c r="F95" s="576"/>
      <c r="G95" s="576"/>
      <c r="H95" s="577"/>
      <c r="I95" s="578"/>
      <c r="J95" s="579"/>
      <c r="K95" s="579"/>
      <c r="L95" s="579"/>
      <c r="M95" s="579"/>
      <c r="N95" s="579"/>
      <c r="O95" s="579"/>
      <c r="P95" s="579"/>
      <c r="Q95" s="576"/>
      <c r="R95" s="576"/>
      <c r="S95" s="576"/>
      <c r="T95" s="576"/>
    </row>
  </sheetData>
  <mergeCells count="24">
    <mergeCell ref="A1:T1"/>
    <mergeCell ref="A2:T2"/>
    <mergeCell ref="J3:N3"/>
    <mergeCell ref="K4:N4"/>
    <mergeCell ref="A95:T95"/>
    <mergeCell ref="A3:A6"/>
    <mergeCell ref="B3:B6"/>
    <mergeCell ref="C3:C6"/>
    <mergeCell ref="D3:D6"/>
    <mergeCell ref="E3:E6"/>
    <mergeCell ref="F3:F6"/>
    <mergeCell ref="G3:G6"/>
    <mergeCell ref="J4:J6"/>
    <mergeCell ref="K5:K6"/>
    <mergeCell ref="L5:L6"/>
    <mergeCell ref="M5:M6"/>
    <mergeCell ref="S3:S6"/>
    <mergeCell ref="T3:T6"/>
    <mergeCell ref="H3:I5"/>
    <mergeCell ref="N5:N6"/>
    <mergeCell ref="O3:O6"/>
    <mergeCell ref="P3:P6"/>
    <mergeCell ref="Q3:Q6"/>
    <mergeCell ref="R3:R6"/>
  </mergeCells>
  <phoneticPr fontId="1" type="noConversion"/>
  <pageMargins left="0.75138888888888899" right="3.8888888888888903E-2" top="0.27500000000000002" bottom="0.31388888888888899" header="0.118055555555556" footer="0"/>
  <pageSetup paperSize="9" scale="56" fitToHeight="0" orientation="landscape" r:id="rId1"/>
  <headerFooter>
    <oddFooter>&amp;C第 &amp;P 页，共 &amp;N 页</oddFooter>
  </headerFooter>
  <drawing r:id="rId2"/>
</worksheet>
</file>

<file path=xl/worksheets/sheet11.xml><?xml version="1.0" encoding="utf-8"?>
<worksheet xmlns="http://schemas.openxmlformats.org/spreadsheetml/2006/main" xmlns:r="http://schemas.openxmlformats.org/officeDocument/2006/relationships">
  <dimension ref="A1:XEC620"/>
  <sheetViews>
    <sheetView tabSelected="1" zoomScale="145" zoomScaleNormal="145" workbookViewId="0">
      <pane ySplit="7" topLeftCell="A80" activePane="bottomLeft" state="frozen"/>
      <selection pane="bottomLeft" activeCell="H365" sqref="H365"/>
    </sheetView>
  </sheetViews>
  <sheetFormatPr defaultColWidth="9" defaultRowHeight="21.75" customHeight="1"/>
  <cols>
    <col min="1" max="1" width="3" style="429" customWidth="1"/>
    <col min="2" max="2" width="11" style="429" customWidth="1"/>
    <col min="3" max="3" width="4" style="429" customWidth="1"/>
    <col min="4" max="4" width="9" style="429"/>
    <col min="5" max="5" width="17.5" style="429" customWidth="1"/>
    <col min="6" max="6" width="4.5" style="464" customWidth="1"/>
    <col min="7" max="7" width="4.875" style="464" customWidth="1"/>
    <col min="8" max="8" width="5.25" style="464" customWidth="1"/>
    <col min="9" max="9" width="4.125" style="464" customWidth="1"/>
    <col min="10" max="10" width="6" style="464" customWidth="1"/>
    <col min="11" max="11" width="6.125" style="464" customWidth="1"/>
    <col min="12" max="12" width="5.75" style="464" customWidth="1"/>
    <col min="13" max="13" width="4.625" style="464" customWidth="1"/>
    <col min="14" max="14" width="4.375" style="464" customWidth="1"/>
    <col min="15" max="15" width="5.75" style="464" customWidth="1"/>
    <col min="16" max="16" width="5.375" style="464" customWidth="1"/>
    <col min="17" max="17" width="8.375" style="429" customWidth="1"/>
    <col min="18" max="18" width="12.125" style="429" customWidth="1"/>
    <col min="19" max="16384" width="9" style="429"/>
  </cols>
  <sheetData>
    <row r="1" spans="1:18" ht="21.75" customHeight="1">
      <c r="A1" s="640" t="s">
        <v>811</v>
      </c>
      <c r="B1" s="640"/>
      <c r="C1" s="670"/>
      <c r="D1" s="684"/>
      <c r="E1" s="671"/>
      <c r="F1" s="670"/>
      <c r="G1" s="670"/>
      <c r="H1" s="685"/>
      <c r="I1" s="685"/>
      <c r="J1" s="685"/>
      <c r="K1" s="685"/>
      <c r="L1" s="685"/>
      <c r="M1" s="685"/>
      <c r="N1" s="685"/>
      <c r="O1" s="685"/>
      <c r="P1" s="685"/>
      <c r="Q1" s="684"/>
      <c r="R1" s="684"/>
    </row>
    <row r="2" spans="1:18" ht="25.5" customHeight="1">
      <c r="A2" s="638" t="s">
        <v>812</v>
      </c>
      <c r="B2" s="638"/>
      <c r="C2" s="637"/>
      <c r="D2" s="638"/>
      <c r="E2" s="639"/>
      <c r="F2" s="638"/>
      <c r="G2" s="638"/>
      <c r="H2" s="636"/>
      <c r="I2" s="638"/>
      <c r="J2" s="636"/>
      <c r="K2" s="638"/>
      <c r="L2" s="636"/>
      <c r="M2" s="638"/>
      <c r="N2" s="638"/>
      <c r="O2" s="635"/>
      <c r="P2" s="635"/>
      <c r="Q2" s="638"/>
      <c r="R2" s="638"/>
    </row>
    <row r="3" spans="1:18" ht="21.75" customHeight="1">
      <c r="A3" s="640" t="s">
        <v>1964</v>
      </c>
      <c r="B3" s="640"/>
      <c r="C3" s="548"/>
      <c r="D3" s="640"/>
      <c r="E3" s="587"/>
      <c r="F3" s="640"/>
      <c r="G3" s="640"/>
      <c r="H3" s="588"/>
      <c r="I3" s="586"/>
      <c r="J3" s="641"/>
      <c r="K3" s="586"/>
      <c r="L3" s="641"/>
      <c r="M3" s="640"/>
      <c r="N3" s="640"/>
      <c r="O3" s="589"/>
      <c r="P3" s="589"/>
      <c r="Q3" s="640"/>
      <c r="R3" s="640"/>
    </row>
    <row r="4" spans="1:18" s="464" customFormat="1" ht="17.25" customHeight="1">
      <c r="A4" s="590" t="s">
        <v>3</v>
      </c>
      <c r="B4" s="591" t="s">
        <v>4</v>
      </c>
      <c r="C4" s="534" t="s">
        <v>5</v>
      </c>
      <c r="D4" s="590" t="s">
        <v>6</v>
      </c>
      <c r="E4" s="590" t="s">
        <v>7</v>
      </c>
      <c r="F4" s="590" t="s">
        <v>8</v>
      </c>
      <c r="G4" s="590" t="s">
        <v>9</v>
      </c>
      <c r="H4" s="535" t="s">
        <v>10</v>
      </c>
      <c r="I4" s="535"/>
      <c r="J4" s="535" t="s">
        <v>11</v>
      </c>
      <c r="K4" s="535"/>
      <c r="L4" s="535"/>
      <c r="M4" s="535"/>
      <c r="N4" s="535"/>
      <c r="O4" s="535" t="s">
        <v>12</v>
      </c>
      <c r="P4" s="535" t="s">
        <v>13</v>
      </c>
      <c r="Q4" s="590" t="s">
        <v>16</v>
      </c>
      <c r="R4" s="590" t="s">
        <v>17</v>
      </c>
    </row>
    <row r="5" spans="1:18" s="464" customFormat="1" ht="17.25" customHeight="1">
      <c r="A5" s="590"/>
      <c r="B5" s="591"/>
      <c r="C5" s="534"/>
      <c r="D5" s="590"/>
      <c r="E5" s="590"/>
      <c r="F5" s="590"/>
      <c r="G5" s="590"/>
      <c r="H5" s="535"/>
      <c r="I5" s="535"/>
      <c r="J5" s="535" t="s">
        <v>20</v>
      </c>
      <c r="K5" s="535" t="s">
        <v>21</v>
      </c>
      <c r="L5" s="535"/>
      <c r="M5" s="535"/>
      <c r="N5" s="535"/>
      <c r="O5" s="535"/>
      <c r="P5" s="535"/>
      <c r="Q5" s="590"/>
      <c r="R5" s="590"/>
    </row>
    <row r="6" spans="1:18" s="464" customFormat="1" ht="21.75" customHeight="1">
      <c r="A6" s="590"/>
      <c r="B6" s="591"/>
      <c r="C6" s="534"/>
      <c r="D6" s="590"/>
      <c r="E6" s="590"/>
      <c r="F6" s="590"/>
      <c r="G6" s="590"/>
      <c r="H6" s="535"/>
      <c r="I6" s="535"/>
      <c r="J6" s="535"/>
      <c r="K6" s="535" t="s">
        <v>22</v>
      </c>
      <c r="L6" s="535" t="s">
        <v>1967</v>
      </c>
      <c r="M6" s="535" t="s">
        <v>1969</v>
      </c>
      <c r="N6" s="535" t="s">
        <v>1968</v>
      </c>
      <c r="O6" s="535"/>
      <c r="P6" s="535"/>
      <c r="Q6" s="590"/>
      <c r="R6" s="590"/>
    </row>
    <row r="7" spans="1:18" s="464" customFormat="1" ht="11.25" customHeight="1">
      <c r="A7" s="590"/>
      <c r="B7" s="591"/>
      <c r="C7" s="534"/>
      <c r="D7" s="590"/>
      <c r="E7" s="590"/>
      <c r="F7" s="590"/>
      <c r="G7" s="590"/>
      <c r="H7" s="651" t="s">
        <v>26</v>
      </c>
      <c r="I7" s="651" t="s">
        <v>27</v>
      </c>
      <c r="J7" s="535"/>
      <c r="K7" s="535"/>
      <c r="L7" s="535"/>
      <c r="M7" s="535"/>
      <c r="N7" s="535"/>
      <c r="O7" s="535"/>
      <c r="P7" s="535"/>
      <c r="Q7" s="590"/>
      <c r="R7" s="590"/>
    </row>
    <row r="8" spans="1:18" s="464" customFormat="1" ht="21.75" customHeight="1">
      <c r="A8" s="644"/>
      <c r="B8" s="642" t="s">
        <v>20</v>
      </c>
      <c r="C8" s="643">
        <v>1771</v>
      </c>
      <c r="D8" s="644" t="s">
        <v>28</v>
      </c>
      <c r="E8" s="644" t="s">
        <v>28</v>
      </c>
      <c r="F8" s="644" t="s">
        <v>28</v>
      </c>
      <c r="G8" s="650" t="s">
        <v>28</v>
      </c>
      <c r="H8" s="651" t="s">
        <v>28</v>
      </c>
      <c r="I8" s="651" t="s">
        <v>28</v>
      </c>
      <c r="J8" s="651">
        <v>275599.92000000004</v>
      </c>
      <c r="K8" s="651">
        <v>27671</v>
      </c>
      <c r="L8" s="651">
        <v>216726.69</v>
      </c>
      <c r="M8" s="651">
        <v>27650.23</v>
      </c>
      <c r="N8" s="651">
        <v>3552</v>
      </c>
      <c r="O8" s="651">
        <v>273509</v>
      </c>
      <c r="P8" s="651">
        <v>818387</v>
      </c>
      <c r="Q8" s="644" t="s">
        <v>28</v>
      </c>
      <c r="R8" s="644" t="s">
        <v>28</v>
      </c>
    </row>
    <row r="9" spans="1:18" s="464" customFormat="1" ht="21.75" customHeight="1">
      <c r="A9" s="644"/>
      <c r="B9" s="642" t="s">
        <v>186</v>
      </c>
      <c r="C9" s="643">
        <v>972</v>
      </c>
      <c r="D9" s="644" t="s">
        <v>28</v>
      </c>
      <c r="E9" s="644" t="s">
        <v>28</v>
      </c>
      <c r="F9" s="644" t="s">
        <v>28</v>
      </c>
      <c r="G9" s="650" t="s">
        <v>28</v>
      </c>
      <c r="H9" s="651" t="s">
        <v>28</v>
      </c>
      <c r="I9" s="651" t="s">
        <v>187</v>
      </c>
      <c r="J9" s="651">
        <v>124156.46</v>
      </c>
      <c r="K9" s="651">
        <v>110</v>
      </c>
      <c r="L9" s="651">
        <v>124011.46</v>
      </c>
      <c r="M9" s="651">
        <v>0</v>
      </c>
      <c r="N9" s="651">
        <v>35</v>
      </c>
      <c r="O9" s="651">
        <v>23192</v>
      </c>
      <c r="P9" s="651">
        <v>79153</v>
      </c>
      <c r="Q9" s="644" t="s">
        <v>28</v>
      </c>
      <c r="R9" s="644" t="s">
        <v>28</v>
      </c>
    </row>
    <row r="10" spans="1:18" ht="21.75" customHeight="1">
      <c r="A10" s="644"/>
      <c r="B10" s="642" t="s">
        <v>188</v>
      </c>
      <c r="C10" s="643">
        <v>972</v>
      </c>
      <c r="D10" s="644" t="s">
        <v>28</v>
      </c>
      <c r="E10" s="644" t="s">
        <v>28</v>
      </c>
      <c r="F10" s="644" t="s">
        <v>28</v>
      </c>
      <c r="G10" s="650" t="s">
        <v>28</v>
      </c>
      <c r="H10" s="651">
        <v>1830.848</v>
      </c>
      <c r="I10" s="651" t="s">
        <v>187</v>
      </c>
      <c r="J10" s="651">
        <v>123459.46</v>
      </c>
      <c r="K10" s="651">
        <v>0</v>
      </c>
      <c r="L10" s="651">
        <v>123459.46</v>
      </c>
      <c r="M10" s="651">
        <v>0</v>
      </c>
      <c r="N10" s="651">
        <v>0</v>
      </c>
      <c r="O10" s="651">
        <v>23192</v>
      </c>
      <c r="P10" s="651">
        <v>79153</v>
      </c>
      <c r="Q10" s="644" t="s">
        <v>28</v>
      </c>
      <c r="R10" s="644" t="s">
        <v>28</v>
      </c>
    </row>
    <row r="11" spans="1:18" ht="21.75" customHeight="1">
      <c r="A11" s="644"/>
      <c r="B11" s="642" t="s">
        <v>481</v>
      </c>
      <c r="C11" s="643">
        <v>965</v>
      </c>
      <c r="D11" s="644" t="s">
        <v>482</v>
      </c>
      <c r="E11" s="658" t="s">
        <v>483</v>
      </c>
      <c r="F11" s="653" t="s">
        <v>62</v>
      </c>
      <c r="G11" s="650" t="s">
        <v>36</v>
      </c>
      <c r="H11" s="651">
        <v>1830.848</v>
      </c>
      <c r="I11" s="651" t="s">
        <v>187</v>
      </c>
      <c r="J11" s="651">
        <v>123459.46</v>
      </c>
      <c r="K11" s="651">
        <v>0</v>
      </c>
      <c r="L11" s="651">
        <v>123459.46</v>
      </c>
      <c r="M11" s="651">
        <v>0</v>
      </c>
      <c r="N11" s="651">
        <v>0</v>
      </c>
      <c r="O11" s="651">
        <v>13111</v>
      </c>
      <c r="P11" s="651">
        <v>44481</v>
      </c>
      <c r="Q11" s="644" t="s">
        <v>28</v>
      </c>
      <c r="R11" s="644" t="s">
        <v>28</v>
      </c>
    </row>
    <row r="12" spans="1:18" ht="21.75" customHeight="1">
      <c r="A12" s="644"/>
      <c r="B12" s="642" t="s">
        <v>484</v>
      </c>
      <c r="C12" s="643">
        <v>755</v>
      </c>
      <c r="D12" s="644" t="s">
        <v>485</v>
      </c>
      <c r="E12" s="658" t="s">
        <v>486</v>
      </c>
      <c r="F12" s="644" t="s">
        <v>62</v>
      </c>
      <c r="G12" s="650" t="s">
        <v>36</v>
      </c>
      <c r="H12" s="651">
        <v>1063.902</v>
      </c>
      <c r="I12" s="651" t="s">
        <v>187</v>
      </c>
      <c r="J12" s="651">
        <v>85112.16</v>
      </c>
      <c r="K12" s="651">
        <v>0</v>
      </c>
      <c r="L12" s="651">
        <v>85112.16</v>
      </c>
      <c r="M12" s="651">
        <v>0</v>
      </c>
      <c r="N12" s="651">
        <v>0</v>
      </c>
      <c r="O12" s="651">
        <v>13111</v>
      </c>
      <c r="P12" s="651">
        <v>44481</v>
      </c>
      <c r="Q12" s="644" t="s">
        <v>192</v>
      </c>
      <c r="R12" s="644" t="s">
        <v>644</v>
      </c>
    </row>
    <row r="13" spans="1:18" ht="21.75" customHeight="1">
      <c r="A13" s="644"/>
      <c r="B13" s="668" t="s">
        <v>815</v>
      </c>
      <c r="C13" s="657">
        <v>3</v>
      </c>
      <c r="D13" s="644" t="s">
        <v>718</v>
      </c>
      <c r="E13" s="658" t="s">
        <v>816</v>
      </c>
      <c r="F13" s="653" t="s">
        <v>62</v>
      </c>
      <c r="G13" s="644" t="s">
        <v>493</v>
      </c>
      <c r="H13" s="651">
        <v>1.806</v>
      </c>
      <c r="I13" s="651" t="s">
        <v>187</v>
      </c>
      <c r="J13" s="651">
        <v>144.48000000000002</v>
      </c>
      <c r="K13" s="651"/>
      <c r="L13" s="651">
        <v>144.48000000000002</v>
      </c>
      <c r="M13" s="651"/>
      <c r="N13" s="651"/>
      <c r="O13" s="651">
        <v>21</v>
      </c>
      <c r="P13" s="651">
        <v>84</v>
      </c>
      <c r="Q13" s="644" t="s">
        <v>192</v>
      </c>
      <c r="R13" s="644" t="s">
        <v>488</v>
      </c>
    </row>
    <row r="14" spans="1:18" ht="21.75" customHeight="1">
      <c r="A14" s="644"/>
      <c r="B14" s="668" t="s">
        <v>817</v>
      </c>
      <c r="C14" s="657">
        <v>3</v>
      </c>
      <c r="D14" s="644" t="s">
        <v>818</v>
      </c>
      <c r="E14" s="658" t="s">
        <v>816</v>
      </c>
      <c r="F14" s="653" t="s">
        <v>62</v>
      </c>
      <c r="G14" s="644" t="s">
        <v>493</v>
      </c>
      <c r="H14" s="651">
        <v>1.806</v>
      </c>
      <c r="I14" s="651" t="s">
        <v>187</v>
      </c>
      <c r="J14" s="651">
        <v>144.48000000000002</v>
      </c>
      <c r="K14" s="651"/>
      <c r="L14" s="651">
        <v>144.48000000000002</v>
      </c>
      <c r="M14" s="651"/>
      <c r="N14" s="651"/>
      <c r="O14" s="651">
        <v>21</v>
      </c>
      <c r="P14" s="651">
        <v>84</v>
      </c>
      <c r="Q14" s="644" t="s">
        <v>192</v>
      </c>
      <c r="R14" s="644" t="s">
        <v>645</v>
      </c>
    </row>
    <row r="15" spans="1:18" ht="21.75" customHeight="1">
      <c r="A15" s="643"/>
      <c r="B15" s="679" t="s">
        <v>819</v>
      </c>
      <c r="C15" s="657">
        <v>63</v>
      </c>
      <c r="D15" s="643" t="s">
        <v>820</v>
      </c>
      <c r="E15" s="658" t="s">
        <v>821</v>
      </c>
      <c r="F15" s="643" t="s">
        <v>62</v>
      </c>
      <c r="G15" s="643" t="s">
        <v>36</v>
      </c>
      <c r="H15" s="675">
        <v>80.736000000000004</v>
      </c>
      <c r="I15" s="675" t="s">
        <v>187</v>
      </c>
      <c r="J15" s="675">
        <v>6458.88</v>
      </c>
      <c r="K15" s="675">
        <v>0</v>
      </c>
      <c r="L15" s="675">
        <v>6458.88</v>
      </c>
      <c r="M15" s="675">
        <v>0</v>
      </c>
      <c r="N15" s="675">
        <v>0</v>
      </c>
      <c r="O15" s="675">
        <v>706</v>
      </c>
      <c r="P15" s="675">
        <v>2782</v>
      </c>
      <c r="Q15" s="643" t="s">
        <v>192</v>
      </c>
      <c r="R15" s="644" t="s">
        <v>645</v>
      </c>
    </row>
    <row r="16" spans="1:18" ht="21.75" customHeight="1">
      <c r="A16" s="648"/>
      <c r="B16" s="664" t="s">
        <v>822</v>
      </c>
      <c r="C16" s="648">
        <v>7</v>
      </c>
      <c r="D16" s="645" t="s">
        <v>823</v>
      </c>
      <c r="E16" s="649" t="s">
        <v>824</v>
      </c>
      <c r="F16" s="644" t="s">
        <v>62</v>
      </c>
      <c r="G16" s="643" t="s">
        <v>36</v>
      </c>
      <c r="H16" s="651">
        <v>9.6720000000000006</v>
      </c>
      <c r="I16" s="651" t="s">
        <v>187</v>
      </c>
      <c r="J16" s="651">
        <v>773.76</v>
      </c>
      <c r="K16" s="651"/>
      <c r="L16" s="651">
        <v>773.76</v>
      </c>
      <c r="M16" s="651"/>
      <c r="N16" s="651"/>
      <c r="O16" s="651">
        <v>135</v>
      </c>
      <c r="P16" s="651">
        <v>541</v>
      </c>
      <c r="Q16" s="643" t="s">
        <v>192</v>
      </c>
      <c r="R16" s="644" t="s">
        <v>645</v>
      </c>
    </row>
    <row r="17" spans="1:18" ht="21.75" customHeight="1">
      <c r="A17" s="648"/>
      <c r="B17" s="664" t="s">
        <v>825</v>
      </c>
      <c r="C17" s="648">
        <v>8</v>
      </c>
      <c r="D17" s="645" t="s">
        <v>826</v>
      </c>
      <c r="E17" s="649" t="s">
        <v>827</v>
      </c>
      <c r="F17" s="644" t="s">
        <v>62</v>
      </c>
      <c r="G17" s="643" t="s">
        <v>36</v>
      </c>
      <c r="H17" s="651">
        <v>6.6559999999999997</v>
      </c>
      <c r="I17" s="651" t="s">
        <v>187</v>
      </c>
      <c r="J17" s="651">
        <v>532.48</v>
      </c>
      <c r="K17" s="651"/>
      <c r="L17" s="651">
        <v>532.48</v>
      </c>
      <c r="M17" s="651"/>
      <c r="N17" s="651"/>
      <c r="O17" s="651">
        <v>32</v>
      </c>
      <c r="P17" s="651">
        <v>94</v>
      </c>
      <c r="Q17" s="643" t="s">
        <v>192</v>
      </c>
      <c r="R17" s="644" t="s">
        <v>645</v>
      </c>
    </row>
    <row r="18" spans="1:18" ht="21.75" customHeight="1">
      <c r="A18" s="648"/>
      <c r="B18" s="664" t="s">
        <v>828</v>
      </c>
      <c r="C18" s="648">
        <v>10</v>
      </c>
      <c r="D18" s="645" t="s">
        <v>829</v>
      </c>
      <c r="E18" s="649" t="s">
        <v>830</v>
      </c>
      <c r="F18" s="644" t="s">
        <v>62</v>
      </c>
      <c r="G18" s="643" t="s">
        <v>36</v>
      </c>
      <c r="H18" s="651">
        <v>8.8840000000000003</v>
      </c>
      <c r="I18" s="651" t="s">
        <v>187</v>
      </c>
      <c r="J18" s="651">
        <v>710.72</v>
      </c>
      <c r="K18" s="651"/>
      <c r="L18" s="651">
        <v>710.72</v>
      </c>
      <c r="M18" s="651"/>
      <c r="N18" s="651"/>
      <c r="O18" s="651">
        <v>66</v>
      </c>
      <c r="P18" s="651">
        <v>341</v>
      </c>
      <c r="Q18" s="643" t="s">
        <v>192</v>
      </c>
      <c r="R18" s="644" t="s">
        <v>645</v>
      </c>
    </row>
    <row r="19" spans="1:18" ht="21.75" customHeight="1">
      <c r="A19" s="648"/>
      <c r="B19" s="664" t="s">
        <v>831</v>
      </c>
      <c r="C19" s="648">
        <v>4</v>
      </c>
      <c r="D19" s="645" t="s">
        <v>832</v>
      </c>
      <c r="E19" s="649" t="s">
        <v>833</v>
      </c>
      <c r="F19" s="644" t="s">
        <v>62</v>
      </c>
      <c r="G19" s="643" t="s">
        <v>36</v>
      </c>
      <c r="H19" s="651">
        <v>7.7309999999999999</v>
      </c>
      <c r="I19" s="651" t="s">
        <v>187</v>
      </c>
      <c r="J19" s="651">
        <v>618.48</v>
      </c>
      <c r="K19" s="651"/>
      <c r="L19" s="651">
        <v>618.48</v>
      </c>
      <c r="M19" s="651"/>
      <c r="N19" s="651"/>
      <c r="O19" s="651">
        <v>62</v>
      </c>
      <c r="P19" s="651">
        <v>192</v>
      </c>
      <c r="Q19" s="643" t="s">
        <v>192</v>
      </c>
      <c r="R19" s="644" t="s">
        <v>645</v>
      </c>
    </row>
    <row r="20" spans="1:18" ht="21.75" customHeight="1">
      <c r="A20" s="648"/>
      <c r="B20" s="664" t="s">
        <v>834</v>
      </c>
      <c r="C20" s="648">
        <v>4</v>
      </c>
      <c r="D20" s="645" t="s">
        <v>835</v>
      </c>
      <c r="E20" s="649" t="s">
        <v>836</v>
      </c>
      <c r="F20" s="644" t="s">
        <v>62</v>
      </c>
      <c r="G20" s="643" t="s">
        <v>36</v>
      </c>
      <c r="H20" s="651">
        <v>6.8239999999999998</v>
      </c>
      <c r="I20" s="651" t="s">
        <v>187</v>
      </c>
      <c r="J20" s="651">
        <v>545.91999999999996</v>
      </c>
      <c r="K20" s="651"/>
      <c r="L20" s="651">
        <v>545.91999999999996</v>
      </c>
      <c r="M20" s="651"/>
      <c r="N20" s="651"/>
      <c r="O20" s="651">
        <v>67</v>
      </c>
      <c r="P20" s="651">
        <v>169</v>
      </c>
      <c r="Q20" s="643" t="s">
        <v>192</v>
      </c>
      <c r="R20" s="644" t="s">
        <v>645</v>
      </c>
    </row>
    <row r="21" spans="1:18" ht="21.75" customHeight="1">
      <c r="A21" s="648"/>
      <c r="B21" s="664" t="s">
        <v>837</v>
      </c>
      <c r="C21" s="648">
        <v>7</v>
      </c>
      <c r="D21" s="645" t="s">
        <v>838</v>
      </c>
      <c r="E21" s="649" t="s">
        <v>839</v>
      </c>
      <c r="F21" s="644" t="s">
        <v>62</v>
      </c>
      <c r="G21" s="643" t="s">
        <v>36</v>
      </c>
      <c r="H21" s="651">
        <v>5.49</v>
      </c>
      <c r="I21" s="651" t="s">
        <v>187</v>
      </c>
      <c r="J21" s="651">
        <v>439.2</v>
      </c>
      <c r="K21" s="651"/>
      <c r="L21" s="651">
        <v>439.2</v>
      </c>
      <c r="M21" s="651"/>
      <c r="N21" s="651"/>
      <c r="O21" s="651">
        <v>77</v>
      </c>
      <c r="P21" s="651">
        <v>280</v>
      </c>
      <c r="Q21" s="643" t="s">
        <v>192</v>
      </c>
      <c r="R21" s="644" t="s">
        <v>645</v>
      </c>
    </row>
    <row r="22" spans="1:18" ht="21.75" customHeight="1">
      <c r="A22" s="648"/>
      <c r="B22" s="664" t="s">
        <v>840</v>
      </c>
      <c r="C22" s="648">
        <v>12</v>
      </c>
      <c r="D22" s="645" t="s">
        <v>841</v>
      </c>
      <c r="E22" s="649" t="s">
        <v>842</v>
      </c>
      <c r="F22" s="644" t="s">
        <v>62</v>
      </c>
      <c r="G22" s="643" t="s">
        <v>36</v>
      </c>
      <c r="H22" s="651">
        <v>11.496</v>
      </c>
      <c r="I22" s="651" t="s">
        <v>187</v>
      </c>
      <c r="J22" s="651">
        <v>919.68</v>
      </c>
      <c r="K22" s="651"/>
      <c r="L22" s="651">
        <v>919.68</v>
      </c>
      <c r="M22" s="651"/>
      <c r="N22" s="651"/>
      <c r="O22" s="651">
        <v>84</v>
      </c>
      <c r="P22" s="651">
        <v>350</v>
      </c>
      <c r="Q22" s="643" t="s">
        <v>192</v>
      </c>
      <c r="R22" s="644" t="s">
        <v>645</v>
      </c>
    </row>
    <row r="23" spans="1:18" ht="21.75" customHeight="1">
      <c r="A23" s="648"/>
      <c r="B23" s="664" t="s">
        <v>843</v>
      </c>
      <c r="C23" s="648">
        <v>3</v>
      </c>
      <c r="D23" s="645" t="s">
        <v>844</v>
      </c>
      <c r="E23" s="649" t="s">
        <v>845</v>
      </c>
      <c r="F23" s="644" t="s">
        <v>62</v>
      </c>
      <c r="G23" s="643" t="s">
        <v>36</v>
      </c>
      <c r="H23" s="651">
        <v>2.359</v>
      </c>
      <c r="I23" s="651" t="s">
        <v>187</v>
      </c>
      <c r="J23" s="651">
        <v>188.72</v>
      </c>
      <c r="K23" s="651"/>
      <c r="L23" s="651">
        <v>188.72</v>
      </c>
      <c r="M23" s="651"/>
      <c r="N23" s="651"/>
      <c r="O23" s="651">
        <v>45</v>
      </c>
      <c r="P23" s="651">
        <v>230</v>
      </c>
      <c r="Q23" s="643" t="s">
        <v>192</v>
      </c>
      <c r="R23" s="644" t="s">
        <v>645</v>
      </c>
    </row>
    <row r="24" spans="1:18" ht="21.75" customHeight="1">
      <c r="A24" s="648"/>
      <c r="B24" s="664" t="s">
        <v>846</v>
      </c>
      <c r="C24" s="648">
        <v>3</v>
      </c>
      <c r="D24" s="645" t="s">
        <v>847</v>
      </c>
      <c r="E24" s="649" t="s">
        <v>848</v>
      </c>
      <c r="F24" s="644" t="s">
        <v>62</v>
      </c>
      <c r="G24" s="643" t="s">
        <v>36</v>
      </c>
      <c r="H24" s="651">
        <v>10.362</v>
      </c>
      <c r="I24" s="651" t="s">
        <v>187</v>
      </c>
      <c r="J24" s="651">
        <v>828.96</v>
      </c>
      <c r="K24" s="651"/>
      <c r="L24" s="651">
        <v>828.96</v>
      </c>
      <c r="M24" s="651"/>
      <c r="N24" s="651"/>
      <c r="O24" s="651">
        <v>63</v>
      </c>
      <c r="P24" s="651">
        <v>281</v>
      </c>
      <c r="Q24" s="643" t="s">
        <v>192</v>
      </c>
      <c r="R24" s="644" t="s">
        <v>645</v>
      </c>
    </row>
    <row r="25" spans="1:18" ht="21.75" customHeight="1">
      <c r="A25" s="648"/>
      <c r="B25" s="664" t="s">
        <v>849</v>
      </c>
      <c r="C25" s="648">
        <v>5</v>
      </c>
      <c r="D25" s="645" t="s">
        <v>850</v>
      </c>
      <c r="E25" s="649" t="s">
        <v>851</v>
      </c>
      <c r="F25" s="644" t="s">
        <v>62</v>
      </c>
      <c r="G25" s="643" t="s">
        <v>36</v>
      </c>
      <c r="H25" s="651">
        <v>11.262</v>
      </c>
      <c r="I25" s="651" t="s">
        <v>187</v>
      </c>
      <c r="J25" s="651">
        <v>900.96</v>
      </c>
      <c r="K25" s="651"/>
      <c r="L25" s="651">
        <v>900.96</v>
      </c>
      <c r="M25" s="651"/>
      <c r="N25" s="651"/>
      <c r="O25" s="651">
        <v>75</v>
      </c>
      <c r="P25" s="651">
        <v>304</v>
      </c>
      <c r="Q25" s="643" t="s">
        <v>192</v>
      </c>
      <c r="R25" s="644" t="s">
        <v>645</v>
      </c>
    </row>
    <row r="26" spans="1:18" ht="21.75" customHeight="1">
      <c r="A26" s="644"/>
      <c r="B26" s="642" t="s">
        <v>852</v>
      </c>
      <c r="C26" s="643">
        <v>76</v>
      </c>
      <c r="D26" s="644" t="s">
        <v>853</v>
      </c>
      <c r="E26" s="658" t="s">
        <v>854</v>
      </c>
      <c r="F26" s="644" t="s">
        <v>855</v>
      </c>
      <c r="G26" s="644" t="s">
        <v>36</v>
      </c>
      <c r="H26" s="651">
        <v>102.19200000000001</v>
      </c>
      <c r="I26" s="651" t="s">
        <v>187</v>
      </c>
      <c r="J26" s="651">
        <v>8175.36</v>
      </c>
      <c r="K26" s="651"/>
      <c r="L26" s="651">
        <v>8175.36</v>
      </c>
      <c r="M26" s="651"/>
      <c r="N26" s="651"/>
      <c r="O26" s="651">
        <v>1358</v>
      </c>
      <c r="P26" s="651">
        <v>4637</v>
      </c>
      <c r="Q26" s="644" t="s">
        <v>192</v>
      </c>
      <c r="R26" s="644" t="s">
        <v>645</v>
      </c>
    </row>
    <row r="27" spans="1:18" ht="21.75" customHeight="1">
      <c r="A27" s="644"/>
      <c r="B27" s="664" t="s">
        <v>856</v>
      </c>
      <c r="C27" s="648">
        <v>7</v>
      </c>
      <c r="D27" s="645" t="s">
        <v>857</v>
      </c>
      <c r="E27" s="649" t="s">
        <v>858</v>
      </c>
      <c r="F27" s="644" t="s">
        <v>62</v>
      </c>
      <c r="G27" s="643" t="s">
        <v>36</v>
      </c>
      <c r="H27" s="651">
        <v>10.141</v>
      </c>
      <c r="I27" s="651" t="s">
        <v>187</v>
      </c>
      <c r="J27" s="651">
        <v>811.28</v>
      </c>
      <c r="K27" s="651"/>
      <c r="L27" s="651">
        <v>811.28</v>
      </c>
      <c r="M27" s="651"/>
      <c r="N27" s="651"/>
      <c r="O27" s="651">
        <v>289</v>
      </c>
      <c r="P27" s="651">
        <v>642</v>
      </c>
      <c r="Q27" s="644" t="s">
        <v>192</v>
      </c>
      <c r="R27" s="644" t="s">
        <v>645</v>
      </c>
    </row>
    <row r="28" spans="1:18" ht="21.75" customHeight="1">
      <c r="A28" s="644"/>
      <c r="B28" s="664" t="s">
        <v>859</v>
      </c>
      <c r="C28" s="648">
        <v>10</v>
      </c>
      <c r="D28" s="645" t="s">
        <v>860</v>
      </c>
      <c r="E28" s="649" t="s">
        <v>861</v>
      </c>
      <c r="F28" s="644" t="s">
        <v>62</v>
      </c>
      <c r="G28" s="643" t="s">
        <v>36</v>
      </c>
      <c r="H28" s="651">
        <v>13.21</v>
      </c>
      <c r="I28" s="651" t="s">
        <v>187</v>
      </c>
      <c r="J28" s="651">
        <v>1056.8</v>
      </c>
      <c r="K28" s="651"/>
      <c r="L28" s="651">
        <v>1056.8</v>
      </c>
      <c r="M28" s="651"/>
      <c r="N28" s="651"/>
      <c r="O28" s="651">
        <v>213</v>
      </c>
      <c r="P28" s="651">
        <v>799</v>
      </c>
      <c r="Q28" s="644" t="s">
        <v>192</v>
      </c>
      <c r="R28" s="644" t="s">
        <v>645</v>
      </c>
    </row>
    <row r="29" spans="1:18" ht="21.75" customHeight="1">
      <c r="A29" s="644"/>
      <c r="B29" s="664" t="s">
        <v>862</v>
      </c>
      <c r="C29" s="648">
        <v>5</v>
      </c>
      <c r="D29" s="645" t="s">
        <v>863</v>
      </c>
      <c r="E29" s="649" t="s">
        <v>864</v>
      </c>
      <c r="F29" s="644" t="s">
        <v>62</v>
      </c>
      <c r="G29" s="643" t="s">
        <v>36</v>
      </c>
      <c r="H29" s="651">
        <v>6.5449999999999999</v>
      </c>
      <c r="I29" s="651" t="s">
        <v>187</v>
      </c>
      <c r="J29" s="651">
        <v>523.6</v>
      </c>
      <c r="K29" s="651"/>
      <c r="L29" s="651">
        <v>523.6</v>
      </c>
      <c r="M29" s="651"/>
      <c r="N29" s="651"/>
      <c r="O29" s="651">
        <v>17</v>
      </c>
      <c r="P29" s="651">
        <v>105</v>
      </c>
      <c r="Q29" s="644" t="s">
        <v>192</v>
      </c>
      <c r="R29" s="644" t="s">
        <v>645</v>
      </c>
    </row>
    <row r="30" spans="1:18" ht="21.75" customHeight="1">
      <c r="A30" s="644"/>
      <c r="B30" s="664" t="s">
        <v>865</v>
      </c>
      <c r="C30" s="648">
        <v>5</v>
      </c>
      <c r="D30" s="645" t="s">
        <v>866</v>
      </c>
      <c r="E30" s="649" t="s">
        <v>867</v>
      </c>
      <c r="F30" s="644" t="s">
        <v>62</v>
      </c>
      <c r="G30" s="643" t="s">
        <v>36</v>
      </c>
      <c r="H30" s="651">
        <v>9.5030000000000001</v>
      </c>
      <c r="I30" s="651" t="s">
        <v>187</v>
      </c>
      <c r="J30" s="651">
        <v>760.24</v>
      </c>
      <c r="K30" s="651"/>
      <c r="L30" s="651">
        <v>760.24</v>
      </c>
      <c r="M30" s="651"/>
      <c r="N30" s="651"/>
      <c r="O30" s="651">
        <v>110</v>
      </c>
      <c r="P30" s="651">
        <v>335</v>
      </c>
      <c r="Q30" s="644" t="s">
        <v>192</v>
      </c>
      <c r="R30" s="644" t="s">
        <v>645</v>
      </c>
    </row>
    <row r="31" spans="1:18" ht="21.75" customHeight="1">
      <c r="A31" s="644"/>
      <c r="B31" s="664" t="s">
        <v>868</v>
      </c>
      <c r="C31" s="648">
        <v>5</v>
      </c>
      <c r="D31" s="645" t="s">
        <v>869</v>
      </c>
      <c r="E31" s="649" t="s">
        <v>870</v>
      </c>
      <c r="F31" s="644" t="s">
        <v>62</v>
      </c>
      <c r="G31" s="643" t="s">
        <v>36</v>
      </c>
      <c r="H31" s="651">
        <v>7.1909999999999998</v>
      </c>
      <c r="I31" s="651" t="s">
        <v>187</v>
      </c>
      <c r="J31" s="651">
        <v>575.28</v>
      </c>
      <c r="K31" s="651"/>
      <c r="L31" s="651">
        <v>575.28</v>
      </c>
      <c r="M31" s="651"/>
      <c r="N31" s="651"/>
      <c r="O31" s="651">
        <v>147</v>
      </c>
      <c r="P31" s="651">
        <v>496</v>
      </c>
      <c r="Q31" s="644" t="s">
        <v>192</v>
      </c>
      <c r="R31" s="644" t="s">
        <v>645</v>
      </c>
    </row>
    <row r="32" spans="1:18" ht="21.75" customHeight="1">
      <c r="A32" s="644"/>
      <c r="B32" s="664" t="s">
        <v>871</v>
      </c>
      <c r="C32" s="648">
        <v>5</v>
      </c>
      <c r="D32" s="645" t="s">
        <v>872</v>
      </c>
      <c r="E32" s="649" t="s">
        <v>873</v>
      </c>
      <c r="F32" s="644" t="s">
        <v>62</v>
      </c>
      <c r="G32" s="643" t="s">
        <v>36</v>
      </c>
      <c r="H32" s="651">
        <v>7.1139999999999999</v>
      </c>
      <c r="I32" s="651" t="s">
        <v>187</v>
      </c>
      <c r="J32" s="651">
        <v>569.12</v>
      </c>
      <c r="K32" s="651"/>
      <c r="L32" s="651">
        <v>569.12</v>
      </c>
      <c r="M32" s="651"/>
      <c r="N32" s="651"/>
      <c r="O32" s="651">
        <v>65</v>
      </c>
      <c r="P32" s="651">
        <v>233</v>
      </c>
      <c r="Q32" s="644" t="s">
        <v>192</v>
      </c>
      <c r="R32" s="644" t="s">
        <v>645</v>
      </c>
    </row>
    <row r="33" spans="1:18" ht="21.75" customHeight="1">
      <c r="A33" s="644"/>
      <c r="B33" s="664" t="s">
        <v>874</v>
      </c>
      <c r="C33" s="648">
        <v>14</v>
      </c>
      <c r="D33" s="645" t="s">
        <v>875</v>
      </c>
      <c r="E33" s="649" t="s">
        <v>876</v>
      </c>
      <c r="F33" s="644" t="s">
        <v>62</v>
      </c>
      <c r="G33" s="643" t="s">
        <v>36</v>
      </c>
      <c r="H33" s="651">
        <v>12.757999999999999</v>
      </c>
      <c r="I33" s="651" t="s">
        <v>187</v>
      </c>
      <c r="J33" s="651">
        <v>1020.64</v>
      </c>
      <c r="K33" s="651"/>
      <c r="L33" s="651">
        <v>1020.64</v>
      </c>
      <c r="M33" s="651"/>
      <c r="N33" s="651"/>
      <c r="O33" s="651">
        <v>125</v>
      </c>
      <c r="P33" s="651">
        <v>554</v>
      </c>
      <c r="Q33" s="644" t="s">
        <v>192</v>
      </c>
      <c r="R33" s="644" t="s">
        <v>645</v>
      </c>
    </row>
    <row r="34" spans="1:18" ht="21.75" customHeight="1">
      <c r="A34" s="644"/>
      <c r="B34" s="664" t="s">
        <v>877</v>
      </c>
      <c r="C34" s="648">
        <v>9</v>
      </c>
      <c r="D34" s="645" t="s">
        <v>878</v>
      </c>
      <c r="E34" s="649" t="s">
        <v>879</v>
      </c>
      <c r="F34" s="644" t="s">
        <v>62</v>
      </c>
      <c r="G34" s="643" t="s">
        <v>36</v>
      </c>
      <c r="H34" s="651">
        <v>11.989000000000001</v>
      </c>
      <c r="I34" s="651" t="s">
        <v>187</v>
      </c>
      <c r="J34" s="651">
        <v>959.12</v>
      </c>
      <c r="K34" s="651"/>
      <c r="L34" s="651">
        <v>959.12</v>
      </c>
      <c r="M34" s="651"/>
      <c r="N34" s="651"/>
      <c r="O34" s="651">
        <v>85</v>
      </c>
      <c r="P34" s="651">
        <v>322</v>
      </c>
      <c r="Q34" s="644" t="s">
        <v>192</v>
      </c>
      <c r="R34" s="644" t="s">
        <v>645</v>
      </c>
    </row>
    <row r="35" spans="1:18" ht="21.75" customHeight="1">
      <c r="A35" s="644"/>
      <c r="B35" s="664" t="s">
        <v>880</v>
      </c>
      <c r="C35" s="648">
        <v>10</v>
      </c>
      <c r="D35" s="645" t="s">
        <v>881</v>
      </c>
      <c r="E35" s="649" t="s">
        <v>882</v>
      </c>
      <c r="F35" s="644" t="s">
        <v>62</v>
      </c>
      <c r="G35" s="643" t="s">
        <v>36</v>
      </c>
      <c r="H35" s="651">
        <v>11.974</v>
      </c>
      <c r="I35" s="651" t="s">
        <v>187</v>
      </c>
      <c r="J35" s="651">
        <v>957.92</v>
      </c>
      <c r="K35" s="651"/>
      <c r="L35" s="651">
        <v>957.92</v>
      </c>
      <c r="M35" s="651"/>
      <c r="N35" s="651"/>
      <c r="O35" s="651">
        <v>205</v>
      </c>
      <c r="P35" s="651">
        <v>786</v>
      </c>
      <c r="Q35" s="644" t="s">
        <v>192</v>
      </c>
      <c r="R35" s="644" t="s">
        <v>645</v>
      </c>
    </row>
    <row r="36" spans="1:18" ht="21.75" customHeight="1">
      <c r="A36" s="644"/>
      <c r="B36" s="664" t="s">
        <v>880</v>
      </c>
      <c r="C36" s="648">
        <v>6</v>
      </c>
      <c r="D36" s="645" t="s">
        <v>881</v>
      </c>
      <c r="E36" s="649" t="s">
        <v>883</v>
      </c>
      <c r="F36" s="644" t="s">
        <v>62</v>
      </c>
      <c r="G36" s="643" t="s">
        <v>36</v>
      </c>
      <c r="H36" s="651">
        <v>11.766999999999999</v>
      </c>
      <c r="I36" s="651" t="s">
        <v>187</v>
      </c>
      <c r="J36" s="651">
        <v>941.36</v>
      </c>
      <c r="K36" s="651"/>
      <c r="L36" s="651">
        <v>941.36</v>
      </c>
      <c r="M36" s="651"/>
      <c r="N36" s="651"/>
      <c r="O36" s="651">
        <v>102</v>
      </c>
      <c r="P36" s="651">
        <v>365</v>
      </c>
      <c r="Q36" s="644" t="s">
        <v>192</v>
      </c>
      <c r="R36" s="644" t="s">
        <v>645</v>
      </c>
    </row>
    <row r="37" spans="1:18" ht="21.75" customHeight="1">
      <c r="A37" s="651"/>
      <c r="B37" s="680" t="s">
        <v>884</v>
      </c>
      <c r="C37" s="643">
        <v>62</v>
      </c>
      <c r="D37" s="651" t="s">
        <v>885</v>
      </c>
      <c r="E37" s="672" t="s">
        <v>886</v>
      </c>
      <c r="F37" s="651" t="s">
        <v>62</v>
      </c>
      <c r="G37" s="651" t="s">
        <v>887</v>
      </c>
      <c r="H37" s="651">
        <v>91.36099999999999</v>
      </c>
      <c r="I37" s="651" t="s">
        <v>187</v>
      </c>
      <c r="J37" s="651">
        <v>7308.8799999999992</v>
      </c>
      <c r="K37" s="651">
        <v>0</v>
      </c>
      <c r="L37" s="651">
        <v>7308.88</v>
      </c>
      <c r="M37" s="651">
        <v>0</v>
      </c>
      <c r="N37" s="651">
        <v>0</v>
      </c>
      <c r="O37" s="651">
        <v>987</v>
      </c>
      <c r="P37" s="651">
        <v>2788</v>
      </c>
      <c r="Q37" s="644" t="s">
        <v>192</v>
      </c>
      <c r="R37" s="644" t="s">
        <v>645</v>
      </c>
    </row>
    <row r="38" spans="1:18" ht="21.75" customHeight="1">
      <c r="A38" s="651"/>
      <c r="B38" s="664" t="s">
        <v>877</v>
      </c>
      <c r="C38" s="648">
        <v>7</v>
      </c>
      <c r="D38" s="645" t="s">
        <v>878</v>
      </c>
      <c r="E38" s="649" t="s">
        <v>888</v>
      </c>
      <c r="F38" s="644" t="s">
        <v>62</v>
      </c>
      <c r="G38" s="643" t="s">
        <v>36</v>
      </c>
      <c r="H38" s="651">
        <v>9.2490000000000006</v>
      </c>
      <c r="I38" s="651" t="s">
        <v>187</v>
      </c>
      <c r="J38" s="651">
        <v>739.92</v>
      </c>
      <c r="K38" s="651"/>
      <c r="L38" s="651">
        <v>739.92</v>
      </c>
      <c r="M38" s="651"/>
      <c r="N38" s="651"/>
      <c r="O38" s="651">
        <v>98</v>
      </c>
      <c r="P38" s="651">
        <v>245</v>
      </c>
      <c r="Q38" s="644" t="s">
        <v>192</v>
      </c>
      <c r="R38" s="644" t="s">
        <v>645</v>
      </c>
    </row>
    <row r="39" spans="1:18" ht="21.75" customHeight="1">
      <c r="A39" s="651"/>
      <c r="B39" s="664" t="s">
        <v>889</v>
      </c>
      <c r="C39" s="648">
        <v>7</v>
      </c>
      <c r="D39" s="645" t="s">
        <v>890</v>
      </c>
      <c r="E39" s="649" t="s">
        <v>891</v>
      </c>
      <c r="F39" s="644" t="s">
        <v>62</v>
      </c>
      <c r="G39" s="643" t="s">
        <v>36</v>
      </c>
      <c r="H39" s="651">
        <v>11.608000000000001</v>
      </c>
      <c r="I39" s="651" t="s">
        <v>187</v>
      </c>
      <c r="J39" s="651">
        <v>928.64</v>
      </c>
      <c r="K39" s="651"/>
      <c r="L39" s="651">
        <v>928.64</v>
      </c>
      <c r="M39" s="651"/>
      <c r="N39" s="651"/>
      <c r="O39" s="651">
        <v>52</v>
      </c>
      <c r="P39" s="651">
        <v>198</v>
      </c>
      <c r="Q39" s="644" t="s">
        <v>192</v>
      </c>
      <c r="R39" s="644" t="s">
        <v>645</v>
      </c>
    </row>
    <row r="40" spans="1:18" ht="21.75" customHeight="1">
      <c r="A40" s="651"/>
      <c r="B40" s="664" t="s">
        <v>892</v>
      </c>
      <c r="C40" s="648">
        <v>5</v>
      </c>
      <c r="D40" s="645" t="s">
        <v>893</v>
      </c>
      <c r="E40" s="649" t="s">
        <v>894</v>
      </c>
      <c r="F40" s="644" t="s">
        <v>62</v>
      </c>
      <c r="G40" s="643" t="s">
        <v>36</v>
      </c>
      <c r="H40" s="651">
        <v>12.478</v>
      </c>
      <c r="I40" s="651" t="s">
        <v>187</v>
      </c>
      <c r="J40" s="651">
        <v>998.24</v>
      </c>
      <c r="K40" s="651"/>
      <c r="L40" s="651">
        <v>998.24</v>
      </c>
      <c r="M40" s="651"/>
      <c r="N40" s="651"/>
      <c r="O40" s="651">
        <v>164</v>
      </c>
      <c r="P40" s="651">
        <v>494</v>
      </c>
      <c r="Q40" s="644" t="s">
        <v>192</v>
      </c>
      <c r="R40" s="644" t="s">
        <v>645</v>
      </c>
    </row>
    <row r="41" spans="1:18" ht="21.75" customHeight="1">
      <c r="A41" s="651"/>
      <c r="B41" s="664" t="s">
        <v>895</v>
      </c>
      <c r="C41" s="648">
        <v>2</v>
      </c>
      <c r="D41" s="645" t="s">
        <v>896</v>
      </c>
      <c r="E41" s="649" t="s">
        <v>897</v>
      </c>
      <c r="F41" s="644" t="s">
        <v>62</v>
      </c>
      <c r="G41" s="643" t="s">
        <v>36</v>
      </c>
      <c r="H41" s="651">
        <v>7.0960000000000001</v>
      </c>
      <c r="I41" s="651" t="s">
        <v>187</v>
      </c>
      <c r="J41" s="651">
        <v>567.67999999999995</v>
      </c>
      <c r="K41" s="651"/>
      <c r="L41" s="651">
        <v>567.67999999999995</v>
      </c>
      <c r="M41" s="651"/>
      <c r="N41" s="651"/>
      <c r="O41" s="651">
        <v>32</v>
      </c>
      <c r="P41" s="651">
        <v>98</v>
      </c>
      <c r="Q41" s="644" t="s">
        <v>192</v>
      </c>
      <c r="R41" s="644" t="s">
        <v>645</v>
      </c>
    </row>
    <row r="42" spans="1:18" ht="21.75" customHeight="1">
      <c r="A42" s="651"/>
      <c r="B42" s="664" t="s">
        <v>898</v>
      </c>
      <c r="C42" s="648">
        <v>9</v>
      </c>
      <c r="D42" s="645" t="s">
        <v>899</v>
      </c>
      <c r="E42" s="649" t="s">
        <v>900</v>
      </c>
      <c r="F42" s="644" t="s">
        <v>62</v>
      </c>
      <c r="G42" s="643" t="s">
        <v>36</v>
      </c>
      <c r="H42" s="651">
        <v>11.683999999999999</v>
      </c>
      <c r="I42" s="651" t="s">
        <v>187</v>
      </c>
      <c r="J42" s="651">
        <v>934.72</v>
      </c>
      <c r="K42" s="651"/>
      <c r="L42" s="651">
        <v>934.72</v>
      </c>
      <c r="M42" s="651"/>
      <c r="N42" s="651"/>
      <c r="O42" s="651">
        <v>98</v>
      </c>
      <c r="P42" s="651">
        <v>246</v>
      </c>
      <c r="Q42" s="644" t="s">
        <v>192</v>
      </c>
      <c r="R42" s="644" t="s">
        <v>645</v>
      </c>
    </row>
    <row r="43" spans="1:18" ht="21.75" customHeight="1">
      <c r="A43" s="651"/>
      <c r="B43" s="664" t="s">
        <v>901</v>
      </c>
      <c r="C43" s="648">
        <v>8</v>
      </c>
      <c r="D43" s="645" t="s">
        <v>902</v>
      </c>
      <c r="E43" s="649" t="s">
        <v>903</v>
      </c>
      <c r="F43" s="644" t="s">
        <v>62</v>
      </c>
      <c r="G43" s="643" t="s">
        <v>36</v>
      </c>
      <c r="H43" s="651">
        <v>10.936999999999999</v>
      </c>
      <c r="I43" s="651" t="s">
        <v>187</v>
      </c>
      <c r="J43" s="651">
        <v>874.96</v>
      </c>
      <c r="K43" s="651"/>
      <c r="L43" s="651">
        <v>874.96</v>
      </c>
      <c r="M43" s="651"/>
      <c r="N43" s="651"/>
      <c r="O43" s="651">
        <v>32</v>
      </c>
      <c r="P43" s="651">
        <v>98</v>
      </c>
      <c r="Q43" s="644" t="s">
        <v>192</v>
      </c>
      <c r="R43" s="644" t="s">
        <v>645</v>
      </c>
    </row>
    <row r="44" spans="1:18" ht="21.75" customHeight="1">
      <c r="A44" s="651"/>
      <c r="B44" s="664" t="s">
        <v>904</v>
      </c>
      <c r="C44" s="648">
        <v>5</v>
      </c>
      <c r="D44" s="645" t="s">
        <v>905</v>
      </c>
      <c r="E44" s="649" t="s">
        <v>906</v>
      </c>
      <c r="F44" s="644" t="s">
        <v>62</v>
      </c>
      <c r="G44" s="643" t="s">
        <v>36</v>
      </c>
      <c r="H44" s="651">
        <v>6.1040000000000001</v>
      </c>
      <c r="I44" s="651" t="s">
        <v>187</v>
      </c>
      <c r="J44" s="651">
        <v>488.32</v>
      </c>
      <c r="K44" s="651"/>
      <c r="L44" s="651">
        <v>488.32</v>
      </c>
      <c r="M44" s="651"/>
      <c r="N44" s="651"/>
      <c r="O44" s="651">
        <v>164</v>
      </c>
      <c r="P44" s="651">
        <v>492</v>
      </c>
      <c r="Q44" s="644" t="s">
        <v>192</v>
      </c>
      <c r="R44" s="644" t="s">
        <v>645</v>
      </c>
    </row>
    <row r="45" spans="1:18" ht="21.75" customHeight="1">
      <c r="A45" s="651"/>
      <c r="B45" s="664" t="s">
        <v>907</v>
      </c>
      <c r="C45" s="648">
        <v>5</v>
      </c>
      <c r="D45" s="645" t="s">
        <v>908</v>
      </c>
      <c r="E45" s="649" t="s">
        <v>909</v>
      </c>
      <c r="F45" s="644" t="s">
        <v>62</v>
      </c>
      <c r="G45" s="643" t="s">
        <v>36</v>
      </c>
      <c r="H45" s="651">
        <v>7.6210000000000004</v>
      </c>
      <c r="I45" s="651" t="s">
        <v>187</v>
      </c>
      <c r="J45" s="651">
        <v>609.67999999999995</v>
      </c>
      <c r="K45" s="651"/>
      <c r="L45" s="651">
        <v>609.67999999999995</v>
      </c>
      <c r="M45" s="651"/>
      <c r="N45" s="651"/>
      <c r="O45" s="651">
        <v>32</v>
      </c>
      <c r="P45" s="651">
        <v>98</v>
      </c>
      <c r="Q45" s="644" t="s">
        <v>192</v>
      </c>
      <c r="R45" s="644" t="s">
        <v>645</v>
      </c>
    </row>
    <row r="46" spans="1:18" ht="21.75" customHeight="1">
      <c r="A46" s="651"/>
      <c r="B46" s="664" t="s">
        <v>910</v>
      </c>
      <c r="C46" s="648">
        <v>8</v>
      </c>
      <c r="D46" s="645" t="s">
        <v>911</v>
      </c>
      <c r="E46" s="649" t="s">
        <v>912</v>
      </c>
      <c r="F46" s="644" t="s">
        <v>62</v>
      </c>
      <c r="G46" s="643" t="s">
        <v>36</v>
      </c>
      <c r="H46" s="651">
        <v>5.1559999999999997</v>
      </c>
      <c r="I46" s="651" t="s">
        <v>187</v>
      </c>
      <c r="J46" s="651">
        <v>412.48</v>
      </c>
      <c r="K46" s="651"/>
      <c r="L46" s="651">
        <v>412.48</v>
      </c>
      <c r="M46" s="651"/>
      <c r="N46" s="651"/>
      <c r="O46" s="651">
        <v>165</v>
      </c>
      <c r="P46" s="651">
        <v>421</v>
      </c>
      <c r="Q46" s="644" t="s">
        <v>192</v>
      </c>
      <c r="R46" s="644" t="s">
        <v>645</v>
      </c>
    </row>
    <row r="47" spans="1:18" ht="21.75" customHeight="1">
      <c r="A47" s="651"/>
      <c r="B47" s="664" t="s">
        <v>913</v>
      </c>
      <c r="C47" s="648">
        <v>6</v>
      </c>
      <c r="D47" s="645" t="s">
        <v>914</v>
      </c>
      <c r="E47" s="649" t="s">
        <v>915</v>
      </c>
      <c r="F47" s="644" t="s">
        <v>62</v>
      </c>
      <c r="G47" s="643" t="s">
        <v>36</v>
      </c>
      <c r="H47" s="651">
        <v>9.4280000000000008</v>
      </c>
      <c r="I47" s="651" t="s">
        <v>187</v>
      </c>
      <c r="J47" s="651">
        <v>754.24</v>
      </c>
      <c r="K47" s="651"/>
      <c r="L47" s="651">
        <v>754.24</v>
      </c>
      <c r="M47" s="651"/>
      <c r="N47" s="651"/>
      <c r="O47" s="651">
        <v>150</v>
      </c>
      <c r="P47" s="651">
        <v>398</v>
      </c>
      <c r="Q47" s="644" t="s">
        <v>192</v>
      </c>
      <c r="R47" s="644" t="s">
        <v>645</v>
      </c>
    </row>
    <row r="48" spans="1:18" ht="21.75" customHeight="1">
      <c r="A48" s="644"/>
      <c r="B48" s="668" t="s">
        <v>916</v>
      </c>
      <c r="C48" s="643">
        <v>43</v>
      </c>
      <c r="D48" s="644" t="s">
        <v>917</v>
      </c>
      <c r="E48" s="658" t="s">
        <v>918</v>
      </c>
      <c r="F48" s="644" t="s">
        <v>62</v>
      </c>
      <c r="G48" s="644" t="s">
        <v>36</v>
      </c>
      <c r="H48" s="651">
        <v>59.437000000000005</v>
      </c>
      <c r="I48" s="651" t="s">
        <v>187</v>
      </c>
      <c r="J48" s="651">
        <v>4754.9599999999991</v>
      </c>
      <c r="K48" s="651">
        <v>0</v>
      </c>
      <c r="L48" s="651">
        <v>4754.96</v>
      </c>
      <c r="M48" s="651">
        <v>0</v>
      </c>
      <c r="N48" s="651">
        <v>0</v>
      </c>
      <c r="O48" s="651">
        <v>701</v>
      </c>
      <c r="P48" s="651">
        <v>2642</v>
      </c>
      <c r="Q48" s="644" t="s">
        <v>192</v>
      </c>
      <c r="R48" s="644" t="s">
        <v>645</v>
      </c>
    </row>
    <row r="49" spans="1:18" ht="21.75" customHeight="1">
      <c r="A49" s="644"/>
      <c r="B49" s="664" t="s">
        <v>919</v>
      </c>
      <c r="C49" s="648">
        <v>11</v>
      </c>
      <c r="D49" s="645" t="s">
        <v>920</v>
      </c>
      <c r="E49" s="649" t="s">
        <v>921</v>
      </c>
      <c r="F49" s="644" t="s">
        <v>62</v>
      </c>
      <c r="G49" s="643" t="s">
        <v>36</v>
      </c>
      <c r="H49" s="651">
        <v>10.172000000000001</v>
      </c>
      <c r="I49" s="651" t="s">
        <v>187</v>
      </c>
      <c r="J49" s="651">
        <v>813.76</v>
      </c>
      <c r="K49" s="651"/>
      <c r="L49" s="651">
        <v>813.76</v>
      </c>
      <c r="M49" s="651"/>
      <c r="N49" s="651"/>
      <c r="O49" s="651">
        <v>124</v>
      </c>
      <c r="P49" s="651">
        <v>460</v>
      </c>
      <c r="Q49" s="644" t="s">
        <v>192</v>
      </c>
      <c r="R49" s="644" t="s">
        <v>645</v>
      </c>
    </row>
    <row r="50" spans="1:18" ht="21.75" customHeight="1">
      <c r="A50" s="644"/>
      <c r="B50" s="664" t="s">
        <v>922</v>
      </c>
      <c r="C50" s="648">
        <v>7</v>
      </c>
      <c r="D50" s="645" t="s">
        <v>923</v>
      </c>
      <c r="E50" s="649" t="s">
        <v>924</v>
      </c>
      <c r="F50" s="644" t="s">
        <v>62</v>
      </c>
      <c r="G50" s="643" t="s">
        <v>36</v>
      </c>
      <c r="H50" s="651">
        <v>7.5819999999999999</v>
      </c>
      <c r="I50" s="651" t="s">
        <v>187</v>
      </c>
      <c r="J50" s="651">
        <v>606.55999999999995</v>
      </c>
      <c r="K50" s="651"/>
      <c r="L50" s="651">
        <v>606.55999999999995</v>
      </c>
      <c r="M50" s="651"/>
      <c r="N50" s="651"/>
      <c r="O50" s="651">
        <v>52</v>
      </c>
      <c r="P50" s="651">
        <v>219</v>
      </c>
      <c r="Q50" s="644" t="s">
        <v>192</v>
      </c>
      <c r="R50" s="644" t="s">
        <v>645</v>
      </c>
    </row>
    <row r="51" spans="1:18" ht="21.75" customHeight="1">
      <c r="A51" s="644"/>
      <c r="B51" s="664" t="s">
        <v>925</v>
      </c>
      <c r="C51" s="648">
        <v>8</v>
      </c>
      <c r="D51" s="645" t="s">
        <v>926</v>
      </c>
      <c r="E51" s="649" t="s">
        <v>927</v>
      </c>
      <c r="F51" s="644" t="s">
        <v>62</v>
      </c>
      <c r="G51" s="643" t="s">
        <v>36</v>
      </c>
      <c r="H51" s="651">
        <v>11.69</v>
      </c>
      <c r="I51" s="651" t="s">
        <v>187</v>
      </c>
      <c r="J51" s="651">
        <v>935.2</v>
      </c>
      <c r="K51" s="651"/>
      <c r="L51" s="651">
        <v>935.2</v>
      </c>
      <c r="M51" s="651"/>
      <c r="N51" s="651"/>
      <c r="O51" s="651">
        <v>178</v>
      </c>
      <c r="P51" s="651">
        <v>658</v>
      </c>
      <c r="Q51" s="644" t="s">
        <v>192</v>
      </c>
      <c r="R51" s="644" t="s">
        <v>645</v>
      </c>
    </row>
    <row r="52" spans="1:18" ht="21.75" customHeight="1">
      <c r="A52" s="644"/>
      <c r="B52" s="664" t="s">
        <v>928</v>
      </c>
      <c r="C52" s="648">
        <v>2</v>
      </c>
      <c r="D52" s="645" t="s">
        <v>929</v>
      </c>
      <c r="E52" s="649" t="s">
        <v>930</v>
      </c>
      <c r="F52" s="644" t="s">
        <v>62</v>
      </c>
      <c r="G52" s="643" t="s">
        <v>36</v>
      </c>
      <c r="H52" s="651">
        <v>6.2649999999999997</v>
      </c>
      <c r="I52" s="651" t="s">
        <v>187</v>
      </c>
      <c r="J52" s="651">
        <v>501.2</v>
      </c>
      <c r="K52" s="651"/>
      <c r="L52" s="651">
        <v>501.2</v>
      </c>
      <c r="M52" s="651"/>
      <c r="N52" s="651"/>
      <c r="O52" s="651">
        <v>126</v>
      </c>
      <c r="P52" s="651">
        <v>495</v>
      </c>
      <c r="Q52" s="644" t="s">
        <v>192</v>
      </c>
      <c r="R52" s="644" t="s">
        <v>645</v>
      </c>
    </row>
    <row r="53" spans="1:18" ht="21.75" customHeight="1">
      <c r="A53" s="644"/>
      <c r="B53" s="664" t="s">
        <v>931</v>
      </c>
      <c r="C53" s="648">
        <v>4</v>
      </c>
      <c r="D53" s="645" t="s">
        <v>932</v>
      </c>
      <c r="E53" s="649" t="s">
        <v>933</v>
      </c>
      <c r="F53" s="644" t="s">
        <v>62</v>
      </c>
      <c r="G53" s="643" t="s">
        <v>36</v>
      </c>
      <c r="H53" s="651">
        <v>4.6710000000000003</v>
      </c>
      <c r="I53" s="651" t="s">
        <v>187</v>
      </c>
      <c r="J53" s="651">
        <v>373.68</v>
      </c>
      <c r="K53" s="651"/>
      <c r="L53" s="651">
        <v>373.68</v>
      </c>
      <c r="M53" s="651"/>
      <c r="N53" s="651"/>
      <c r="O53" s="651">
        <v>120</v>
      </c>
      <c r="P53" s="651">
        <v>385</v>
      </c>
      <c r="Q53" s="644" t="s">
        <v>192</v>
      </c>
      <c r="R53" s="644" t="s">
        <v>645</v>
      </c>
    </row>
    <row r="54" spans="1:18" ht="21.75" customHeight="1">
      <c r="A54" s="644"/>
      <c r="B54" s="664" t="s">
        <v>934</v>
      </c>
      <c r="C54" s="648">
        <v>3</v>
      </c>
      <c r="D54" s="645" t="s">
        <v>935</v>
      </c>
      <c r="E54" s="649" t="s">
        <v>936</v>
      </c>
      <c r="F54" s="644" t="s">
        <v>62</v>
      </c>
      <c r="G54" s="643" t="s">
        <v>36</v>
      </c>
      <c r="H54" s="651">
        <v>7.95</v>
      </c>
      <c r="I54" s="651" t="s">
        <v>187</v>
      </c>
      <c r="J54" s="651">
        <v>636</v>
      </c>
      <c r="K54" s="651"/>
      <c r="L54" s="651">
        <v>636</v>
      </c>
      <c r="M54" s="651"/>
      <c r="N54" s="651"/>
      <c r="O54" s="651">
        <v>52</v>
      </c>
      <c r="P54" s="651">
        <v>219</v>
      </c>
      <c r="Q54" s="644" t="s">
        <v>192</v>
      </c>
      <c r="R54" s="644" t="s">
        <v>645</v>
      </c>
    </row>
    <row r="55" spans="1:18" ht="21.75" customHeight="1">
      <c r="A55" s="644"/>
      <c r="B55" s="664" t="s">
        <v>937</v>
      </c>
      <c r="C55" s="648">
        <v>8</v>
      </c>
      <c r="D55" s="645" t="s">
        <v>938</v>
      </c>
      <c r="E55" s="649" t="s">
        <v>939</v>
      </c>
      <c r="F55" s="644" t="s">
        <v>62</v>
      </c>
      <c r="G55" s="643" t="s">
        <v>36</v>
      </c>
      <c r="H55" s="651">
        <v>11.106999999999999</v>
      </c>
      <c r="I55" s="651" t="s">
        <v>187</v>
      </c>
      <c r="J55" s="651">
        <v>888.56</v>
      </c>
      <c r="K55" s="651"/>
      <c r="L55" s="651">
        <v>888.56</v>
      </c>
      <c r="M55" s="651"/>
      <c r="N55" s="651"/>
      <c r="O55" s="651">
        <v>49</v>
      </c>
      <c r="P55" s="651">
        <v>206</v>
      </c>
      <c r="Q55" s="644" t="s">
        <v>192</v>
      </c>
      <c r="R55" s="644" t="s">
        <v>645</v>
      </c>
    </row>
    <row r="56" spans="1:18" ht="21.75" customHeight="1">
      <c r="A56" s="644"/>
      <c r="B56" s="668" t="s">
        <v>940</v>
      </c>
      <c r="C56" s="643">
        <v>41</v>
      </c>
      <c r="D56" s="644" t="s">
        <v>941</v>
      </c>
      <c r="E56" s="658" t="s">
        <v>942</v>
      </c>
      <c r="F56" s="644" t="s">
        <v>62</v>
      </c>
      <c r="G56" s="644" t="s">
        <v>36</v>
      </c>
      <c r="H56" s="651">
        <v>91.325000000000003</v>
      </c>
      <c r="I56" s="651" t="s">
        <v>187</v>
      </c>
      <c r="J56" s="651">
        <v>7306.0000000000009</v>
      </c>
      <c r="K56" s="651">
        <v>0</v>
      </c>
      <c r="L56" s="651">
        <v>7306</v>
      </c>
      <c r="M56" s="651">
        <v>0</v>
      </c>
      <c r="N56" s="651">
        <v>0</v>
      </c>
      <c r="O56" s="651">
        <v>1100</v>
      </c>
      <c r="P56" s="651">
        <v>3528</v>
      </c>
      <c r="Q56" s="644" t="s">
        <v>192</v>
      </c>
      <c r="R56" s="644" t="s">
        <v>645</v>
      </c>
    </row>
    <row r="57" spans="1:18" ht="21.75" customHeight="1">
      <c r="A57" s="644"/>
      <c r="B57" s="664" t="s">
        <v>943</v>
      </c>
      <c r="C57" s="648">
        <v>8</v>
      </c>
      <c r="D57" s="645" t="s">
        <v>944</v>
      </c>
      <c r="E57" s="649" t="s">
        <v>945</v>
      </c>
      <c r="F57" s="644" t="s">
        <v>62</v>
      </c>
      <c r="G57" s="643" t="s">
        <v>36</v>
      </c>
      <c r="H57" s="651">
        <v>11.826000000000001</v>
      </c>
      <c r="I57" s="651" t="s">
        <v>187</v>
      </c>
      <c r="J57" s="651">
        <v>946.08</v>
      </c>
      <c r="K57" s="651"/>
      <c r="L57" s="651">
        <v>946.08</v>
      </c>
      <c r="M57" s="651"/>
      <c r="N57" s="651"/>
      <c r="O57" s="651">
        <v>100</v>
      </c>
      <c r="P57" s="651">
        <v>400</v>
      </c>
      <c r="Q57" s="644" t="s">
        <v>192</v>
      </c>
      <c r="R57" s="644" t="s">
        <v>645</v>
      </c>
    </row>
    <row r="58" spans="1:18" ht="21.75" customHeight="1">
      <c r="A58" s="644"/>
      <c r="B58" s="664" t="s">
        <v>946</v>
      </c>
      <c r="C58" s="648">
        <v>5</v>
      </c>
      <c r="D58" s="645" t="s">
        <v>947</v>
      </c>
      <c r="E58" s="649" t="s">
        <v>948</v>
      </c>
      <c r="F58" s="644" t="s">
        <v>62</v>
      </c>
      <c r="G58" s="643" t="s">
        <v>36</v>
      </c>
      <c r="H58" s="651">
        <v>9.8680000000000003</v>
      </c>
      <c r="I58" s="651" t="s">
        <v>187</v>
      </c>
      <c r="J58" s="651">
        <v>789.44</v>
      </c>
      <c r="K58" s="651"/>
      <c r="L58" s="651">
        <v>789.44</v>
      </c>
      <c r="M58" s="651"/>
      <c r="N58" s="651"/>
      <c r="O58" s="651">
        <v>148</v>
      </c>
      <c r="P58" s="651">
        <v>420</v>
      </c>
      <c r="Q58" s="644" t="s">
        <v>192</v>
      </c>
      <c r="R58" s="644" t="s">
        <v>645</v>
      </c>
    </row>
    <row r="59" spans="1:18" ht="21.75" customHeight="1">
      <c r="A59" s="644"/>
      <c r="B59" s="664" t="s">
        <v>949</v>
      </c>
      <c r="C59" s="648">
        <v>3</v>
      </c>
      <c r="D59" s="645" t="s">
        <v>950</v>
      </c>
      <c r="E59" s="649" t="s">
        <v>951</v>
      </c>
      <c r="F59" s="644" t="s">
        <v>62</v>
      </c>
      <c r="G59" s="643" t="s">
        <v>36</v>
      </c>
      <c r="H59" s="651">
        <v>8.4789999999999992</v>
      </c>
      <c r="I59" s="651" t="s">
        <v>187</v>
      </c>
      <c r="J59" s="651">
        <v>678.32</v>
      </c>
      <c r="K59" s="651"/>
      <c r="L59" s="651">
        <v>678.32</v>
      </c>
      <c r="M59" s="651"/>
      <c r="N59" s="651"/>
      <c r="O59" s="651">
        <v>80</v>
      </c>
      <c r="P59" s="651">
        <v>309</v>
      </c>
      <c r="Q59" s="644" t="s">
        <v>192</v>
      </c>
      <c r="R59" s="644" t="s">
        <v>645</v>
      </c>
    </row>
    <row r="60" spans="1:18" ht="21.75" customHeight="1">
      <c r="A60" s="644"/>
      <c r="B60" s="664" t="s">
        <v>952</v>
      </c>
      <c r="C60" s="648">
        <v>4</v>
      </c>
      <c r="D60" s="645" t="s">
        <v>953</v>
      </c>
      <c r="E60" s="649" t="s">
        <v>954</v>
      </c>
      <c r="F60" s="644" t="s">
        <v>62</v>
      </c>
      <c r="G60" s="643" t="s">
        <v>36</v>
      </c>
      <c r="H60" s="651">
        <v>8.5869999999999997</v>
      </c>
      <c r="I60" s="651" t="s">
        <v>187</v>
      </c>
      <c r="J60" s="651">
        <v>686.96</v>
      </c>
      <c r="K60" s="651"/>
      <c r="L60" s="651">
        <v>686.96</v>
      </c>
      <c r="M60" s="651"/>
      <c r="N60" s="651"/>
      <c r="O60" s="651">
        <v>100</v>
      </c>
      <c r="P60" s="651">
        <v>200</v>
      </c>
      <c r="Q60" s="644" t="s">
        <v>192</v>
      </c>
      <c r="R60" s="644" t="s">
        <v>645</v>
      </c>
    </row>
    <row r="61" spans="1:18" ht="21.75" customHeight="1">
      <c r="A61" s="644"/>
      <c r="B61" s="664" t="s">
        <v>955</v>
      </c>
      <c r="C61" s="648">
        <v>5</v>
      </c>
      <c r="D61" s="645" t="s">
        <v>956</v>
      </c>
      <c r="E61" s="649" t="s">
        <v>957</v>
      </c>
      <c r="F61" s="644" t="s">
        <v>62</v>
      </c>
      <c r="G61" s="643" t="s">
        <v>36</v>
      </c>
      <c r="H61" s="651">
        <v>12.000999999999999</v>
      </c>
      <c r="I61" s="651" t="s">
        <v>187</v>
      </c>
      <c r="J61" s="651">
        <v>960.08</v>
      </c>
      <c r="K61" s="651"/>
      <c r="L61" s="651">
        <v>960.08</v>
      </c>
      <c r="M61" s="651"/>
      <c r="N61" s="651"/>
      <c r="O61" s="651">
        <v>156</v>
      </c>
      <c r="P61" s="651">
        <v>533</v>
      </c>
      <c r="Q61" s="644" t="s">
        <v>192</v>
      </c>
      <c r="R61" s="644" t="s">
        <v>645</v>
      </c>
    </row>
    <row r="62" spans="1:18" ht="21.75" customHeight="1">
      <c r="A62" s="644"/>
      <c r="B62" s="664" t="s">
        <v>958</v>
      </c>
      <c r="C62" s="648">
        <v>4</v>
      </c>
      <c r="D62" s="645" t="s">
        <v>959</v>
      </c>
      <c r="E62" s="649" t="s">
        <v>960</v>
      </c>
      <c r="F62" s="644" t="s">
        <v>62</v>
      </c>
      <c r="G62" s="643" t="s">
        <v>36</v>
      </c>
      <c r="H62" s="651">
        <v>8.2479999999999993</v>
      </c>
      <c r="I62" s="651" t="s">
        <v>187</v>
      </c>
      <c r="J62" s="651">
        <v>659.84</v>
      </c>
      <c r="K62" s="651"/>
      <c r="L62" s="651">
        <v>659.84</v>
      </c>
      <c r="M62" s="651"/>
      <c r="N62" s="651"/>
      <c r="O62" s="651">
        <v>125</v>
      </c>
      <c r="P62" s="651">
        <v>460</v>
      </c>
      <c r="Q62" s="644" t="s">
        <v>192</v>
      </c>
      <c r="R62" s="644" t="s">
        <v>645</v>
      </c>
    </row>
    <row r="63" spans="1:18" ht="21.75" customHeight="1">
      <c r="A63" s="644"/>
      <c r="B63" s="664" t="s">
        <v>961</v>
      </c>
      <c r="C63" s="648">
        <v>4</v>
      </c>
      <c r="D63" s="645" t="s">
        <v>962</v>
      </c>
      <c r="E63" s="649" t="s">
        <v>963</v>
      </c>
      <c r="F63" s="644" t="s">
        <v>62</v>
      </c>
      <c r="G63" s="643" t="s">
        <v>36</v>
      </c>
      <c r="H63" s="651">
        <v>10.206</v>
      </c>
      <c r="I63" s="651" t="s">
        <v>187</v>
      </c>
      <c r="J63" s="651">
        <v>816.48</v>
      </c>
      <c r="K63" s="651"/>
      <c r="L63" s="651">
        <v>816.48</v>
      </c>
      <c r="M63" s="651"/>
      <c r="N63" s="651"/>
      <c r="O63" s="651">
        <v>120</v>
      </c>
      <c r="P63" s="651">
        <v>371</v>
      </c>
      <c r="Q63" s="644" t="s">
        <v>192</v>
      </c>
      <c r="R63" s="644" t="s">
        <v>645</v>
      </c>
    </row>
    <row r="64" spans="1:18" ht="21.75" customHeight="1">
      <c r="A64" s="644"/>
      <c r="B64" s="664" t="s">
        <v>964</v>
      </c>
      <c r="C64" s="648">
        <v>4</v>
      </c>
      <c r="D64" s="645" t="s">
        <v>965</v>
      </c>
      <c r="E64" s="649" t="s">
        <v>966</v>
      </c>
      <c r="F64" s="644" t="s">
        <v>62</v>
      </c>
      <c r="G64" s="643" t="s">
        <v>36</v>
      </c>
      <c r="H64" s="651">
        <v>9.0869999999999997</v>
      </c>
      <c r="I64" s="651" t="s">
        <v>187</v>
      </c>
      <c r="J64" s="651">
        <v>726.96</v>
      </c>
      <c r="K64" s="651"/>
      <c r="L64" s="651">
        <v>726.96</v>
      </c>
      <c r="M64" s="651"/>
      <c r="N64" s="651"/>
      <c r="O64" s="651">
        <v>110</v>
      </c>
      <c r="P64" s="651">
        <v>320</v>
      </c>
      <c r="Q64" s="644" t="s">
        <v>192</v>
      </c>
      <c r="R64" s="644" t="s">
        <v>645</v>
      </c>
    </row>
    <row r="65" spans="1:18" ht="21.75" customHeight="1">
      <c r="A65" s="644"/>
      <c r="B65" s="664" t="s">
        <v>967</v>
      </c>
      <c r="C65" s="648">
        <v>2</v>
      </c>
      <c r="D65" s="645" t="s">
        <v>968</v>
      </c>
      <c r="E65" s="649" t="s">
        <v>969</v>
      </c>
      <c r="F65" s="644" t="s">
        <v>62</v>
      </c>
      <c r="G65" s="643" t="s">
        <v>36</v>
      </c>
      <c r="H65" s="651">
        <v>7.0330000000000004</v>
      </c>
      <c r="I65" s="651" t="s">
        <v>187</v>
      </c>
      <c r="J65" s="651">
        <v>562.64</v>
      </c>
      <c r="K65" s="651"/>
      <c r="L65" s="651">
        <v>562.64</v>
      </c>
      <c r="M65" s="651"/>
      <c r="N65" s="651"/>
      <c r="O65" s="651">
        <v>98</v>
      </c>
      <c r="P65" s="651">
        <v>313</v>
      </c>
      <c r="Q65" s="644" t="s">
        <v>192</v>
      </c>
      <c r="R65" s="644" t="s">
        <v>645</v>
      </c>
    </row>
    <row r="66" spans="1:18" ht="21.75" customHeight="1">
      <c r="A66" s="644"/>
      <c r="B66" s="664" t="s">
        <v>970</v>
      </c>
      <c r="C66" s="648">
        <v>2</v>
      </c>
      <c r="D66" s="645" t="s">
        <v>971</v>
      </c>
      <c r="E66" s="649" t="s">
        <v>972</v>
      </c>
      <c r="F66" s="644" t="s">
        <v>62</v>
      </c>
      <c r="G66" s="643" t="s">
        <v>36</v>
      </c>
      <c r="H66" s="651">
        <v>5.99</v>
      </c>
      <c r="I66" s="651" t="s">
        <v>187</v>
      </c>
      <c r="J66" s="651">
        <v>479.2</v>
      </c>
      <c r="K66" s="651"/>
      <c r="L66" s="651">
        <v>479.2</v>
      </c>
      <c r="M66" s="651"/>
      <c r="N66" s="651"/>
      <c r="O66" s="651">
        <v>63</v>
      </c>
      <c r="P66" s="651">
        <v>202</v>
      </c>
      <c r="Q66" s="644" t="s">
        <v>192</v>
      </c>
      <c r="R66" s="644" t="s">
        <v>645</v>
      </c>
    </row>
    <row r="67" spans="1:18" ht="21.75" customHeight="1">
      <c r="A67" s="644"/>
      <c r="B67" s="668" t="s">
        <v>973</v>
      </c>
      <c r="C67" s="643">
        <v>47</v>
      </c>
      <c r="D67" s="644" t="s">
        <v>974</v>
      </c>
      <c r="E67" s="658" t="s">
        <v>975</v>
      </c>
      <c r="F67" s="644" t="s">
        <v>62</v>
      </c>
      <c r="G67" s="644" t="s">
        <v>36</v>
      </c>
      <c r="H67" s="651">
        <v>64.367999999999995</v>
      </c>
      <c r="I67" s="651" t="s">
        <v>187</v>
      </c>
      <c r="J67" s="651">
        <v>5149.4400000000005</v>
      </c>
      <c r="K67" s="651">
        <v>0</v>
      </c>
      <c r="L67" s="651">
        <v>5149.4399999999996</v>
      </c>
      <c r="M67" s="651">
        <v>0</v>
      </c>
      <c r="N67" s="651">
        <v>0</v>
      </c>
      <c r="O67" s="651">
        <v>963</v>
      </c>
      <c r="P67" s="651">
        <v>2999</v>
      </c>
      <c r="Q67" s="644" t="s">
        <v>192</v>
      </c>
      <c r="R67" s="644" t="s">
        <v>645</v>
      </c>
    </row>
    <row r="68" spans="1:18" ht="21.75" customHeight="1">
      <c r="A68" s="644"/>
      <c r="B68" s="664" t="s">
        <v>976</v>
      </c>
      <c r="C68" s="648">
        <v>7</v>
      </c>
      <c r="D68" s="645" t="s">
        <v>977</v>
      </c>
      <c r="E68" s="649" t="s">
        <v>978</v>
      </c>
      <c r="F68" s="644" t="s">
        <v>62</v>
      </c>
      <c r="G68" s="643" t="s">
        <v>36</v>
      </c>
      <c r="H68" s="651">
        <v>6.6870000000000003</v>
      </c>
      <c r="I68" s="651" t="s">
        <v>187</v>
      </c>
      <c r="J68" s="651">
        <v>534.96</v>
      </c>
      <c r="K68" s="651"/>
      <c r="L68" s="651">
        <v>534.96</v>
      </c>
      <c r="M68" s="651"/>
      <c r="N68" s="651"/>
      <c r="O68" s="651">
        <v>63</v>
      </c>
      <c r="P68" s="651">
        <v>203</v>
      </c>
      <c r="Q68" s="644" t="s">
        <v>192</v>
      </c>
      <c r="R68" s="644" t="s">
        <v>645</v>
      </c>
    </row>
    <row r="69" spans="1:18" ht="21.75" customHeight="1">
      <c r="A69" s="644"/>
      <c r="B69" s="664" t="s">
        <v>979</v>
      </c>
      <c r="C69" s="648">
        <v>6</v>
      </c>
      <c r="D69" s="645" t="s">
        <v>980</v>
      </c>
      <c r="E69" s="649" t="s">
        <v>981</v>
      </c>
      <c r="F69" s="644" t="s">
        <v>62</v>
      </c>
      <c r="G69" s="643" t="s">
        <v>36</v>
      </c>
      <c r="H69" s="651">
        <v>10.89</v>
      </c>
      <c r="I69" s="651" t="s">
        <v>187</v>
      </c>
      <c r="J69" s="651">
        <v>871.2</v>
      </c>
      <c r="K69" s="651"/>
      <c r="L69" s="651">
        <v>871.2</v>
      </c>
      <c r="M69" s="651"/>
      <c r="N69" s="651"/>
      <c r="O69" s="651">
        <v>102</v>
      </c>
      <c r="P69" s="651">
        <v>321</v>
      </c>
      <c r="Q69" s="644" t="s">
        <v>192</v>
      </c>
      <c r="R69" s="644" t="s">
        <v>645</v>
      </c>
    </row>
    <row r="70" spans="1:18" ht="21.75" customHeight="1">
      <c r="A70" s="644"/>
      <c r="B70" s="664" t="s">
        <v>982</v>
      </c>
      <c r="C70" s="648">
        <v>6</v>
      </c>
      <c r="D70" s="645" t="s">
        <v>983</v>
      </c>
      <c r="E70" s="649" t="s">
        <v>984</v>
      </c>
      <c r="F70" s="644" t="s">
        <v>62</v>
      </c>
      <c r="G70" s="643" t="s">
        <v>36</v>
      </c>
      <c r="H70" s="651">
        <v>9.5530000000000008</v>
      </c>
      <c r="I70" s="651" t="s">
        <v>187</v>
      </c>
      <c r="J70" s="651">
        <v>764.24</v>
      </c>
      <c r="K70" s="651"/>
      <c r="L70" s="651">
        <v>764.24</v>
      </c>
      <c r="M70" s="651"/>
      <c r="N70" s="651"/>
      <c r="O70" s="651">
        <v>111</v>
      </c>
      <c r="P70" s="651">
        <v>354</v>
      </c>
      <c r="Q70" s="644" t="s">
        <v>192</v>
      </c>
      <c r="R70" s="644" t="s">
        <v>645</v>
      </c>
    </row>
    <row r="71" spans="1:18" ht="21.75" customHeight="1">
      <c r="A71" s="644"/>
      <c r="B71" s="664" t="s">
        <v>985</v>
      </c>
      <c r="C71" s="648">
        <v>3</v>
      </c>
      <c r="D71" s="645" t="s">
        <v>986</v>
      </c>
      <c r="E71" s="649" t="s">
        <v>987</v>
      </c>
      <c r="F71" s="644" t="s">
        <v>62</v>
      </c>
      <c r="G71" s="643" t="s">
        <v>36</v>
      </c>
      <c r="H71" s="651">
        <v>3.7440000000000002</v>
      </c>
      <c r="I71" s="651" t="s">
        <v>187</v>
      </c>
      <c r="J71" s="651">
        <v>299.52</v>
      </c>
      <c r="K71" s="651"/>
      <c r="L71" s="651">
        <v>299.52</v>
      </c>
      <c r="M71" s="651"/>
      <c r="N71" s="651"/>
      <c r="O71" s="651">
        <v>100</v>
      </c>
      <c r="P71" s="651">
        <v>321</v>
      </c>
      <c r="Q71" s="644" t="s">
        <v>192</v>
      </c>
      <c r="R71" s="644" t="s">
        <v>645</v>
      </c>
    </row>
    <row r="72" spans="1:18" ht="21.75" customHeight="1">
      <c r="A72" s="644"/>
      <c r="B72" s="664" t="s">
        <v>988</v>
      </c>
      <c r="C72" s="648">
        <v>3</v>
      </c>
      <c r="D72" s="645" t="s">
        <v>989</v>
      </c>
      <c r="E72" s="649" t="s">
        <v>990</v>
      </c>
      <c r="F72" s="644" t="s">
        <v>62</v>
      </c>
      <c r="G72" s="643" t="s">
        <v>36</v>
      </c>
      <c r="H72" s="651">
        <v>5.0469999999999997</v>
      </c>
      <c r="I72" s="651" t="s">
        <v>187</v>
      </c>
      <c r="J72" s="651">
        <v>403.76</v>
      </c>
      <c r="K72" s="651"/>
      <c r="L72" s="651">
        <v>403.76</v>
      </c>
      <c r="M72" s="651"/>
      <c r="N72" s="651"/>
      <c r="O72" s="651">
        <v>89</v>
      </c>
      <c r="P72" s="651">
        <v>258</v>
      </c>
      <c r="Q72" s="644" t="s">
        <v>192</v>
      </c>
      <c r="R72" s="644" t="s">
        <v>645</v>
      </c>
    </row>
    <row r="73" spans="1:18" ht="21.75" customHeight="1">
      <c r="A73" s="644"/>
      <c r="B73" s="664" t="s">
        <v>991</v>
      </c>
      <c r="C73" s="648">
        <v>2</v>
      </c>
      <c r="D73" s="645" t="s">
        <v>992</v>
      </c>
      <c r="E73" s="649" t="s">
        <v>993</v>
      </c>
      <c r="F73" s="644" t="s">
        <v>62</v>
      </c>
      <c r="G73" s="643" t="s">
        <v>36</v>
      </c>
      <c r="H73" s="651">
        <v>6</v>
      </c>
      <c r="I73" s="651" t="s">
        <v>187</v>
      </c>
      <c r="J73" s="651">
        <v>480</v>
      </c>
      <c r="K73" s="651"/>
      <c r="L73" s="651">
        <v>480</v>
      </c>
      <c r="M73" s="651"/>
      <c r="N73" s="651"/>
      <c r="O73" s="651">
        <v>105</v>
      </c>
      <c r="P73" s="651">
        <v>320</v>
      </c>
      <c r="Q73" s="644" t="s">
        <v>192</v>
      </c>
      <c r="R73" s="644" t="s">
        <v>645</v>
      </c>
    </row>
    <row r="74" spans="1:18" ht="21.75" customHeight="1">
      <c r="A74" s="644"/>
      <c r="B74" s="664" t="s">
        <v>994</v>
      </c>
      <c r="C74" s="648">
        <v>8</v>
      </c>
      <c r="D74" s="645" t="s">
        <v>995</v>
      </c>
      <c r="E74" s="649" t="s">
        <v>996</v>
      </c>
      <c r="F74" s="644" t="s">
        <v>62</v>
      </c>
      <c r="G74" s="643" t="s">
        <v>36</v>
      </c>
      <c r="H74" s="651">
        <v>6.5460000000000003</v>
      </c>
      <c r="I74" s="651" t="s">
        <v>187</v>
      </c>
      <c r="J74" s="651">
        <v>523.67999999999995</v>
      </c>
      <c r="K74" s="651"/>
      <c r="L74" s="651">
        <v>523.67999999999995</v>
      </c>
      <c r="M74" s="651"/>
      <c r="N74" s="651"/>
      <c r="O74" s="651">
        <v>150</v>
      </c>
      <c r="P74" s="651">
        <v>450</v>
      </c>
      <c r="Q74" s="644" t="s">
        <v>192</v>
      </c>
      <c r="R74" s="644" t="s">
        <v>645</v>
      </c>
    </row>
    <row r="75" spans="1:18" ht="21.75" customHeight="1">
      <c r="A75" s="644"/>
      <c r="B75" s="664" t="s">
        <v>997</v>
      </c>
      <c r="C75" s="648">
        <v>6</v>
      </c>
      <c r="D75" s="645" t="s">
        <v>998</v>
      </c>
      <c r="E75" s="649" t="s">
        <v>999</v>
      </c>
      <c r="F75" s="644" t="s">
        <v>62</v>
      </c>
      <c r="G75" s="643" t="s">
        <v>36</v>
      </c>
      <c r="H75" s="651">
        <v>8.1270000000000007</v>
      </c>
      <c r="I75" s="651" t="s">
        <v>187</v>
      </c>
      <c r="J75" s="651">
        <v>650.16</v>
      </c>
      <c r="K75" s="651"/>
      <c r="L75" s="651">
        <v>650.16</v>
      </c>
      <c r="M75" s="651"/>
      <c r="N75" s="651"/>
      <c r="O75" s="651">
        <v>103</v>
      </c>
      <c r="P75" s="651">
        <v>320</v>
      </c>
      <c r="Q75" s="644" t="s">
        <v>192</v>
      </c>
      <c r="R75" s="644" t="s">
        <v>645</v>
      </c>
    </row>
    <row r="76" spans="1:18" ht="21.75" customHeight="1">
      <c r="A76" s="644"/>
      <c r="B76" s="664" t="s">
        <v>1000</v>
      </c>
      <c r="C76" s="648">
        <v>6</v>
      </c>
      <c r="D76" s="645" t="s">
        <v>1001</v>
      </c>
      <c r="E76" s="649" t="s">
        <v>1002</v>
      </c>
      <c r="F76" s="644" t="s">
        <v>62</v>
      </c>
      <c r="G76" s="643" t="s">
        <v>36</v>
      </c>
      <c r="H76" s="651">
        <v>7.774</v>
      </c>
      <c r="I76" s="651" t="s">
        <v>187</v>
      </c>
      <c r="J76" s="651">
        <v>621.91999999999996</v>
      </c>
      <c r="K76" s="651"/>
      <c r="L76" s="651">
        <v>621.91999999999996</v>
      </c>
      <c r="M76" s="651"/>
      <c r="N76" s="651"/>
      <c r="O76" s="651">
        <v>140</v>
      </c>
      <c r="P76" s="651">
        <v>452</v>
      </c>
      <c r="Q76" s="644" t="s">
        <v>192</v>
      </c>
      <c r="R76" s="644" t="s">
        <v>645</v>
      </c>
    </row>
    <row r="77" spans="1:18" ht="21.75" customHeight="1">
      <c r="A77" s="644"/>
      <c r="B77" s="668" t="s">
        <v>1003</v>
      </c>
      <c r="C77" s="643">
        <v>56</v>
      </c>
      <c r="D77" s="667" t="s">
        <v>1004</v>
      </c>
      <c r="E77" s="658" t="s">
        <v>1005</v>
      </c>
      <c r="F77" s="644" t="s">
        <v>62</v>
      </c>
      <c r="G77" s="644" t="s">
        <v>36</v>
      </c>
      <c r="H77" s="651">
        <v>91.625</v>
      </c>
      <c r="I77" s="651" t="s">
        <v>187</v>
      </c>
      <c r="J77" s="651">
        <v>7330</v>
      </c>
      <c r="K77" s="651">
        <v>0</v>
      </c>
      <c r="L77" s="651">
        <v>7330</v>
      </c>
      <c r="M77" s="651">
        <v>0</v>
      </c>
      <c r="N77" s="651">
        <v>0</v>
      </c>
      <c r="O77" s="651">
        <v>573</v>
      </c>
      <c r="P77" s="651">
        <v>2215</v>
      </c>
      <c r="Q77" s="644" t="s">
        <v>192</v>
      </c>
      <c r="R77" s="644" t="s">
        <v>645</v>
      </c>
    </row>
    <row r="78" spans="1:18" ht="21.75" customHeight="1">
      <c r="A78" s="644"/>
      <c r="B78" s="664" t="s">
        <v>1006</v>
      </c>
      <c r="C78" s="648">
        <v>13</v>
      </c>
      <c r="D78" s="645" t="s">
        <v>1007</v>
      </c>
      <c r="E78" s="649" t="s">
        <v>1008</v>
      </c>
      <c r="F78" s="644" t="s">
        <v>62</v>
      </c>
      <c r="G78" s="643" t="s">
        <v>36</v>
      </c>
      <c r="H78" s="651">
        <v>19.721</v>
      </c>
      <c r="I78" s="651" t="s">
        <v>187</v>
      </c>
      <c r="J78" s="651">
        <v>1577.68</v>
      </c>
      <c r="K78" s="651"/>
      <c r="L78" s="651">
        <v>1577.68</v>
      </c>
      <c r="M78" s="651"/>
      <c r="N78" s="651"/>
      <c r="O78" s="651">
        <v>167</v>
      </c>
      <c r="P78" s="651">
        <v>570</v>
      </c>
      <c r="Q78" s="644" t="s">
        <v>192</v>
      </c>
      <c r="R78" s="644" t="s">
        <v>645</v>
      </c>
    </row>
    <row r="79" spans="1:18" ht="21.75" customHeight="1">
      <c r="A79" s="644"/>
      <c r="B79" s="664" t="s">
        <v>1009</v>
      </c>
      <c r="C79" s="648">
        <v>3</v>
      </c>
      <c r="D79" s="645" t="s">
        <v>1010</v>
      </c>
      <c r="E79" s="649" t="s">
        <v>1011</v>
      </c>
      <c r="F79" s="644" t="s">
        <v>62</v>
      </c>
      <c r="G79" s="643" t="s">
        <v>36</v>
      </c>
      <c r="H79" s="651">
        <v>8.1669999999999998</v>
      </c>
      <c r="I79" s="651" t="s">
        <v>187</v>
      </c>
      <c r="J79" s="651">
        <v>653.36</v>
      </c>
      <c r="K79" s="651"/>
      <c r="L79" s="651">
        <v>653.36</v>
      </c>
      <c r="M79" s="651"/>
      <c r="N79" s="651"/>
      <c r="O79" s="651">
        <v>90</v>
      </c>
      <c r="P79" s="651">
        <v>355</v>
      </c>
      <c r="Q79" s="644" t="s">
        <v>192</v>
      </c>
      <c r="R79" s="644" t="s">
        <v>645</v>
      </c>
    </row>
    <row r="80" spans="1:18" ht="21.75" customHeight="1">
      <c r="A80" s="644"/>
      <c r="B80" s="664" t="s">
        <v>1012</v>
      </c>
      <c r="C80" s="648">
        <v>5</v>
      </c>
      <c r="D80" s="645" t="s">
        <v>1013</v>
      </c>
      <c r="E80" s="649" t="s">
        <v>1014</v>
      </c>
      <c r="F80" s="644" t="s">
        <v>62</v>
      </c>
      <c r="G80" s="643" t="s">
        <v>36</v>
      </c>
      <c r="H80" s="651">
        <v>10.532</v>
      </c>
      <c r="I80" s="651" t="s">
        <v>187</v>
      </c>
      <c r="J80" s="651">
        <v>842.56</v>
      </c>
      <c r="K80" s="651"/>
      <c r="L80" s="651">
        <v>842.56</v>
      </c>
      <c r="M80" s="651"/>
      <c r="N80" s="651"/>
      <c r="O80" s="651">
        <v>42</v>
      </c>
      <c r="P80" s="651">
        <v>182</v>
      </c>
      <c r="Q80" s="644" t="s">
        <v>192</v>
      </c>
      <c r="R80" s="644" t="s">
        <v>645</v>
      </c>
    </row>
    <row r="81" spans="1:18" ht="21.75" customHeight="1">
      <c r="A81" s="644"/>
      <c r="B81" s="664" t="s">
        <v>1015</v>
      </c>
      <c r="C81" s="648">
        <v>14</v>
      </c>
      <c r="D81" s="645" t="s">
        <v>1016</v>
      </c>
      <c r="E81" s="649" t="s">
        <v>1017</v>
      </c>
      <c r="F81" s="644" t="s">
        <v>62</v>
      </c>
      <c r="G81" s="643" t="s">
        <v>36</v>
      </c>
      <c r="H81" s="651">
        <v>17.495000000000001</v>
      </c>
      <c r="I81" s="651" t="s">
        <v>187</v>
      </c>
      <c r="J81" s="651">
        <v>1399.6</v>
      </c>
      <c r="K81" s="651"/>
      <c r="L81" s="651">
        <v>1399.6</v>
      </c>
      <c r="M81" s="651"/>
      <c r="N81" s="651"/>
      <c r="O81" s="651">
        <v>84</v>
      </c>
      <c r="P81" s="651">
        <v>301</v>
      </c>
      <c r="Q81" s="644" t="s">
        <v>192</v>
      </c>
      <c r="R81" s="644" t="s">
        <v>645</v>
      </c>
    </row>
    <row r="82" spans="1:18" ht="21.75" customHeight="1">
      <c r="A82" s="644"/>
      <c r="B82" s="664" t="s">
        <v>1018</v>
      </c>
      <c r="C82" s="648">
        <v>7</v>
      </c>
      <c r="D82" s="645" t="s">
        <v>1019</v>
      </c>
      <c r="E82" s="649" t="s">
        <v>1020</v>
      </c>
      <c r="F82" s="644" t="s">
        <v>62</v>
      </c>
      <c r="G82" s="643" t="s">
        <v>36</v>
      </c>
      <c r="H82" s="651">
        <v>8.9559999999999995</v>
      </c>
      <c r="I82" s="651" t="s">
        <v>187</v>
      </c>
      <c r="J82" s="651">
        <v>716.48</v>
      </c>
      <c r="K82" s="651"/>
      <c r="L82" s="651">
        <v>716.48</v>
      </c>
      <c r="M82" s="651"/>
      <c r="N82" s="651"/>
      <c r="O82" s="651">
        <v>42</v>
      </c>
      <c r="P82" s="651">
        <v>153</v>
      </c>
      <c r="Q82" s="644" t="s">
        <v>192</v>
      </c>
      <c r="R82" s="644" t="s">
        <v>645</v>
      </c>
    </row>
    <row r="83" spans="1:18" ht="21.75" customHeight="1">
      <c r="A83" s="644"/>
      <c r="B83" s="664" t="s">
        <v>1021</v>
      </c>
      <c r="C83" s="648">
        <v>2</v>
      </c>
      <c r="D83" s="645" t="s">
        <v>1022</v>
      </c>
      <c r="E83" s="649" t="s">
        <v>1023</v>
      </c>
      <c r="F83" s="644" t="s">
        <v>62</v>
      </c>
      <c r="G83" s="643" t="s">
        <v>36</v>
      </c>
      <c r="H83" s="651">
        <v>6.66</v>
      </c>
      <c r="I83" s="651" t="s">
        <v>187</v>
      </c>
      <c r="J83" s="651">
        <v>532.79999999999995</v>
      </c>
      <c r="K83" s="651"/>
      <c r="L83" s="651">
        <v>532.79999999999995</v>
      </c>
      <c r="M83" s="651"/>
      <c r="N83" s="651"/>
      <c r="O83" s="651">
        <v>60</v>
      </c>
      <c r="P83" s="651">
        <v>284</v>
      </c>
      <c r="Q83" s="644" t="s">
        <v>192</v>
      </c>
      <c r="R83" s="644" t="s">
        <v>645</v>
      </c>
    </row>
    <row r="84" spans="1:18" ht="21.75" customHeight="1">
      <c r="A84" s="644"/>
      <c r="B84" s="664" t="s">
        <v>1024</v>
      </c>
      <c r="C84" s="648">
        <v>4</v>
      </c>
      <c r="D84" s="645" t="s">
        <v>1025</v>
      </c>
      <c r="E84" s="649" t="s">
        <v>1026</v>
      </c>
      <c r="F84" s="644" t="s">
        <v>62</v>
      </c>
      <c r="G84" s="643" t="s">
        <v>36</v>
      </c>
      <c r="H84" s="651">
        <v>7.5880000000000001</v>
      </c>
      <c r="I84" s="651" t="s">
        <v>187</v>
      </c>
      <c r="J84" s="651">
        <v>607.04</v>
      </c>
      <c r="K84" s="651"/>
      <c r="L84" s="651">
        <v>607.04</v>
      </c>
      <c r="M84" s="651"/>
      <c r="N84" s="651"/>
      <c r="O84" s="651">
        <v>47</v>
      </c>
      <c r="P84" s="651">
        <v>178</v>
      </c>
      <c r="Q84" s="644" t="s">
        <v>192</v>
      </c>
      <c r="R84" s="644" t="s">
        <v>645</v>
      </c>
    </row>
    <row r="85" spans="1:18" ht="21.75" customHeight="1">
      <c r="A85" s="644"/>
      <c r="B85" s="664" t="s">
        <v>1027</v>
      </c>
      <c r="C85" s="648">
        <v>8</v>
      </c>
      <c r="D85" s="645" t="s">
        <v>1028</v>
      </c>
      <c r="E85" s="649" t="s">
        <v>1029</v>
      </c>
      <c r="F85" s="644" t="s">
        <v>62</v>
      </c>
      <c r="G85" s="643" t="s">
        <v>36</v>
      </c>
      <c r="H85" s="651">
        <v>12.506</v>
      </c>
      <c r="I85" s="651" t="s">
        <v>187</v>
      </c>
      <c r="J85" s="651">
        <v>1000.48</v>
      </c>
      <c r="K85" s="651"/>
      <c r="L85" s="651">
        <v>1000.48</v>
      </c>
      <c r="M85" s="651"/>
      <c r="N85" s="651"/>
      <c r="O85" s="651">
        <v>41</v>
      </c>
      <c r="P85" s="651">
        <v>192</v>
      </c>
      <c r="Q85" s="644" t="s">
        <v>192</v>
      </c>
      <c r="R85" s="644" t="s">
        <v>645</v>
      </c>
    </row>
    <row r="86" spans="1:18" ht="21.75" customHeight="1">
      <c r="A86" s="644"/>
      <c r="B86" s="668" t="s">
        <v>1030</v>
      </c>
      <c r="C86" s="643">
        <v>57</v>
      </c>
      <c r="D86" s="644" t="s">
        <v>1031</v>
      </c>
      <c r="E86" s="658" t="s">
        <v>1032</v>
      </c>
      <c r="F86" s="644" t="s">
        <v>62</v>
      </c>
      <c r="G86" s="644" t="s">
        <v>36</v>
      </c>
      <c r="H86" s="651">
        <v>49.015999999999998</v>
      </c>
      <c r="I86" s="651" t="s">
        <v>187</v>
      </c>
      <c r="J86" s="651">
        <v>3921.2799999999997</v>
      </c>
      <c r="K86" s="651">
        <v>0</v>
      </c>
      <c r="L86" s="651">
        <v>3921.28</v>
      </c>
      <c r="M86" s="651">
        <v>0</v>
      </c>
      <c r="N86" s="651">
        <v>0</v>
      </c>
      <c r="O86" s="651">
        <v>963</v>
      </c>
      <c r="P86" s="651">
        <v>4124</v>
      </c>
      <c r="Q86" s="644" t="s">
        <v>192</v>
      </c>
      <c r="R86" s="644" t="s">
        <v>645</v>
      </c>
    </row>
    <row r="87" spans="1:18" ht="21.75" customHeight="1">
      <c r="A87" s="644"/>
      <c r="B87" s="664" t="s">
        <v>1033</v>
      </c>
      <c r="C87" s="648">
        <v>2</v>
      </c>
      <c r="D87" s="645" t="s">
        <v>1034</v>
      </c>
      <c r="E87" s="649" t="s">
        <v>1035</v>
      </c>
      <c r="F87" s="644" t="s">
        <v>62</v>
      </c>
      <c r="G87" s="643" t="s">
        <v>36</v>
      </c>
      <c r="H87" s="651">
        <v>5.266</v>
      </c>
      <c r="I87" s="651" t="s">
        <v>187</v>
      </c>
      <c r="J87" s="651">
        <v>421.28</v>
      </c>
      <c r="K87" s="651"/>
      <c r="L87" s="651">
        <v>421.28</v>
      </c>
      <c r="M87" s="651"/>
      <c r="N87" s="651"/>
      <c r="O87" s="651">
        <v>200</v>
      </c>
      <c r="P87" s="651">
        <v>1400</v>
      </c>
      <c r="Q87" s="644" t="s">
        <v>192</v>
      </c>
      <c r="R87" s="644" t="s">
        <v>645</v>
      </c>
    </row>
    <row r="88" spans="1:18" ht="21.75" customHeight="1">
      <c r="A88" s="644"/>
      <c r="B88" s="664" t="s">
        <v>1036</v>
      </c>
      <c r="C88" s="648">
        <v>7</v>
      </c>
      <c r="D88" s="645" t="s">
        <v>1037</v>
      </c>
      <c r="E88" s="649" t="s">
        <v>1038</v>
      </c>
      <c r="F88" s="644" t="s">
        <v>62</v>
      </c>
      <c r="G88" s="643" t="s">
        <v>36</v>
      </c>
      <c r="H88" s="651">
        <v>4.601</v>
      </c>
      <c r="I88" s="651" t="s">
        <v>187</v>
      </c>
      <c r="J88" s="651">
        <v>368.08</v>
      </c>
      <c r="K88" s="651"/>
      <c r="L88" s="651">
        <v>368.08</v>
      </c>
      <c r="M88" s="651"/>
      <c r="N88" s="651"/>
      <c r="O88" s="651">
        <v>95</v>
      </c>
      <c r="P88" s="651">
        <v>412</v>
      </c>
      <c r="Q88" s="644" t="s">
        <v>192</v>
      </c>
      <c r="R88" s="644" t="s">
        <v>645</v>
      </c>
    </row>
    <row r="89" spans="1:18" ht="21.75" customHeight="1">
      <c r="A89" s="644"/>
      <c r="B89" s="664" t="s">
        <v>1039</v>
      </c>
      <c r="C89" s="648">
        <v>5</v>
      </c>
      <c r="D89" s="645" t="s">
        <v>1040</v>
      </c>
      <c r="E89" s="649" t="s">
        <v>1041</v>
      </c>
      <c r="F89" s="644" t="s">
        <v>62</v>
      </c>
      <c r="G89" s="643" t="s">
        <v>36</v>
      </c>
      <c r="H89" s="651">
        <v>3.0390000000000001</v>
      </c>
      <c r="I89" s="651" t="s">
        <v>187</v>
      </c>
      <c r="J89" s="651">
        <v>243.12</v>
      </c>
      <c r="K89" s="651"/>
      <c r="L89" s="651">
        <v>243.12</v>
      </c>
      <c r="M89" s="651"/>
      <c r="N89" s="651"/>
      <c r="O89" s="651">
        <v>59</v>
      </c>
      <c r="P89" s="651">
        <v>225</v>
      </c>
      <c r="Q89" s="644" t="s">
        <v>192</v>
      </c>
      <c r="R89" s="644" t="s">
        <v>645</v>
      </c>
    </row>
    <row r="90" spans="1:18" ht="21.75" customHeight="1">
      <c r="A90" s="644"/>
      <c r="B90" s="664" t="s">
        <v>1042</v>
      </c>
      <c r="C90" s="648">
        <v>6</v>
      </c>
      <c r="D90" s="645" t="s">
        <v>1043</v>
      </c>
      <c r="E90" s="649" t="s">
        <v>1044</v>
      </c>
      <c r="F90" s="644" t="s">
        <v>62</v>
      </c>
      <c r="G90" s="643" t="s">
        <v>36</v>
      </c>
      <c r="H90" s="651">
        <v>6.1180000000000003</v>
      </c>
      <c r="I90" s="651" t="s">
        <v>187</v>
      </c>
      <c r="J90" s="651">
        <v>489.44</v>
      </c>
      <c r="K90" s="651"/>
      <c r="L90" s="651">
        <v>489.44</v>
      </c>
      <c r="M90" s="651"/>
      <c r="N90" s="651"/>
      <c r="O90" s="651">
        <v>59</v>
      </c>
      <c r="P90" s="651">
        <v>225</v>
      </c>
      <c r="Q90" s="644" t="s">
        <v>192</v>
      </c>
      <c r="R90" s="644" t="s">
        <v>645</v>
      </c>
    </row>
    <row r="91" spans="1:18" ht="21.75" customHeight="1">
      <c r="A91" s="644"/>
      <c r="B91" s="664" t="s">
        <v>1045</v>
      </c>
      <c r="C91" s="648">
        <v>6</v>
      </c>
      <c r="D91" s="645" t="s">
        <v>1046</v>
      </c>
      <c r="E91" s="649" t="s">
        <v>1047</v>
      </c>
      <c r="F91" s="644" t="s">
        <v>62</v>
      </c>
      <c r="G91" s="643" t="s">
        <v>36</v>
      </c>
      <c r="H91" s="651">
        <v>6.8739999999999997</v>
      </c>
      <c r="I91" s="651" t="s">
        <v>187</v>
      </c>
      <c r="J91" s="651">
        <v>549.91999999999996</v>
      </c>
      <c r="K91" s="651"/>
      <c r="L91" s="651">
        <v>549.91999999999996</v>
      </c>
      <c r="M91" s="651"/>
      <c r="N91" s="651"/>
      <c r="O91" s="651">
        <v>149</v>
      </c>
      <c r="P91" s="651">
        <v>445</v>
      </c>
      <c r="Q91" s="644" t="s">
        <v>192</v>
      </c>
      <c r="R91" s="644" t="s">
        <v>645</v>
      </c>
    </row>
    <row r="92" spans="1:18" ht="21.75" customHeight="1">
      <c r="A92" s="644"/>
      <c r="B92" s="664" t="s">
        <v>1048</v>
      </c>
      <c r="C92" s="648">
        <v>11</v>
      </c>
      <c r="D92" s="645" t="s">
        <v>1049</v>
      </c>
      <c r="E92" s="649" t="s">
        <v>1050</v>
      </c>
      <c r="F92" s="644" t="s">
        <v>62</v>
      </c>
      <c r="G92" s="643" t="s">
        <v>36</v>
      </c>
      <c r="H92" s="651">
        <v>7.45</v>
      </c>
      <c r="I92" s="651" t="s">
        <v>187</v>
      </c>
      <c r="J92" s="651">
        <v>596</v>
      </c>
      <c r="K92" s="651"/>
      <c r="L92" s="651">
        <v>596</v>
      </c>
      <c r="M92" s="651"/>
      <c r="N92" s="651"/>
      <c r="O92" s="651">
        <v>149</v>
      </c>
      <c r="P92" s="651">
        <v>445</v>
      </c>
      <c r="Q92" s="644" t="s">
        <v>192</v>
      </c>
      <c r="R92" s="644" t="s">
        <v>645</v>
      </c>
    </row>
    <row r="93" spans="1:18" ht="21.75" customHeight="1">
      <c r="A93" s="644"/>
      <c r="B93" s="664" t="s">
        <v>1051</v>
      </c>
      <c r="C93" s="648">
        <v>5</v>
      </c>
      <c r="D93" s="645" t="s">
        <v>1052</v>
      </c>
      <c r="E93" s="649" t="s">
        <v>1053</v>
      </c>
      <c r="F93" s="644" t="s">
        <v>62</v>
      </c>
      <c r="G93" s="643" t="s">
        <v>36</v>
      </c>
      <c r="H93" s="651">
        <v>4.4610000000000003</v>
      </c>
      <c r="I93" s="651" t="s">
        <v>187</v>
      </c>
      <c r="J93" s="651">
        <v>356.88</v>
      </c>
      <c r="K93" s="651"/>
      <c r="L93" s="651">
        <v>356.88</v>
      </c>
      <c r="M93" s="651"/>
      <c r="N93" s="651"/>
      <c r="O93" s="651">
        <v>62</v>
      </c>
      <c r="P93" s="651">
        <v>200</v>
      </c>
      <c r="Q93" s="644" t="s">
        <v>192</v>
      </c>
      <c r="R93" s="644" t="s">
        <v>645</v>
      </c>
    </row>
    <row r="94" spans="1:18" ht="21.75" customHeight="1">
      <c r="A94" s="644"/>
      <c r="B94" s="664" t="s">
        <v>1054</v>
      </c>
      <c r="C94" s="648">
        <v>8</v>
      </c>
      <c r="D94" s="645" t="s">
        <v>1055</v>
      </c>
      <c r="E94" s="649" t="s">
        <v>1056</v>
      </c>
      <c r="F94" s="644" t="s">
        <v>62</v>
      </c>
      <c r="G94" s="643" t="s">
        <v>36</v>
      </c>
      <c r="H94" s="651">
        <v>4.8410000000000002</v>
      </c>
      <c r="I94" s="651" t="s">
        <v>187</v>
      </c>
      <c r="J94" s="651">
        <v>387.28</v>
      </c>
      <c r="K94" s="651"/>
      <c r="L94" s="651">
        <v>387.28</v>
      </c>
      <c r="M94" s="651"/>
      <c r="N94" s="651"/>
      <c r="O94" s="651">
        <v>80</v>
      </c>
      <c r="P94" s="651">
        <v>342</v>
      </c>
      <c r="Q94" s="644" t="s">
        <v>192</v>
      </c>
      <c r="R94" s="644" t="s">
        <v>645</v>
      </c>
    </row>
    <row r="95" spans="1:18" ht="21.75" customHeight="1">
      <c r="A95" s="644"/>
      <c r="B95" s="664" t="s">
        <v>1057</v>
      </c>
      <c r="C95" s="648">
        <v>7</v>
      </c>
      <c r="D95" s="645" t="s">
        <v>1058</v>
      </c>
      <c r="E95" s="649" t="s">
        <v>1059</v>
      </c>
      <c r="F95" s="644" t="s">
        <v>62</v>
      </c>
      <c r="G95" s="643" t="s">
        <v>36</v>
      </c>
      <c r="H95" s="651">
        <v>6.3659999999999997</v>
      </c>
      <c r="I95" s="651" t="s">
        <v>187</v>
      </c>
      <c r="J95" s="651">
        <v>509.28</v>
      </c>
      <c r="K95" s="651"/>
      <c r="L95" s="651">
        <v>509.28</v>
      </c>
      <c r="M95" s="651"/>
      <c r="N95" s="651"/>
      <c r="O95" s="651">
        <v>110</v>
      </c>
      <c r="P95" s="651">
        <v>430</v>
      </c>
      <c r="Q95" s="644" t="s">
        <v>192</v>
      </c>
      <c r="R95" s="644" t="s">
        <v>645</v>
      </c>
    </row>
    <row r="96" spans="1:18" ht="21.75" customHeight="1">
      <c r="A96" s="644"/>
      <c r="B96" s="668" t="s">
        <v>1060</v>
      </c>
      <c r="C96" s="643">
        <v>63</v>
      </c>
      <c r="D96" s="644" t="s">
        <v>1061</v>
      </c>
      <c r="E96" s="658" t="s">
        <v>1032</v>
      </c>
      <c r="F96" s="644" t="s">
        <v>62</v>
      </c>
      <c r="G96" s="644" t="s">
        <v>36</v>
      </c>
      <c r="H96" s="651">
        <v>63.357999999999997</v>
      </c>
      <c r="I96" s="651" t="s">
        <v>187</v>
      </c>
      <c r="J96" s="651">
        <v>5068.6400000000003</v>
      </c>
      <c r="K96" s="651">
        <v>0</v>
      </c>
      <c r="L96" s="651">
        <v>5068.6400000000003</v>
      </c>
      <c r="M96" s="651">
        <v>0</v>
      </c>
      <c r="N96" s="651">
        <v>0</v>
      </c>
      <c r="O96" s="651">
        <v>871</v>
      </c>
      <c r="P96" s="651">
        <v>2563</v>
      </c>
      <c r="Q96" s="644" t="s">
        <v>192</v>
      </c>
      <c r="R96" s="644" t="s">
        <v>645</v>
      </c>
    </row>
    <row r="97" spans="1:18" ht="21.75" customHeight="1">
      <c r="A97" s="644"/>
      <c r="B97" s="664" t="s">
        <v>1054</v>
      </c>
      <c r="C97" s="648">
        <v>10</v>
      </c>
      <c r="D97" s="645" t="s">
        <v>1055</v>
      </c>
      <c r="E97" s="649" t="s">
        <v>1062</v>
      </c>
      <c r="F97" s="644" t="s">
        <v>62</v>
      </c>
      <c r="G97" s="643" t="s">
        <v>36</v>
      </c>
      <c r="H97" s="651">
        <v>7.8010000000000002</v>
      </c>
      <c r="I97" s="651" t="s">
        <v>187</v>
      </c>
      <c r="J97" s="651">
        <v>624.08000000000004</v>
      </c>
      <c r="K97" s="651">
        <v>0</v>
      </c>
      <c r="L97" s="651">
        <v>624.08000000000004</v>
      </c>
      <c r="M97" s="651"/>
      <c r="N97" s="651"/>
      <c r="O97" s="651">
        <v>33</v>
      </c>
      <c r="P97" s="651">
        <v>97</v>
      </c>
      <c r="Q97" s="644" t="s">
        <v>192</v>
      </c>
      <c r="R97" s="644" t="s">
        <v>645</v>
      </c>
    </row>
    <row r="98" spans="1:18" ht="21.75" customHeight="1">
      <c r="A98" s="644"/>
      <c r="B98" s="664" t="s">
        <v>1063</v>
      </c>
      <c r="C98" s="648">
        <v>7</v>
      </c>
      <c r="D98" s="645" t="s">
        <v>1064</v>
      </c>
      <c r="E98" s="649" t="s">
        <v>1065</v>
      </c>
      <c r="F98" s="644" t="s">
        <v>62</v>
      </c>
      <c r="G98" s="643" t="s">
        <v>36</v>
      </c>
      <c r="H98" s="651">
        <v>5.9050000000000002</v>
      </c>
      <c r="I98" s="651" t="s">
        <v>187</v>
      </c>
      <c r="J98" s="651">
        <v>472.4</v>
      </c>
      <c r="K98" s="651"/>
      <c r="L98" s="651">
        <v>472.4</v>
      </c>
      <c r="M98" s="651"/>
      <c r="N98" s="651"/>
      <c r="O98" s="651">
        <v>75</v>
      </c>
      <c r="P98" s="651">
        <v>241</v>
      </c>
      <c r="Q98" s="644" t="s">
        <v>192</v>
      </c>
      <c r="R98" s="644" t="s">
        <v>645</v>
      </c>
    </row>
    <row r="99" spans="1:18" ht="21.75" customHeight="1">
      <c r="A99" s="644"/>
      <c r="B99" s="664" t="s">
        <v>1066</v>
      </c>
      <c r="C99" s="648">
        <v>5</v>
      </c>
      <c r="D99" s="645" t="s">
        <v>1067</v>
      </c>
      <c r="E99" s="649" t="s">
        <v>1068</v>
      </c>
      <c r="F99" s="644" t="s">
        <v>62</v>
      </c>
      <c r="G99" s="643" t="s">
        <v>36</v>
      </c>
      <c r="H99" s="651">
        <v>7.9649999999999999</v>
      </c>
      <c r="I99" s="651" t="s">
        <v>187</v>
      </c>
      <c r="J99" s="651">
        <v>637.20000000000005</v>
      </c>
      <c r="K99" s="651"/>
      <c r="L99" s="651">
        <v>637.20000000000005</v>
      </c>
      <c r="M99" s="651"/>
      <c r="N99" s="651"/>
      <c r="O99" s="651">
        <v>119</v>
      </c>
      <c r="P99" s="651">
        <v>354</v>
      </c>
      <c r="Q99" s="644" t="s">
        <v>192</v>
      </c>
      <c r="R99" s="644" t="s">
        <v>645</v>
      </c>
    </row>
    <row r="100" spans="1:18" ht="21.75" customHeight="1">
      <c r="A100" s="644"/>
      <c r="B100" s="664" t="s">
        <v>1069</v>
      </c>
      <c r="C100" s="648">
        <v>12</v>
      </c>
      <c r="D100" s="645" t="s">
        <v>1070</v>
      </c>
      <c r="E100" s="649" t="s">
        <v>1071</v>
      </c>
      <c r="F100" s="644" t="s">
        <v>62</v>
      </c>
      <c r="G100" s="643" t="s">
        <v>36</v>
      </c>
      <c r="H100" s="651">
        <v>9.1869999999999994</v>
      </c>
      <c r="I100" s="651" t="s">
        <v>187</v>
      </c>
      <c r="J100" s="651">
        <v>734.96</v>
      </c>
      <c r="K100" s="651"/>
      <c r="L100" s="651">
        <v>734.96</v>
      </c>
      <c r="M100" s="651"/>
      <c r="N100" s="651"/>
      <c r="O100" s="651">
        <v>108</v>
      </c>
      <c r="P100" s="651">
        <v>321</v>
      </c>
      <c r="Q100" s="644" t="s">
        <v>192</v>
      </c>
      <c r="R100" s="644" t="s">
        <v>645</v>
      </c>
    </row>
    <row r="101" spans="1:18" ht="21.75" customHeight="1">
      <c r="A101" s="644"/>
      <c r="B101" s="664" t="s">
        <v>1072</v>
      </c>
      <c r="C101" s="648">
        <v>5</v>
      </c>
      <c r="D101" s="645" t="s">
        <v>1073</v>
      </c>
      <c r="E101" s="649" t="s">
        <v>1074</v>
      </c>
      <c r="F101" s="644" t="s">
        <v>62</v>
      </c>
      <c r="G101" s="643" t="s">
        <v>36</v>
      </c>
      <c r="H101" s="651">
        <v>6.0359999999999996</v>
      </c>
      <c r="I101" s="651" t="s">
        <v>187</v>
      </c>
      <c r="J101" s="651">
        <v>482.88</v>
      </c>
      <c r="K101" s="651"/>
      <c r="L101" s="651">
        <v>482.88</v>
      </c>
      <c r="M101" s="651"/>
      <c r="N101" s="651"/>
      <c r="O101" s="651">
        <v>131</v>
      </c>
      <c r="P101" s="651">
        <v>333</v>
      </c>
      <c r="Q101" s="644" t="s">
        <v>192</v>
      </c>
      <c r="R101" s="644" t="s">
        <v>645</v>
      </c>
    </row>
    <row r="102" spans="1:18" ht="21.75" customHeight="1">
      <c r="A102" s="644"/>
      <c r="B102" s="664" t="s">
        <v>1075</v>
      </c>
      <c r="C102" s="648">
        <v>5</v>
      </c>
      <c r="D102" s="645" t="s">
        <v>1076</v>
      </c>
      <c r="E102" s="649" t="s">
        <v>1077</v>
      </c>
      <c r="F102" s="644" t="s">
        <v>62</v>
      </c>
      <c r="G102" s="643" t="s">
        <v>36</v>
      </c>
      <c r="H102" s="651">
        <v>7.6310000000000002</v>
      </c>
      <c r="I102" s="651" t="s">
        <v>187</v>
      </c>
      <c r="J102" s="651">
        <v>610.48</v>
      </c>
      <c r="K102" s="651"/>
      <c r="L102" s="651">
        <v>610.48</v>
      </c>
      <c r="M102" s="651"/>
      <c r="N102" s="651"/>
      <c r="O102" s="651">
        <v>190</v>
      </c>
      <c r="P102" s="651">
        <v>546</v>
      </c>
      <c r="Q102" s="644" t="s">
        <v>192</v>
      </c>
      <c r="R102" s="644" t="s">
        <v>645</v>
      </c>
    </row>
    <row r="103" spans="1:18" ht="21.75" customHeight="1">
      <c r="A103" s="644"/>
      <c r="B103" s="664" t="s">
        <v>1078</v>
      </c>
      <c r="C103" s="648">
        <v>8</v>
      </c>
      <c r="D103" s="645" t="s">
        <v>1079</v>
      </c>
      <c r="E103" s="649" t="s">
        <v>1080</v>
      </c>
      <c r="F103" s="644" t="s">
        <v>62</v>
      </c>
      <c r="G103" s="643" t="s">
        <v>36</v>
      </c>
      <c r="H103" s="651">
        <v>7.6479999999999997</v>
      </c>
      <c r="I103" s="651" t="s">
        <v>187</v>
      </c>
      <c r="J103" s="651">
        <v>611.84</v>
      </c>
      <c r="K103" s="651"/>
      <c r="L103" s="651">
        <v>611.84</v>
      </c>
      <c r="M103" s="651"/>
      <c r="N103" s="651"/>
      <c r="O103" s="651">
        <v>45</v>
      </c>
      <c r="P103" s="651">
        <v>137</v>
      </c>
      <c r="Q103" s="644" t="s">
        <v>192</v>
      </c>
      <c r="R103" s="644" t="s">
        <v>645</v>
      </c>
    </row>
    <row r="104" spans="1:18" ht="21.75" customHeight="1">
      <c r="A104" s="644"/>
      <c r="B104" s="664" t="s">
        <v>1081</v>
      </c>
      <c r="C104" s="648">
        <v>3</v>
      </c>
      <c r="D104" s="645" t="s">
        <v>1082</v>
      </c>
      <c r="E104" s="649" t="s">
        <v>1083</v>
      </c>
      <c r="F104" s="644" t="s">
        <v>62</v>
      </c>
      <c r="G104" s="643" t="s">
        <v>36</v>
      </c>
      <c r="H104" s="651">
        <v>2.125</v>
      </c>
      <c r="I104" s="651" t="s">
        <v>187</v>
      </c>
      <c r="J104" s="651">
        <v>170</v>
      </c>
      <c r="K104" s="651"/>
      <c r="L104" s="651">
        <v>170</v>
      </c>
      <c r="M104" s="651"/>
      <c r="N104" s="651"/>
      <c r="O104" s="651">
        <v>60</v>
      </c>
      <c r="P104" s="651">
        <v>194</v>
      </c>
      <c r="Q104" s="644" t="s">
        <v>192</v>
      </c>
      <c r="R104" s="644" t="s">
        <v>645</v>
      </c>
    </row>
    <row r="105" spans="1:18" ht="21.75" customHeight="1">
      <c r="A105" s="644"/>
      <c r="B105" s="664" t="s">
        <v>1084</v>
      </c>
      <c r="C105" s="648">
        <v>4</v>
      </c>
      <c r="D105" s="645" t="s">
        <v>1085</v>
      </c>
      <c r="E105" s="649" t="s">
        <v>1086</v>
      </c>
      <c r="F105" s="644" t="s">
        <v>62</v>
      </c>
      <c r="G105" s="643" t="s">
        <v>36</v>
      </c>
      <c r="H105" s="651">
        <v>4.1139999999999999</v>
      </c>
      <c r="I105" s="651" t="s">
        <v>187</v>
      </c>
      <c r="J105" s="651">
        <v>329.12</v>
      </c>
      <c r="K105" s="651"/>
      <c r="L105" s="651">
        <v>329.12</v>
      </c>
      <c r="M105" s="651"/>
      <c r="N105" s="651"/>
      <c r="O105" s="651">
        <v>50</v>
      </c>
      <c r="P105" s="651">
        <v>160</v>
      </c>
      <c r="Q105" s="644" t="s">
        <v>192</v>
      </c>
      <c r="R105" s="644" t="s">
        <v>645</v>
      </c>
    </row>
    <row r="106" spans="1:18" ht="21.75" customHeight="1">
      <c r="A106" s="644"/>
      <c r="B106" s="664" t="s">
        <v>1087</v>
      </c>
      <c r="C106" s="648">
        <v>4</v>
      </c>
      <c r="D106" s="645" t="s">
        <v>1088</v>
      </c>
      <c r="E106" s="649" t="s">
        <v>1089</v>
      </c>
      <c r="F106" s="644" t="s">
        <v>62</v>
      </c>
      <c r="G106" s="643" t="s">
        <v>36</v>
      </c>
      <c r="H106" s="651">
        <v>4.9459999999999997</v>
      </c>
      <c r="I106" s="651" t="s">
        <v>187</v>
      </c>
      <c r="J106" s="651">
        <v>395.68</v>
      </c>
      <c r="K106" s="651"/>
      <c r="L106" s="651">
        <v>395.68</v>
      </c>
      <c r="M106" s="651"/>
      <c r="N106" s="651"/>
      <c r="O106" s="651">
        <v>60</v>
      </c>
      <c r="P106" s="651">
        <v>180</v>
      </c>
      <c r="Q106" s="644" t="s">
        <v>192</v>
      </c>
      <c r="R106" s="644" t="s">
        <v>645</v>
      </c>
    </row>
    <row r="107" spans="1:18" ht="21.75" customHeight="1">
      <c r="A107" s="644"/>
      <c r="B107" s="668" t="s">
        <v>1090</v>
      </c>
      <c r="C107" s="643">
        <v>54</v>
      </c>
      <c r="D107" s="644" t="s">
        <v>1091</v>
      </c>
      <c r="E107" s="658" t="s">
        <v>1032</v>
      </c>
      <c r="F107" s="644" t="s">
        <v>62</v>
      </c>
      <c r="G107" s="644" t="s">
        <v>36</v>
      </c>
      <c r="H107" s="651">
        <v>70.471999999999994</v>
      </c>
      <c r="I107" s="651" t="s">
        <v>187</v>
      </c>
      <c r="J107" s="651">
        <v>5637.76</v>
      </c>
      <c r="K107" s="651">
        <v>0</v>
      </c>
      <c r="L107" s="651">
        <v>5637.76</v>
      </c>
      <c r="M107" s="651">
        <v>0</v>
      </c>
      <c r="N107" s="651">
        <v>0</v>
      </c>
      <c r="O107" s="651">
        <v>961</v>
      </c>
      <c r="P107" s="651">
        <v>4018</v>
      </c>
      <c r="Q107" s="644" t="s">
        <v>192</v>
      </c>
      <c r="R107" s="644" t="s">
        <v>645</v>
      </c>
    </row>
    <row r="108" spans="1:18" ht="21.75" customHeight="1">
      <c r="A108" s="644"/>
      <c r="B108" s="664" t="s">
        <v>1092</v>
      </c>
      <c r="C108" s="648">
        <v>7</v>
      </c>
      <c r="D108" s="645" t="s">
        <v>1093</v>
      </c>
      <c r="E108" s="649" t="s">
        <v>1094</v>
      </c>
      <c r="F108" s="644" t="s">
        <v>62</v>
      </c>
      <c r="G108" s="643" t="s">
        <v>36</v>
      </c>
      <c r="H108" s="651">
        <v>6.9820000000000002</v>
      </c>
      <c r="I108" s="651" t="s">
        <v>187</v>
      </c>
      <c r="J108" s="651">
        <v>558.55999999999995</v>
      </c>
      <c r="K108" s="651"/>
      <c r="L108" s="651">
        <v>558.55999999999995</v>
      </c>
      <c r="M108" s="651"/>
      <c r="N108" s="651"/>
      <c r="O108" s="651">
        <v>96</v>
      </c>
      <c r="P108" s="651">
        <v>388</v>
      </c>
      <c r="Q108" s="644" t="s">
        <v>192</v>
      </c>
      <c r="R108" s="644" t="s">
        <v>645</v>
      </c>
    </row>
    <row r="109" spans="1:18" ht="21.75" customHeight="1">
      <c r="A109" s="644"/>
      <c r="B109" s="664" t="s">
        <v>1095</v>
      </c>
      <c r="C109" s="648">
        <v>2</v>
      </c>
      <c r="D109" s="645" t="s">
        <v>1096</v>
      </c>
      <c r="E109" s="649" t="s">
        <v>1097</v>
      </c>
      <c r="F109" s="644" t="s">
        <v>62</v>
      </c>
      <c r="G109" s="643" t="s">
        <v>36</v>
      </c>
      <c r="H109" s="651">
        <v>6.1909999999999998</v>
      </c>
      <c r="I109" s="651" t="s">
        <v>187</v>
      </c>
      <c r="J109" s="651">
        <v>495.28</v>
      </c>
      <c r="K109" s="651"/>
      <c r="L109" s="651">
        <v>495.28</v>
      </c>
      <c r="M109" s="651"/>
      <c r="N109" s="651"/>
      <c r="O109" s="651">
        <v>20</v>
      </c>
      <c r="P109" s="651">
        <v>110</v>
      </c>
      <c r="Q109" s="644" t="s">
        <v>192</v>
      </c>
      <c r="R109" s="644" t="s">
        <v>645</v>
      </c>
    </row>
    <row r="110" spans="1:18" ht="21.75" customHeight="1">
      <c r="A110" s="644"/>
      <c r="B110" s="664" t="s">
        <v>1098</v>
      </c>
      <c r="C110" s="648">
        <v>10</v>
      </c>
      <c r="D110" s="645" t="s">
        <v>1099</v>
      </c>
      <c r="E110" s="649" t="s">
        <v>1100</v>
      </c>
      <c r="F110" s="644" t="s">
        <v>62</v>
      </c>
      <c r="G110" s="643" t="s">
        <v>36</v>
      </c>
      <c r="H110" s="651">
        <v>11.436999999999999</v>
      </c>
      <c r="I110" s="651" t="s">
        <v>187</v>
      </c>
      <c r="J110" s="651">
        <v>914.96</v>
      </c>
      <c r="K110" s="651"/>
      <c r="L110" s="651">
        <v>914.96</v>
      </c>
      <c r="M110" s="651"/>
      <c r="N110" s="651"/>
      <c r="O110" s="651">
        <v>325</v>
      </c>
      <c r="P110" s="651">
        <v>1500</v>
      </c>
      <c r="Q110" s="644" t="s">
        <v>192</v>
      </c>
      <c r="R110" s="644" t="s">
        <v>645</v>
      </c>
    </row>
    <row r="111" spans="1:18" ht="21.75" customHeight="1">
      <c r="A111" s="644"/>
      <c r="B111" s="664" t="s">
        <v>1101</v>
      </c>
      <c r="C111" s="648">
        <v>6</v>
      </c>
      <c r="D111" s="645" t="s">
        <v>1102</v>
      </c>
      <c r="E111" s="649" t="s">
        <v>1103</v>
      </c>
      <c r="F111" s="644" t="s">
        <v>62</v>
      </c>
      <c r="G111" s="643" t="s">
        <v>36</v>
      </c>
      <c r="H111" s="651">
        <v>11.429</v>
      </c>
      <c r="I111" s="651" t="s">
        <v>187</v>
      </c>
      <c r="J111" s="651">
        <v>914.32</v>
      </c>
      <c r="K111" s="651"/>
      <c r="L111" s="651">
        <v>914.32</v>
      </c>
      <c r="M111" s="651"/>
      <c r="N111" s="651"/>
      <c r="O111" s="651">
        <v>150</v>
      </c>
      <c r="P111" s="651">
        <v>450</v>
      </c>
      <c r="Q111" s="644" t="s">
        <v>192</v>
      </c>
      <c r="R111" s="644" t="s">
        <v>645</v>
      </c>
    </row>
    <row r="112" spans="1:18" ht="21.75" customHeight="1">
      <c r="A112" s="644"/>
      <c r="B112" s="664" t="s">
        <v>1104</v>
      </c>
      <c r="C112" s="648">
        <v>8</v>
      </c>
      <c r="D112" s="645" t="s">
        <v>1105</v>
      </c>
      <c r="E112" s="649" t="s">
        <v>1106</v>
      </c>
      <c r="F112" s="644" t="s">
        <v>62</v>
      </c>
      <c r="G112" s="643" t="s">
        <v>36</v>
      </c>
      <c r="H112" s="651">
        <v>10.653</v>
      </c>
      <c r="I112" s="651" t="s">
        <v>187</v>
      </c>
      <c r="J112" s="651">
        <v>852.24</v>
      </c>
      <c r="K112" s="651"/>
      <c r="L112" s="651">
        <v>852.24</v>
      </c>
      <c r="M112" s="651"/>
      <c r="N112" s="651"/>
      <c r="O112" s="651">
        <v>49</v>
      </c>
      <c r="P112" s="651">
        <v>195</v>
      </c>
      <c r="Q112" s="644" t="s">
        <v>192</v>
      </c>
      <c r="R112" s="644" t="s">
        <v>645</v>
      </c>
    </row>
    <row r="113" spans="1:18" ht="21.75" customHeight="1">
      <c r="A113" s="644"/>
      <c r="B113" s="664" t="s">
        <v>1107</v>
      </c>
      <c r="C113" s="648">
        <v>6</v>
      </c>
      <c r="D113" s="645" t="s">
        <v>1108</v>
      </c>
      <c r="E113" s="649" t="s">
        <v>1109</v>
      </c>
      <c r="F113" s="644" t="s">
        <v>62</v>
      </c>
      <c r="G113" s="643" t="s">
        <v>36</v>
      </c>
      <c r="H113" s="651">
        <v>11.856999999999999</v>
      </c>
      <c r="I113" s="651" t="s">
        <v>187</v>
      </c>
      <c r="J113" s="651">
        <v>948.56</v>
      </c>
      <c r="K113" s="651"/>
      <c r="L113" s="651">
        <v>948.56</v>
      </c>
      <c r="M113" s="651"/>
      <c r="N113" s="651"/>
      <c r="O113" s="651">
        <v>126</v>
      </c>
      <c r="P113" s="651">
        <v>450</v>
      </c>
      <c r="Q113" s="644" t="s">
        <v>192</v>
      </c>
      <c r="R113" s="644" t="s">
        <v>645</v>
      </c>
    </row>
    <row r="114" spans="1:18" ht="21.75" customHeight="1">
      <c r="A114" s="644"/>
      <c r="B114" s="664" t="s">
        <v>1110</v>
      </c>
      <c r="C114" s="648">
        <v>8</v>
      </c>
      <c r="D114" s="645" t="s">
        <v>1111</v>
      </c>
      <c r="E114" s="649" t="s">
        <v>1112</v>
      </c>
      <c r="F114" s="644" t="s">
        <v>62</v>
      </c>
      <c r="G114" s="643" t="s">
        <v>36</v>
      </c>
      <c r="H114" s="651">
        <v>5.1740000000000004</v>
      </c>
      <c r="I114" s="651" t="s">
        <v>187</v>
      </c>
      <c r="J114" s="651">
        <v>413.92</v>
      </c>
      <c r="K114" s="651"/>
      <c r="L114" s="651">
        <v>413.92</v>
      </c>
      <c r="M114" s="651"/>
      <c r="N114" s="651"/>
      <c r="O114" s="651">
        <v>125</v>
      </c>
      <c r="P114" s="651">
        <v>575</v>
      </c>
      <c r="Q114" s="644" t="s">
        <v>192</v>
      </c>
      <c r="R114" s="644" t="s">
        <v>645</v>
      </c>
    </row>
    <row r="115" spans="1:18" ht="21.75" customHeight="1">
      <c r="A115" s="644"/>
      <c r="B115" s="664" t="s">
        <v>1113</v>
      </c>
      <c r="C115" s="648">
        <v>7</v>
      </c>
      <c r="D115" s="645" t="s">
        <v>1114</v>
      </c>
      <c r="E115" s="649" t="s">
        <v>1115</v>
      </c>
      <c r="F115" s="644" t="s">
        <v>62</v>
      </c>
      <c r="G115" s="643" t="s">
        <v>36</v>
      </c>
      <c r="H115" s="651">
        <v>6.7489999999999997</v>
      </c>
      <c r="I115" s="651" t="s">
        <v>187</v>
      </c>
      <c r="J115" s="651">
        <v>539.91999999999996</v>
      </c>
      <c r="K115" s="651"/>
      <c r="L115" s="651">
        <v>539.91999999999996</v>
      </c>
      <c r="M115" s="651"/>
      <c r="N115" s="651"/>
      <c r="O115" s="651">
        <v>70</v>
      </c>
      <c r="P115" s="651">
        <v>350</v>
      </c>
      <c r="Q115" s="644" t="s">
        <v>192</v>
      </c>
      <c r="R115" s="644" t="s">
        <v>645</v>
      </c>
    </row>
    <row r="116" spans="1:18" ht="21.75" customHeight="1">
      <c r="A116" s="644"/>
      <c r="B116" s="668" t="s">
        <v>1116</v>
      </c>
      <c r="C116" s="643">
        <v>65</v>
      </c>
      <c r="D116" s="644" t="s">
        <v>1117</v>
      </c>
      <c r="E116" s="658" t="s">
        <v>1032</v>
      </c>
      <c r="F116" s="644" t="s">
        <v>62</v>
      </c>
      <c r="G116" s="644" t="s">
        <v>36</v>
      </c>
      <c r="H116" s="651">
        <v>118.254</v>
      </c>
      <c r="I116" s="651" t="s">
        <v>187</v>
      </c>
      <c r="J116" s="651">
        <v>9460.3200000000015</v>
      </c>
      <c r="K116" s="651">
        <v>0</v>
      </c>
      <c r="L116" s="651">
        <v>9460.32</v>
      </c>
      <c r="M116" s="651">
        <v>0</v>
      </c>
      <c r="N116" s="651">
        <v>0</v>
      </c>
      <c r="O116" s="651">
        <v>1452</v>
      </c>
      <c r="P116" s="651">
        <v>4348</v>
      </c>
      <c r="Q116" s="644" t="s">
        <v>192</v>
      </c>
      <c r="R116" s="644" t="s">
        <v>645</v>
      </c>
    </row>
    <row r="117" spans="1:18" ht="21.75" customHeight="1">
      <c r="A117" s="644"/>
      <c r="B117" s="664" t="s">
        <v>1118</v>
      </c>
      <c r="C117" s="648">
        <v>3</v>
      </c>
      <c r="D117" s="645" t="s">
        <v>1119</v>
      </c>
      <c r="E117" s="649" t="s">
        <v>1120</v>
      </c>
      <c r="F117" s="644" t="s">
        <v>62</v>
      </c>
      <c r="G117" s="643" t="s">
        <v>36</v>
      </c>
      <c r="H117" s="651">
        <v>5.7510000000000003</v>
      </c>
      <c r="I117" s="651" t="s">
        <v>187</v>
      </c>
      <c r="J117" s="651">
        <v>460.08</v>
      </c>
      <c r="K117" s="651"/>
      <c r="L117" s="651">
        <v>460.08</v>
      </c>
      <c r="M117" s="651"/>
      <c r="N117" s="651"/>
      <c r="O117" s="651">
        <v>51</v>
      </c>
      <c r="P117" s="651">
        <v>162</v>
      </c>
      <c r="Q117" s="644" t="s">
        <v>192</v>
      </c>
      <c r="R117" s="644" t="s">
        <v>645</v>
      </c>
    </row>
    <row r="118" spans="1:18" ht="21.75" customHeight="1">
      <c r="A118" s="644"/>
      <c r="B118" s="664" t="s">
        <v>1121</v>
      </c>
      <c r="C118" s="648">
        <v>3</v>
      </c>
      <c r="D118" s="645" t="s">
        <v>1122</v>
      </c>
      <c r="E118" s="649" t="s">
        <v>1123</v>
      </c>
      <c r="F118" s="644" t="s">
        <v>62</v>
      </c>
      <c r="G118" s="643" t="s">
        <v>36</v>
      </c>
      <c r="H118" s="651">
        <v>9.3109999999999999</v>
      </c>
      <c r="I118" s="651" t="s">
        <v>187</v>
      </c>
      <c r="J118" s="651">
        <v>744.88</v>
      </c>
      <c r="K118" s="651"/>
      <c r="L118" s="651">
        <v>744.88</v>
      </c>
      <c r="M118" s="651"/>
      <c r="N118" s="651"/>
      <c r="O118" s="651">
        <v>79</v>
      </c>
      <c r="P118" s="651">
        <v>256</v>
      </c>
      <c r="Q118" s="644" t="s">
        <v>192</v>
      </c>
      <c r="R118" s="644" t="s">
        <v>645</v>
      </c>
    </row>
    <row r="119" spans="1:18" ht="21.75" customHeight="1">
      <c r="A119" s="644"/>
      <c r="B119" s="664" t="s">
        <v>1124</v>
      </c>
      <c r="C119" s="648">
        <v>7</v>
      </c>
      <c r="D119" s="645" t="s">
        <v>1125</v>
      </c>
      <c r="E119" s="649" t="s">
        <v>1126</v>
      </c>
      <c r="F119" s="644" t="s">
        <v>62</v>
      </c>
      <c r="G119" s="643" t="s">
        <v>36</v>
      </c>
      <c r="H119" s="651">
        <v>10.913</v>
      </c>
      <c r="I119" s="651" t="s">
        <v>187</v>
      </c>
      <c r="J119" s="651">
        <v>873.04</v>
      </c>
      <c r="K119" s="651"/>
      <c r="L119" s="651">
        <v>873.04</v>
      </c>
      <c r="M119" s="651"/>
      <c r="N119" s="651"/>
      <c r="O119" s="651">
        <v>114</v>
      </c>
      <c r="P119" s="651">
        <v>322</v>
      </c>
      <c r="Q119" s="644" t="s">
        <v>192</v>
      </c>
      <c r="R119" s="644" t="s">
        <v>645</v>
      </c>
    </row>
    <row r="120" spans="1:18" ht="21.75" customHeight="1">
      <c r="A120" s="644"/>
      <c r="B120" s="664" t="s">
        <v>1127</v>
      </c>
      <c r="C120" s="648">
        <v>2</v>
      </c>
      <c r="D120" s="645" t="s">
        <v>1128</v>
      </c>
      <c r="E120" s="649" t="s">
        <v>1129</v>
      </c>
      <c r="F120" s="644" t="s">
        <v>62</v>
      </c>
      <c r="G120" s="643" t="s">
        <v>36</v>
      </c>
      <c r="H120" s="651">
        <v>9.84</v>
      </c>
      <c r="I120" s="651" t="s">
        <v>187</v>
      </c>
      <c r="J120" s="651">
        <v>787.2</v>
      </c>
      <c r="K120" s="651"/>
      <c r="L120" s="651">
        <v>787.2</v>
      </c>
      <c r="M120" s="651"/>
      <c r="N120" s="651"/>
      <c r="O120" s="651">
        <v>55</v>
      </c>
      <c r="P120" s="651">
        <v>201</v>
      </c>
      <c r="Q120" s="644" t="s">
        <v>192</v>
      </c>
      <c r="R120" s="644" t="s">
        <v>645</v>
      </c>
    </row>
    <row r="121" spans="1:18" ht="21.75" customHeight="1">
      <c r="A121" s="644"/>
      <c r="B121" s="664" t="s">
        <v>1130</v>
      </c>
      <c r="C121" s="648">
        <v>6</v>
      </c>
      <c r="D121" s="645" t="s">
        <v>1131</v>
      </c>
      <c r="E121" s="649" t="s">
        <v>1132</v>
      </c>
      <c r="F121" s="644" t="s">
        <v>62</v>
      </c>
      <c r="G121" s="643" t="s">
        <v>36</v>
      </c>
      <c r="H121" s="651">
        <v>10.199</v>
      </c>
      <c r="I121" s="651" t="s">
        <v>187</v>
      </c>
      <c r="J121" s="651">
        <v>815.92</v>
      </c>
      <c r="K121" s="651"/>
      <c r="L121" s="651">
        <v>815.92</v>
      </c>
      <c r="M121" s="651"/>
      <c r="N121" s="651"/>
      <c r="O121" s="651">
        <v>62</v>
      </c>
      <c r="P121" s="651">
        <v>203</v>
      </c>
      <c r="Q121" s="644" t="s">
        <v>192</v>
      </c>
      <c r="R121" s="644" t="s">
        <v>645</v>
      </c>
    </row>
    <row r="122" spans="1:18" ht="21.75" customHeight="1">
      <c r="A122" s="644"/>
      <c r="B122" s="664" t="s">
        <v>1133</v>
      </c>
      <c r="C122" s="648">
        <v>7</v>
      </c>
      <c r="D122" s="645" t="s">
        <v>1134</v>
      </c>
      <c r="E122" s="649" t="s">
        <v>1135</v>
      </c>
      <c r="F122" s="644" t="s">
        <v>62</v>
      </c>
      <c r="G122" s="643" t="s">
        <v>36</v>
      </c>
      <c r="H122" s="651">
        <v>9.6370000000000005</v>
      </c>
      <c r="I122" s="651" t="s">
        <v>187</v>
      </c>
      <c r="J122" s="651">
        <v>770.96</v>
      </c>
      <c r="K122" s="651"/>
      <c r="L122" s="651">
        <v>770.96</v>
      </c>
      <c r="M122" s="651"/>
      <c r="N122" s="651"/>
      <c r="O122" s="651">
        <v>129</v>
      </c>
      <c r="P122" s="651">
        <v>507</v>
      </c>
      <c r="Q122" s="644" t="s">
        <v>192</v>
      </c>
      <c r="R122" s="644" t="s">
        <v>645</v>
      </c>
    </row>
    <row r="123" spans="1:18" ht="21.75" customHeight="1">
      <c r="A123" s="644"/>
      <c r="B123" s="664" t="s">
        <v>1136</v>
      </c>
      <c r="C123" s="648">
        <v>6</v>
      </c>
      <c r="D123" s="645" t="s">
        <v>1137</v>
      </c>
      <c r="E123" s="649" t="s">
        <v>1138</v>
      </c>
      <c r="F123" s="644" t="s">
        <v>62</v>
      </c>
      <c r="G123" s="643" t="s">
        <v>36</v>
      </c>
      <c r="H123" s="651">
        <v>7.1260000000000003</v>
      </c>
      <c r="I123" s="651" t="s">
        <v>187</v>
      </c>
      <c r="J123" s="651">
        <v>570.08000000000004</v>
      </c>
      <c r="K123" s="651"/>
      <c r="L123" s="651">
        <v>570.08000000000004</v>
      </c>
      <c r="M123" s="651"/>
      <c r="N123" s="651"/>
      <c r="O123" s="651">
        <v>162</v>
      </c>
      <c r="P123" s="651">
        <v>412</v>
      </c>
      <c r="Q123" s="644" t="s">
        <v>192</v>
      </c>
      <c r="R123" s="644" t="s">
        <v>645</v>
      </c>
    </row>
    <row r="124" spans="1:18" ht="21.75" customHeight="1">
      <c r="A124" s="644"/>
      <c r="B124" s="664" t="s">
        <v>1139</v>
      </c>
      <c r="C124" s="648">
        <v>4</v>
      </c>
      <c r="D124" s="645" t="s">
        <v>1140</v>
      </c>
      <c r="E124" s="649" t="s">
        <v>1141</v>
      </c>
      <c r="F124" s="644" t="s">
        <v>62</v>
      </c>
      <c r="G124" s="643" t="s">
        <v>36</v>
      </c>
      <c r="H124" s="651">
        <v>6.6989999999999998</v>
      </c>
      <c r="I124" s="651" t="s">
        <v>187</v>
      </c>
      <c r="J124" s="651">
        <v>535.91999999999996</v>
      </c>
      <c r="K124" s="651"/>
      <c r="L124" s="651">
        <v>535.91999999999996</v>
      </c>
      <c r="M124" s="651"/>
      <c r="N124" s="651"/>
      <c r="O124" s="651">
        <v>44</v>
      </c>
      <c r="P124" s="651">
        <v>143</v>
      </c>
      <c r="Q124" s="644" t="s">
        <v>192</v>
      </c>
      <c r="R124" s="644" t="s">
        <v>645</v>
      </c>
    </row>
    <row r="125" spans="1:18" ht="21.75" customHeight="1">
      <c r="A125" s="644"/>
      <c r="B125" s="664" t="s">
        <v>1142</v>
      </c>
      <c r="C125" s="648">
        <v>5</v>
      </c>
      <c r="D125" s="645" t="s">
        <v>1143</v>
      </c>
      <c r="E125" s="649" t="s">
        <v>1144</v>
      </c>
      <c r="F125" s="644" t="s">
        <v>62</v>
      </c>
      <c r="G125" s="643" t="s">
        <v>36</v>
      </c>
      <c r="H125" s="651">
        <v>9.5470000000000006</v>
      </c>
      <c r="I125" s="651" t="s">
        <v>187</v>
      </c>
      <c r="J125" s="651">
        <v>763.76</v>
      </c>
      <c r="K125" s="651"/>
      <c r="L125" s="651">
        <v>763.76</v>
      </c>
      <c r="M125" s="651"/>
      <c r="N125" s="651"/>
      <c r="O125" s="651">
        <v>117</v>
      </c>
      <c r="P125" s="651">
        <v>372</v>
      </c>
      <c r="Q125" s="644" t="s">
        <v>192</v>
      </c>
      <c r="R125" s="644" t="s">
        <v>645</v>
      </c>
    </row>
    <row r="126" spans="1:18" ht="21.75" customHeight="1">
      <c r="A126" s="644"/>
      <c r="B126" s="664" t="s">
        <v>1145</v>
      </c>
      <c r="C126" s="648">
        <v>10</v>
      </c>
      <c r="D126" s="645" t="s">
        <v>1146</v>
      </c>
      <c r="E126" s="649" t="s">
        <v>1147</v>
      </c>
      <c r="F126" s="644" t="s">
        <v>62</v>
      </c>
      <c r="G126" s="643" t="s">
        <v>36</v>
      </c>
      <c r="H126" s="651">
        <v>12.159000000000001</v>
      </c>
      <c r="I126" s="651" t="s">
        <v>187</v>
      </c>
      <c r="J126" s="651">
        <v>972.72</v>
      </c>
      <c r="K126" s="651"/>
      <c r="L126" s="651">
        <v>972.72</v>
      </c>
      <c r="M126" s="651"/>
      <c r="N126" s="651"/>
      <c r="O126" s="651">
        <v>230</v>
      </c>
      <c r="P126" s="651">
        <v>610</v>
      </c>
      <c r="Q126" s="644" t="s">
        <v>192</v>
      </c>
      <c r="R126" s="644" t="s">
        <v>645</v>
      </c>
    </row>
    <row r="127" spans="1:18" ht="21.75" customHeight="1">
      <c r="A127" s="644"/>
      <c r="B127" s="664" t="s">
        <v>1148</v>
      </c>
      <c r="C127" s="648">
        <v>7</v>
      </c>
      <c r="D127" s="645" t="s">
        <v>1149</v>
      </c>
      <c r="E127" s="649" t="s">
        <v>1150</v>
      </c>
      <c r="F127" s="644" t="s">
        <v>62</v>
      </c>
      <c r="G127" s="643" t="s">
        <v>36</v>
      </c>
      <c r="H127" s="651">
        <v>11.728999999999999</v>
      </c>
      <c r="I127" s="651" t="s">
        <v>187</v>
      </c>
      <c r="J127" s="651">
        <v>938.32</v>
      </c>
      <c r="K127" s="651"/>
      <c r="L127" s="651">
        <v>938.32</v>
      </c>
      <c r="M127" s="651"/>
      <c r="N127" s="651"/>
      <c r="O127" s="651">
        <v>183</v>
      </c>
      <c r="P127" s="651">
        <v>535</v>
      </c>
      <c r="Q127" s="644" t="s">
        <v>192</v>
      </c>
      <c r="R127" s="644" t="s">
        <v>645</v>
      </c>
    </row>
    <row r="128" spans="1:18" ht="21.75" customHeight="1">
      <c r="A128" s="644"/>
      <c r="B128" s="664" t="s">
        <v>1151</v>
      </c>
      <c r="C128" s="648">
        <v>3</v>
      </c>
      <c r="D128" s="645" t="s">
        <v>1152</v>
      </c>
      <c r="E128" s="649" t="s">
        <v>1153</v>
      </c>
      <c r="F128" s="644" t="s">
        <v>62</v>
      </c>
      <c r="G128" s="643" t="s">
        <v>36</v>
      </c>
      <c r="H128" s="651">
        <v>6.9139999999999997</v>
      </c>
      <c r="I128" s="651" t="s">
        <v>187</v>
      </c>
      <c r="J128" s="651">
        <v>553.12</v>
      </c>
      <c r="K128" s="651"/>
      <c r="L128" s="651">
        <v>553.12</v>
      </c>
      <c r="M128" s="651"/>
      <c r="N128" s="651"/>
      <c r="O128" s="651">
        <v>121</v>
      </c>
      <c r="P128" s="651">
        <v>366</v>
      </c>
      <c r="Q128" s="644" t="s">
        <v>192</v>
      </c>
      <c r="R128" s="644" t="s">
        <v>645</v>
      </c>
    </row>
    <row r="129" spans="1:18" ht="21.75" customHeight="1">
      <c r="A129" s="644"/>
      <c r="B129" s="664" t="s">
        <v>1154</v>
      </c>
      <c r="C129" s="648">
        <v>2</v>
      </c>
      <c r="D129" s="645" t="s">
        <v>1155</v>
      </c>
      <c r="E129" s="649" t="s">
        <v>1156</v>
      </c>
      <c r="F129" s="644" t="s">
        <v>62</v>
      </c>
      <c r="G129" s="643" t="s">
        <v>36</v>
      </c>
      <c r="H129" s="651">
        <v>8.4290000000000003</v>
      </c>
      <c r="I129" s="651" t="s">
        <v>187</v>
      </c>
      <c r="J129" s="651">
        <v>674.32</v>
      </c>
      <c r="K129" s="651"/>
      <c r="L129" s="651">
        <v>674.32</v>
      </c>
      <c r="M129" s="651"/>
      <c r="N129" s="651"/>
      <c r="O129" s="651">
        <v>105</v>
      </c>
      <c r="P129" s="651">
        <v>259</v>
      </c>
      <c r="Q129" s="644" t="s">
        <v>192</v>
      </c>
      <c r="R129" s="644" t="s">
        <v>645</v>
      </c>
    </row>
    <row r="130" spans="1:18" ht="21.75" customHeight="1">
      <c r="A130" s="644"/>
      <c r="B130" s="668" t="s">
        <v>1157</v>
      </c>
      <c r="C130" s="643">
        <v>49</v>
      </c>
      <c r="D130" s="644" t="s">
        <v>1158</v>
      </c>
      <c r="E130" s="658" t="s">
        <v>1032</v>
      </c>
      <c r="F130" s="644" t="s">
        <v>62</v>
      </c>
      <c r="G130" s="644" t="s">
        <v>36</v>
      </c>
      <c r="H130" s="651">
        <v>71.51400000000001</v>
      </c>
      <c r="I130" s="651" t="s">
        <v>187</v>
      </c>
      <c r="J130" s="651">
        <v>5721.119999999999</v>
      </c>
      <c r="K130" s="651">
        <v>0</v>
      </c>
      <c r="L130" s="651">
        <v>5721.12</v>
      </c>
      <c r="M130" s="651">
        <v>0</v>
      </c>
      <c r="N130" s="651">
        <v>0</v>
      </c>
      <c r="O130" s="651">
        <v>1072</v>
      </c>
      <c r="P130" s="651">
        <v>3219</v>
      </c>
      <c r="Q130" s="644" t="s">
        <v>192</v>
      </c>
      <c r="R130" s="644" t="s">
        <v>645</v>
      </c>
    </row>
    <row r="131" spans="1:18" ht="21.75" customHeight="1">
      <c r="A131" s="644"/>
      <c r="B131" s="664" t="s">
        <v>1159</v>
      </c>
      <c r="C131" s="648">
        <v>5</v>
      </c>
      <c r="D131" s="645" t="s">
        <v>1160</v>
      </c>
      <c r="E131" s="649" t="s">
        <v>1161</v>
      </c>
      <c r="F131" s="644" t="s">
        <v>62</v>
      </c>
      <c r="G131" s="643" t="s">
        <v>36</v>
      </c>
      <c r="H131" s="651">
        <v>6.2270000000000003</v>
      </c>
      <c r="I131" s="651" t="s">
        <v>187</v>
      </c>
      <c r="J131" s="651">
        <v>498.16</v>
      </c>
      <c r="K131" s="651"/>
      <c r="L131" s="651">
        <v>498.16</v>
      </c>
      <c r="M131" s="651"/>
      <c r="N131" s="651"/>
      <c r="O131" s="651">
        <v>90</v>
      </c>
      <c r="P131" s="651">
        <v>260</v>
      </c>
      <c r="Q131" s="644" t="s">
        <v>192</v>
      </c>
      <c r="R131" s="644" t="s">
        <v>645</v>
      </c>
    </row>
    <row r="132" spans="1:18" ht="21.75" customHeight="1">
      <c r="A132" s="644"/>
      <c r="B132" s="664" t="s">
        <v>1162</v>
      </c>
      <c r="C132" s="648">
        <v>8</v>
      </c>
      <c r="D132" s="645" t="s">
        <v>1163</v>
      </c>
      <c r="E132" s="649" t="s">
        <v>1164</v>
      </c>
      <c r="F132" s="644" t="s">
        <v>62</v>
      </c>
      <c r="G132" s="643" t="s">
        <v>36</v>
      </c>
      <c r="H132" s="651">
        <v>9.8789999999999996</v>
      </c>
      <c r="I132" s="651" t="s">
        <v>187</v>
      </c>
      <c r="J132" s="651">
        <v>790.32</v>
      </c>
      <c r="K132" s="651"/>
      <c r="L132" s="651">
        <v>790.32</v>
      </c>
      <c r="M132" s="651"/>
      <c r="N132" s="651"/>
      <c r="O132" s="651">
        <v>50</v>
      </c>
      <c r="P132" s="651">
        <v>160</v>
      </c>
      <c r="Q132" s="644" t="s">
        <v>192</v>
      </c>
      <c r="R132" s="644" t="s">
        <v>645</v>
      </c>
    </row>
    <row r="133" spans="1:18" ht="21.75" customHeight="1">
      <c r="A133" s="644"/>
      <c r="B133" s="664" t="s">
        <v>1165</v>
      </c>
      <c r="C133" s="648">
        <v>4</v>
      </c>
      <c r="D133" s="645" t="s">
        <v>1166</v>
      </c>
      <c r="E133" s="649" t="s">
        <v>1167</v>
      </c>
      <c r="F133" s="644" t="s">
        <v>62</v>
      </c>
      <c r="G133" s="643" t="s">
        <v>36</v>
      </c>
      <c r="H133" s="651">
        <v>5.351</v>
      </c>
      <c r="I133" s="651" t="s">
        <v>187</v>
      </c>
      <c r="J133" s="651">
        <v>428.08</v>
      </c>
      <c r="K133" s="651"/>
      <c r="L133" s="651">
        <v>428.08</v>
      </c>
      <c r="M133" s="651"/>
      <c r="N133" s="651"/>
      <c r="O133" s="651">
        <v>175</v>
      </c>
      <c r="P133" s="651">
        <v>345</v>
      </c>
      <c r="Q133" s="644" t="s">
        <v>192</v>
      </c>
      <c r="R133" s="644" t="s">
        <v>645</v>
      </c>
    </row>
    <row r="134" spans="1:18" ht="21.75" customHeight="1">
      <c r="A134" s="644"/>
      <c r="B134" s="664" t="s">
        <v>1168</v>
      </c>
      <c r="C134" s="648">
        <v>4</v>
      </c>
      <c r="D134" s="645" t="s">
        <v>1169</v>
      </c>
      <c r="E134" s="649" t="s">
        <v>1170</v>
      </c>
      <c r="F134" s="644" t="s">
        <v>62</v>
      </c>
      <c r="G134" s="643" t="s">
        <v>36</v>
      </c>
      <c r="H134" s="651">
        <v>7.4420000000000002</v>
      </c>
      <c r="I134" s="651" t="s">
        <v>187</v>
      </c>
      <c r="J134" s="651">
        <v>595.36</v>
      </c>
      <c r="K134" s="651"/>
      <c r="L134" s="651">
        <v>595.36</v>
      </c>
      <c r="M134" s="651"/>
      <c r="N134" s="651"/>
      <c r="O134" s="651">
        <v>194</v>
      </c>
      <c r="P134" s="651">
        <v>519</v>
      </c>
      <c r="Q134" s="644" t="s">
        <v>192</v>
      </c>
      <c r="R134" s="644" t="s">
        <v>645</v>
      </c>
    </row>
    <row r="135" spans="1:18" ht="21.75" customHeight="1">
      <c r="A135" s="644"/>
      <c r="B135" s="664" t="s">
        <v>1171</v>
      </c>
      <c r="C135" s="648">
        <v>5</v>
      </c>
      <c r="D135" s="645" t="s">
        <v>1172</v>
      </c>
      <c r="E135" s="649" t="s">
        <v>1173</v>
      </c>
      <c r="F135" s="644" t="s">
        <v>62</v>
      </c>
      <c r="G135" s="643" t="s">
        <v>36</v>
      </c>
      <c r="H135" s="651">
        <v>10.19</v>
      </c>
      <c r="I135" s="651" t="s">
        <v>187</v>
      </c>
      <c r="J135" s="651">
        <v>815.2</v>
      </c>
      <c r="K135" s="651"/>
      <c r="L135" s="651">
        <v>815.2</v>
      </c>
      <c r="M135" s="651"/>
      <c r="N135" s="651"/>
      <c r="O135" s="651">
        <v>135</v>
      </c>
      <c r="P135" s="651">
        <v>385</v>
      </c>
      <c r="Q135" s="644" t="s">
        <v>192</v>
      </c>
      <c r="R135" s="644" t="s">
        <v>645</v>
      </c>
    </row>
    <row r="136" spans="1:18" ht="21.75" customHeight="1">
      <c r="A136" s="644"/>
      <c r="B136" s="664" t="s">
        <v>1174</v>
      </c>
      <c r="C136" s="648">
        <v>3</v>
      </c>
      <c r="D136" s="645" t="s">
        <v>1175</v>
      </c>
      <c r="E136" s="649" t="s">
        <v>1176</v>
      </c>
      <c r="F136" s="644" t="s">
        <v>62</v>
      </c>
      <c r="G136" s="643" t="s">
        <v>36</v>
      </c>
      <c r="H136" s="651">
        <v>5.0510000000000002</v>
      </c>
      <c r="I136" s="651" t="s">
        <v>187</v>
      </c>
      <c r="J136" s="651">
        <v>404.08</v>
      </c>
      <c r="K136" s="651"/>
      <c r="L136" s="651">
        <v>404.08</v>
      </c>
      <c r="M136" s="651"/>
      <c r="N136" s="651"/>
      <c r="O136" s="651">
        <v>31</v>
      </c>
      <c r="P136" s="651">
        <v>110</v>
      </c>
      <c r="Q136" s="644" t="s">
        <v>192</v>
      </c>
      <c r="R136" s="644" t="s">
        <v>645</v>
      </c>
    </row>
    <row r="137" spans="1:18" ht="21.75" customHeight="1">
      <c r="A137" s="644"/>
      <c r="B137" s="664" t="s">
        <v>1177</v>
      </c>
      <c r="C137" s="648">
        <v>7</v>
      </c>
      <c r="D137" s="645" t="s">
        <v>1178</v>
      </c>
      <c r="E137" s="649" t="s">
        <v>1179</v>
      </c>
      <c r="F137" s="644" t="s">
        <v>62</v>
      </c>
      <c r="G137" s="643" t="s">
        <v>36</v>
      </c>
      <c r="H137" s="651">
        <v>8.3409999999999993</v>
      </c>
      <c r="I137" s="651" t="s">
        <v>187</v>
      </c>
      <c r="J137" s="651">
        <v>667.28</v>
      </c>
      <c r="K137" s="651"/>
      <c r="L137" s="651">
        <v>667.28</v>
      </c>
      <c r="M137" s="651"/>
      <c r="N137" s="651"/>
      <c r="O137" s="651">
        <v>115</v>
      </c>
      <c r="P137" s="651">
        <v>385</v>
      </c>
      <c r="Q137" s="644" t="s">
        <v>192</v>
      </c>
      <c r="R137" s="644" t="s">
        <v>645</v>
      </c>
    </row>
    <row r="138" spans="1:18" ht="21.75" customHeight="1">
      <c r="A138" s="644"/>
      <c r="B138" s="664" t="s">
        <v>1180</v>
      </c>
      <c r="C138" s="648">
        <v>4</v>
      </c>
      <c r="D138" s="645" t="s">
        <v>1181</v>
      </c>
      <c r="E138" s="649" t="s">
        <v>1182</v>
      </c>
      <c r="F138" s="644" t="s">
        <v>62</v>
      </c>
      <c r="G138" s="643" t="s">
        <v>36</v>
      </c>
      <c r="H138" s="651">
        <v>7.782</v>
      </c>
      <c r="I138" s="651" t="s">
        <v>187</v>
      </c>
      <c r="J138" s="651">
        <v>622.55999999999995</v>
      </c>
      <c r="K138" s="651"/>
      <c r="L138" s="651">
        <v>622.55999999999995</v>
      </c>
      <c r="M138" s="651"/>
      <c r="N138" s="651"/>
      <c r="O138" s="651">
        <v>120</v>
      </c>
      <c r="P138" s="651">
        <v>450</v>
      </c>
      <c r="Q138" s="644" t="s">
        <v>192</v>
      </c>
      <c r="R138" s="644" t="s">
        <v>645</v>
      </c>
    </row>
    <row r="139" spans="1:18" ht="21.75" customHeight="1">
      <c r="A139" s="644"/>
      <c r="B139" s="664" t="s">
        <v>1183</v>
      </c>
      <c r="C139" s="648">
        <v>4</v>
      </c>
      <c r="D139" s="645" t="s">
        <v>1184</v>
      </c>
      <c r="E139" s="649" t="s">
        <v>1185</v>
      </c>
      <c r="F139" s="644" t="s">
        <v>62</v>
      </c>
      <c r="G139" s="643" t="s">
        <v>36</v>
      </c>
      <c r="H139" s="651">
        <v>5.2560000000000002</v>
      </c>
      <c r="I139" s="651" t="s">
        <v>187</v>
      </c>
      <c r="J139" s="651">
        <v>420.48</v>
      </c>
      <c r="K139" s="651"/>
      <c r="L139" s="651">
        <v>420.48</v>
      </c>
      <c r="M139" s="651"/>
      <c r="N139" s="651"/>
      <c r="O139" s="651">
        <v>79</v>
      </c>
      <c r="P139" s="651">
        <v>280</v>
      </c>
      <c r="Q139" s="644" t="s">
        <v>192</v>
      </c>
      <c r="R139" s="644" t="s">
        <v>645</v>
      </c>
    </row>
    <row r="140" spans="1:18" ht="21.75" customHeight="1">
      <c r="A140" s="644"/>
      <c r="B140" s="664" t="s">
        <v>1186</v>
      </c>
      <c r="C140" s="648">
        <v>5</v>
      </c>
      <c r="D140" s="645" t="s">
        <v>1187</v>
      </c>
      <c r="E140" s="649" t="s">
        <v>1188</v>
      </c>
      <c r="F140" s="644" t="s">
        <v>62</v>
      </c>
      <c r="G140" s="643" t="s">
        <v>36</v>
      </c>
      <c r="H140" s="651">
        <v>5.9950000000000001</v>
      </c>
      <c r="I140" s="651" t="s">
        <v>187</v>
      </c>
      <c r="J140" s="651">
        <v>479.6</v>
      </c>
      <c r="K140" s="651"/>
      <c r="L140" s="651">
        <v>479.6</v>
      </c>
      <c r="M140" s="651"/>
      <c r="N140" s="651"/>
      <c r="O140" s="651">
        <v>83</v>
      </c>
      <c r="P140" s="651">
        <v>325</v>
      </c>
      <c r="Q140" s="644" t="s">
        <v>192</v>
      </c>
      <c r="R140" s="644" t="s">
        <v>645</v>
      </c>
    </row>
    <row r="141" spans="1:18" ht="21.75" customHeight="1">
      <c r="A141" s="644"/>
      <c r="B141" s="668" t="s">
        <v>1189</v>
      </c>
      <c r="C141" s="643">
        <v>43</v>
      </c>
      <c r="D141" s="644" t="s">
        <v>1190</v>
      </c>
      <c r="E141" s="658" t="s">
        <v>1032</v>
      </c>
      <c r="F141" s="644" t="s">
        <v>62</v>
      </c>
      <c r="G141" s="644" t="s">
        <v>36</v>
      </c>
      <c r="H141" s="651">
        <v>57.370000000000005</v>
      </c>
      <c r="I141" s="651" t="s">
        <v>187</v>
      </c>
      <c r="J141" s="651">
        <v>4589.5999999999995</v>
      </c>
      <c r="K141" s="651">
        <v>0</v>
      </c>
      <c r="L141" s="651">
        <v>4589.6000000000004</v>
      </c>
      <c r="M141" s="651">
        <v>0</v>
      </c>
      <c r="N141" s="651">
        <v>0</v>
      </c>
      <c r="O141" s="651">
        <v>823</v>
      </c>
      <c r="P141" s="651">
        <v>2406</v>
      </c>
      <c r="Q141" s="644" t="s">
        <v>192</v>
      </c>
      <c r="R141" s="644" t="s">
        <v>645</v>
      </c>
    </row>
    <row r="142" spans="1:18" ht="21.75" customHeight="1">
      <c r="A142" s="644"/>
      <c r="B142" s="664" t="s">
        <v>1191</v>
      </c>
      <c r="C142" s="648">
        <v>3</v>
      </c>
      <c r="D142" s="645" t="s">
        <v>1192</v>
      </c>
      <c r="E142" s="649" t="s">
        <v>1193</v>
      </c>
      <c r="F142" s="644" t="s">
        <v>62</v>
      </c>
      <c r="G142" s="643" t="s">
        <v>36</v>
      </c>
      <c r="H142" s="651">
        <v>7.3239999999999998</v>
      </c>
      <c r="I142" s="651" t="s">
        <v>187</v>
      </c>
      <c r="J142" s="651">
        <v>585.91999999999996</v>
      </c>
      <c r="K142" s="651"/>
      <c r="L142" s="651">
        <v>585.91999999999996</v>
      </c>
      <c r="M142" s="651"/>
      <c r="N142" s="651"/>
      <c r="O142" s="651">
        <v>65</v>
      </c>
      <c r="P142" s="651">
        <v>228</v>
      </c>
      <c r="Q142" s="644" t="s">
        <v>192</v>
      </c>
      <c r="R142" s="644" t="s">
        <v>645</v>
      </c>
    </row>
    <row r="143" spans="1:18" ht="21.75" customHeight="1">
      <c r="A143" s="644"/>
      <c r="B143" s="664" t="s">
        <v>1194</v>
      </c>
      <c r="C143" s="648">
        <v>3</v>
      </c>
      <c r="D143" s="645" t="s">
        <v>1195</v>
      </c>
      <c r="E143" s="649" t="s">
        <v>1196</v>
      </c>
      <c r="F143" s="644" t="s">
        <v>62</v>
      </c>
      <c r="G143" s="643" t="s">
        <v>36</v>
      </c>
      <c r="H143" s="651">
        <v>3.5609999999999999</v>
      </c>
      <c r="I143" s="651" t="s">
        <v>187</v>
      </c>
      <c r="J143" s="651">
        <v>284.88</v>
      </c>
      <c r="K143" s="651"/>
      <c r="L143" s="651">
        <v>284.88</v>
      </c>
      <c r="M143" s="651"/>
      <c r="N143" s="651"/>
      <c r="O143" s="651">
        <v>178</v>
      </c>
      <c r="P143" s="651">
        <v>704</v>
      </c>
      <c r="Q143" s="644" t="s">
        <v>192</v>
      </c>
      <c r="R143" s="644" t="s">
        <v>645</v>
      </c>
    </row>
    <row r="144" spans="1:18" ht="21.75" customHeight="1">
      <c r="A144" s="644"/>
      <c r="B144" s="664" t="s">
        <v>1197</v>
      </c>
      <c r="C144" s="648">
        <v>7</v>
      </c>
      <c r="D144" s="645" t="s">
        <v>1198</v>
      </c>
      <c r="E144" s="649" t="s">
        <v>1199</v>
      </c>
      <c r="F144" s="644" t="s">
        <v>62</v>
      </c>
      <c r="G144" s="643" t="s">
        <v>36</v>
      </c>
      <c r="H144" s="651">
        <v>6.7240000000000002</v>
      </c>
      <c r="I144" s="651" t="s">
        <v>187</v>
      </c>
      <c r="J144" s="651">
        <v>537.91999999999996</v>
      </c>
      <c r="K144" s="651"/>
      <c r="L144" s="651">
        <v>537.91999999999996</v>
      </c>
      <c r="M144" s="651"/>
      <c r="N144" s="651"/>
      <c r="O144" s="651">
        <v>155</v>
      </c>
      <c r="P144" s="651">
        <v>295</v>
      </c>
      <c r="Q144" s="644" t="s">
        <v>192</v>
      </c>
      <c r="R144" s="644" t="s">
        <v>645</v>
      </c>
    </row>
    <row r="145" spans="1:18" ht="21.75" customHeight="1">
      <c r="A145" s="644"/>
      <c r="B145" s="664" t="s">
        <v>1200</v>
      </c>
      <c r="C145" s="648">
        <v>8</v>
      </c>
      <c r="D145" s="645" t="s">
        <v>1201</v>
      </c>
      <c r="E145" s="649" t="s">
        <v>1202</v>
      </c>
      <c r="F145" s="644" t="s">
        <v>62</v>
      </c>
      <c r="G145" s="643" t="s">
        <v>36</v>
      </c>
      <c r="H145" s="651">
        <v>5.1760000000000002</v>
      </c>
      <c r="I145" s="651" t="s">
        <v>187</v>
      </c>
      <c r="J145" s="651">
        <v>414.08</v>
      </c>
      <c r="K145" s="651"/>
      <c r="L145" s="651">
        <v>414.08</v>
      </c>
      <c r="M145" s="651"/>
      <c r="N145" s="651"/>
      <c r="O145" s="651">
        <v>110</v>
      </c>
      <c r="P145" s="651">
        <v>269</v>
      </c>
      <c r="Q145" s="644" t="s">
        <v>192</v>
      </c>
      <c r="R145" s="644" t="s">
        <v>645</v>
      </c>
    </row>
    <row r="146" spans="1:18" ht="21.75" customHeight="1">
      <c r="A146" s="644"/>
      <c r="B146" s="664" t="s">
        <v>1203</v>
      </c>
      <c r="C146" s="648">
        <v>16</v>
      </c>
      <c r="D146" s="645" t="s">
        <v>1204</v>
      </c>
      <c r="E146" s="649" t="s">
        <v>1205</v>
      </c>
      <c r="F146" s="644" t="s">
        <v>62</v>
      </c>
      <c r="G146" s="643" t="s">
        <v>36</v>
      </c>
      <c r="H146" s="651">
        <v>15</v>
      </c>
      <c r="I146" s="651" t="s">
        <v>187</v>
      </c>
      <c r="J146" s="651">
        <v>1200</v>
      </c>
      <c r="K146" s="651"/>
      <c r="L146" s="651">
        <v>1200</v>
      </c>
      <c r="M146" s="651"/>
      <c r="N146" s="651"/>
      <c r="O146" s="651">
        <v>200</v>
      </c>
      <c r="P146" s="651">
        <v>600</v>
      </c>
      <c r="Q146" s="644" t="s">
        <v>192</v>
      </c>
      <c r="R146" s="644" t="s">
        <v>645</v>
      </c>
    </row>
    <row r="147" spans="1:18" ht="21.75" customHeight="1">
      <c r="A147" s="644"/>
      <c r="B147" s="664" t="s">
        <v>1206</v>
      </c>
      <c r="C147" s="648">
        <v>6</v>
      </c>
      <c r="D147" s="645" t="s">
        <v>1207</v>
      </c>
      <c r="E147" s="649" t="s">
        <v>1208</v>
      </c>
      <c r="F147" s="644" t="s">
        <v>62</v>
      </c>
      <c r="G147" s="643" t="s">
        <v>36</v>
      </c>
      <c r="H147" s="651">
        <v>19.585000000000001</v>
      </c>
      <c r="I147" s="651" t="s">
        <v>187</v>
      </c>
      <c r="J147" s="651">
        <v>1566.8</v>
      </c>
      <c r="K147" s="651"/>
      <c r="L147" s="651">
        <v>1566.8</v>
      </c>
      <c r="M147" s="651"/>
      <c r="N147" s="651"/>
      <c r="O147" s="651">
        <v>115</v>
      </c>
      <c r="P147" s="651">
        <v>310</v>
      </c>
      <c r="Q147" s="644" t="s">
        <v>192</v>
      </c>
      <c r="R147" s="644" t="s">
        <v>645</v>
      </c>
    </row>
    <row r="148" spans="1:18" ht="21.75" customHeight="1">
      <c r="A148" s="644"/>
      <c r="B148" s="668" t="s">
        <v>1209</v>
      </c>
      <c r="C148" s="643">
        <v>33</v>
      </c>
      <c r="D148" s="644" t="s">
        <v>1210</v>
      </c>
      <c r="E148" s="658" t="s">
        <v>1032</v>
      </c>
      <c r="F148" s="644" t="s">
        <v>62</v>
      </c>
      <c r="G148" s="644" t="s">
        <v>36</v>
      </c>
      <c r="H148" s="651">
        <v>51.067999999999998</v>
      </c>
      <c r="I148" s="651" t="s">
        <v>187</v>
      </c>
      <c r="J148" s="651">
        <v>4085.4399999999996</v>
      </c>
      <c r="K148" s="651">
        <v>0</v>
      </c>
      <c r="L148" s="651">
        <v>4085.44</v>
      </c>
      <c r="M148" s="651">
        <v>0</v>
      </c>
      <c r="N148" s="651">
        <v>0</v>
      </c>
      <c r="O148" s="651">
        <v>560</v>
      </c>
      <c r="P148" s="651">
        <v>2128</v>
      </c>
      <c r="Q148" s="644" t="s">
        <v>192</v>
      </c>
      <c r="R148" s="644" t="s">
        <v>645</v>
      </c>
    </row>
    <row r="149" spans="1:18" ht="21.75" customHeight="1">
      <c r="A149" s="644"/>
      <c r="B149" s="664" t="s">
        <v>1211</v>
      </c>
      <c r="C149" s="648">
        <v>3</v>
      </c>
      <c r="D149" s="645" t="s">
        <v>1212</v>
      </c>
      <c r="E149" s="649" t="s">
        <v>1213</v>
      </c>
      <c r="F149" s="644" t="s">
        <v>62</v>
      </c>
      <c r="G149" s="643" t="s">
        <v>36</v>
      </c>
      <c r="H149" s="651">
        <v>6.0229999999999997</v>
      </c>
      <c r="I149" s="651" t="s">
        <v>187</v>
      </c>
      <c r="J149" s="651">
        <v>481.84</v>
      </c>
      <c r="K149" s="651"/>
      <c r="L149" s="651">
        <v>481.84</v>
      </c>
      <c r="M149" s="651"/>
      <c r="N149" s="651"/>
      <c r="O149" s="651">
        <v>48</v>
      </c>
      <c r="P149" s="651">
        <v>260</v>
      </c>
      <c r="Q149" s="644" t="s">
        <v>192</v>
      </c>
      <c r="R149" s="644" t="s">
        <v>645</v>
      </c>
    </row>
    <row r="150" spans="1:18" ht="21.75" customHeight="1">
      <c r="A150" s="644"/>
      <c r="B150" s="664" t="s">
        <v>1214</v>
      </c>
      <c r="C150" s="648">
        <v>9</v>
      </c>
      <c r="D150" s="645" t="s">
        <v>1215</v>
      </c>
      <c r="E150" s="649" t="s">
        <v>1216</v>
      </c>
      <c r="F150" s="644" t="s">
        <v>62</v>
      </c>
      <c r="G150" s="643" t="s">
        <v>36</v>
      </c>
      <c r="H150" s="651">
        <v>7.4560000000000004</v>
      </c>
      <c r="I150" s="651" t="s">
        <v>187</v>
      </c>
      <c r="J150" s="651">
        <v>596.48</v>
      </c>
      <c r="K150" s="651"/>
      <c r="L150" s="651">
        <v>596.48</v>
      </c>
      <c r="M150" s="651"/>
      <c r="N150" s="651"/>
      <c r="O150" s="651">
        <v>90</v>
      </c>
      <c r="P150" s="651">
        <v>270</v>
      </c>
      <c r="Q150" s="644" t="s">
        <v>192</v>
      </c>
      <c r="R150" s="644" t="s">
        <v>645</v>
      </c>
    </row>
    <row r="151" spans="1:18" ht="21.75" customHeight="1">
      <c r="A151" s="644"/>
      <c r="B151" s="664" t="s">
        <v>1217</v>
      </c>
      <c r="C151" s="648">
        <v>4</v>
      </c>
      <c r="D151" s="645" t="s">
        <v>1218</v>
      </c>
      <c r="E151" s="649" t="s">
        <v>1219</v>
      </c>
      <c r="F151" s="644" t="s">
        <v>62</v>
      </c>
      <c r="G151" s="643" t="s">
        <v>36</v>
      </c>
      <c r="H151" s="651">
        <v>7.16</v>
      </c>
      <c r="I151" s="651" t="s">
        <v>187</v>
      </c>
      <c r="J151" s="651">
        <v>572.79999999999995</v>
      </c>
      <c r="K151" s="651"/>
      <c r="L151" s="651">
        <v>572.79999999999995</v>
      </c>
      <c r="M151" s="651"/>
      <c r="N151" s="651"/>
      <c r="O151" s="651">
        <v>93</v>
      </c>
      <c r="P151" s="651">
        <v>321</v>
      </c>
      <c r="Q151" s="644" t="s">
        <v>192</v>
      </c>
      <c r="R151" s="644" t="s">
        <v>645</v>
      </c>
    </row>
    <row r="152" spans="1:18" ht="21.75" customHeight="1">
      <c r="A152" s="644"/>
      <c r="B152" s="664" t="s">
        <v>1217</v>
      </c>
      <c r="C152" s="648">
        <v>4</v>
      </c>
      <c r="D152" s="645" t="s">
        <v>1218</v>
      </c>
      <c r="E152" s="649" t="s">
        <v>1220</v>
      </c>
      <c r="F152" s="644" t="s">
        <v>62</v>
      </c>
      <c r="G152" s="643" t="s">
        <v>36</v>
      </c>
      <c r="H152" s="651">
        <v>5.15</v>
      </c>
      <c r="I152" s="651" t="s">
        <v>187</v>
      </c>
      <c r="J152" s="651">
        <v>412</v>
      </c>
      <c r="K152" s="651"/>
      <c r="L152" s="651">
        <v>412</v>
      </c>
      <c r="M152" s="651"/>
      <c r="N152" s="651"/>
      <c r="O152" s="651">
        <v>93</v>
      </c>
      <c r="P152" s="651">
        <v>321</v>
      </c>
      <c r="Q152" s="644" t="s">
        <v>192</v>
      </c>
      <c r="R152" s="644" t="s">
        <v>645</v>
      </c>
    </row>
    <row r="153" spans="1:18" ht="21.75" customHeight="1">
      <c r="A153" s="644"/>
      <c r="B153" s="664" t="s">
        <v>1221</v>
      </c>
      <c r="C153" s="648">
        <v>2</v>
      </c>
      <c r="D153" s="645" t="s">
        <v>1222</v>
      </c>
      <c r="E153" s="649" t="s">
        <v>1223</v>
      </c>
      <c r="F153" s="644" t="s">
        <v>62</v>
      </c>
      <c r="G153" s="643" t="s">
        <v>36</v>
      </c>
      <c r="H153" s="651">
        <v>9.9939999999999998</v>
      </c>
      <c r="I153" s="651" t="s">
        <v>187</v>
      </c>
      <c r="J153" s="651">
        <v>799.52</v>
      </c>
      <c r="K153" s="651"/>
      <c r="L153" s="651">
        <v>799.52</v>
      </c>
      <c r="M153" s="651"/>
      <c r="N153" s="651"/>
      <c r="O153" s="651">
        <v>140</v>
      </c>
      <c r="P153" s="651">
        <v>600</v>
      </c>
      <c r="Q153" s="644" t="s">
        <v>192</v>
      </c>
      <c r="R153" s="644" t="s">
        <v>645</v>
      </c>
    </row>
    <row r="154" spans="1:18" ht="21.75" customHeight="1">
      <c r="A154" s="644"/>
      <c r="B154" s="664" t="s">
        <v>1224</v>
      </c>
      <c r="C154" s="648">
        <v>5</v>
      </c>
      <c r="D154" s="645" t="s">
        <v>1225</v>
      </c>
      <c r="E154" s="649" t="s">
        <v>1226</v>
      </c>
      <c r="F154" s="644" t="s">
        <v>62</v>
      </c>
      <c r="G154" s="643" t="s">
        <v>36</v>
      </c>
      <c r="H154" s="651">
        <v>6.3150000000000004</v>
      </c>
      <c r="I154" s="651" t="s">
        <v>187</v>
      </c>
      <c r="J154" s="651">
        <v>505.2</v>
      </c>
      <c r="K154" s="651"/>
      <c r="L154" s="651">
        <v>505.2</v>
      </c>
      <c r="M154" s="651"/>
      <c r="N154" s="651"/>
      <c r="O154" s="651">
        <v>50</v>
      </c>
      <c r="P154" s="651">
        <v>200</v>
      </c>
      <c r="Q154" s="644" t="s">
        <v>192</v>
      </c>
      <c r="R154" s="644" t="s">
        <v>645</v>
      </c>
    </row>
    <row r="155" spans="1:18" ht="21.75" customHeight="1">
      <c r="A155" s="644"/>
      <c r="B155" s="664" t="s">
        <v>1227</v>
      </c>
      <c r="C155" s="648">
        <v>6</v>
      </c>
      <c r="D155" s="645" t="s">
        <v>1228</v>
      </c>
      <c r="E155" s="649" t="s">
        <v>1229</v>
      </c>
      <c r="F155" s="644" t="s">
        <v>62</v>
      </c>
      <c r="G155" s="643" t="s">
        <v>36</v>
      </c>
      <c r="H155" s="651">
        <v>8.9700000000000006</v>
      </c>
      <c r="I155" s="651" t="s">
        <v>187</v>
      </c>
      <c r="J155" s="651">
        <v>717.6</v>
      </c>
      <c r="K155" s="651"/>
      <c r="L155" s="651">
        <v>717.6</v>
      </c>
      <c r="M155" s="651"/>
      <c r="N155" s="651"/>
      <c r="O155" s="651">
        <v>46</v>
      </c>
      <c r="P155" s="651">
        <v>156</v>
      </c>
      <c r="Q155" s="644" t="s">
        <v>192</v>
      </c>
      <c r="R155" s="644" t="s">
        <v>645</v>
      </c>
    </row>
    <row r="156" spans="1:18" ht="21.75" customHeight="1">
      <c r="A156" s="644"/>
      <c r="B156" s="642" t="s">
        <v>490</v>
      </c>
      <c r="C156" s="643">
        <v>210</v>
      </c>
      <c r="D156" s="644" t="s">
        <v>491</v>
      </c>
      <c r="E156" s="658" t="s">
        <v>492</v>
      </c>
      <c r="F156" s="644" t="s">
        <v>35</v>
      </c>
      <c r="G156" s="650" t="s">
        <v>493</v>
      </c>
      <c r="H156" s="651">
        <v>766.94599999999991</v>
      </c>
      <c r="I156" s="651" t="s">
        <v>187</v>
      </c>
      <c r="J156" s="651">
        <v>38347.300000000003</v>
      </c>
      <c r="K156" s="651">
        <v>0</v>
      </c>
      <c r="L156" s="651">
        <v>38347.300000000003</v>
      </c>
      <c r="M156" s="651">
        <v>0</v>
      </c>
      <c r="N156" s="651">
        <v>0</v>
      </c>
      <c r="O156" s="651">
        <v>10081</v>
      </c>
      <c r="P156" s="651">
        <v>34672</v>
      </c>
      <c r="Q156" s="644" t="s">
        <v>192</v>
      </c>
      <c r="R156" s="644" t="s">
        <v>645</v>
      </c>
    </row>
    <row r="157" spans="1:18" ht="21.75" customHeight="1">
      <c r="A157" s="644"/>
      <c r="B157" s="642" t="s">
        <v>1230</v>
      </c>
      <c r="C157" s="643">
        <v>1</v>
      </c>
      <c r="D157" s="644" t="s">
        <v>718</v>
      </c>
      <c r="E157" s="658" t="s">
        <v>1231</v>
      </c>
      <c r="F157" s="644" t="s">
        <v>35</v>
      </c>
      <c r="G157" s="650" t="s">
        <v>36</v>
      </c>
      <c r="H157" s="651">
        <v>4.5</v>
      </c>
      <c r="I157" s="651" t="s">
        <v>187</v>
      </c>
      <c r="J157" s="651">
        <v>225</v>
      </c>
      <c r="K157" s="651">
        <v>0</v>
      </c>
      <c r="L157" s="651">
        <v>225</v>
      </c>
      <c r="M157" s="651">
        <v>0</v>
      </c>
      <c r="N157" s="651">
        <v>0</v>
      </c>
      <c r="O157" s="651">
        <v>100</v>
      </c>
      <c r="P157" s="651">
        <v>400</v>
      </c>
      <c r="Q157" s="644" t="s">
        <v>192</v>
      </c>
      <c r="R157" s="644" t="s">
        <v>645</v>
      </c>
    </row>
    <row r="158" spans="1:18" ht="21.75" customHeight="1">
      <c r="A158" s="644"/>
      <c r="B158" s="664" t="s">
        <v>1232</v>
      </c>
      <c r="C158" s="648">
        <v>1</v>
      </c>
      <c r="D158" s="645" t="s">
        <v>818</v>
      </c>
      <c r="E158" s="649"/>
      <c r="F158" s="644" t="s">
        <v>35</v>
      </c>
      <c r="G158" s="643" t="s">
        <v>138</v>
      </c>
      <c r="H158" s="651">
        <v>4.5</v>
      </c>
      <c r="I158" s="651" t="s">
        <v>187</v>
      </c>
      <c r="J158" s="651">
        <v>225</v>
      </c>
      <c r="K158" s="651"/>
      <c r="L158" s="651">
        <v>225</v>
      </c>
      <c r="M158" s="651"/>
      <c r="N158" s="651"/>
      <c r="O158" s="651">
        <v>100</v>
      </c>
      <c r="P158" s="651">
        <v>400</v>
      </c>
      <c r="Q158" s="644" t="s">
        <v>192</v>
      </c>
      <c r="R158" s="644" t="s">
        <v>645</v>
      </c>
    </row>
    <row r="159" spans="1:18" ht="21.75" customHeight="1">
      <c r="A159" s="644"/>
      <c r="B159" s="642" t="s">
        <v>1233</v>
      </c>
      <c r="C159" s="643">
        <v>19</v>
      </c>
      <c r="D159" s="644" t="s">
        <v>820</v>
      </c>
      <c r="E159" s="658" t="s">
        <v>1234</v>
      </c>
      <c r="F159" s="644" t="s">
        <v>35</v>
      </c>
      <c r="G159" s="650" t="s">
        <v>36</v>
      </c>
      <c r="H159" s="651">
        <v>56.3</v>
      </c>
      <c r="I159" s="651" t="s">
        <v>187</v>
      </c>
      <c r="J159" s="651">
        <v>2815</v>
      </c>
      <c r="K159" s="651">
        <v>0</v>
      </c>
      <c r="L159" s="651">
        <v>2815</v>
      </c>
      <c r="M159" s="651">
        <v>0</v>
      </c>
      <c r="N159" s="651">
        <v>0</v>
      </c>
      <c r="O159" s="651">
        <v>563</v>
      </c>
      <c r="P159" s="651">
        <v>2191</v>
      </c>
      <c r="Q159" s="644" t="s">
        <v>192</v>
      </c>
      <c r="R159" s="644" t="s">
        <v>645</v>
      </c>
    </row>
    <row r="160" spans="1:18" ht="21.75" customHeight="1">
      <c r="A160" s="644"/>
      <c r="B160" s="664" t="s">
        <v>1235</v>
      </c>
      <c r="C160" s="648">
        <v>1</v>
      </c>
      <c r="D160" s="645" t="s">
        <v>823</v>
      </c>
      <c r="E160" s="649"/>
      <c r="F160" s="644" t="s">
        <v>35</v>
      </c>
      <c r="G160" s="643" t="s">
        <v>1236</v>
      </c>
      <c r="H160" s="651">
        <v>5.62</v>
      </c>
      <c r="I160" s="651" t="s">
        <v>187</v>
      </c>
      <c r="J160" s="651">
        <v>281</v>
      </c>
      <c r="K160" s="651"/>
      <c r="L160" s="651">
        <v>281</v>
      </c>
      <c r="M160" s="651"/>
      <c r="N160" s="651"/>
      <c r="O160" s="651">
        <v>47</v>
      </c>
      <c r="P160" s="651">
        <v>171</v>
      </c>
      <c r="Q160" s="644" t="s">
        <v>192</v>
      </c>
      <c r="R160" s="644" t="s">
        <v>645</v>
      </c>
    </row>
    <row r="161" spans="1:18" ht="21.75" customHeight="1">
      <c r="A161" s="644"/>
      <c r="B161" s="664" t="s">
        <v>1237</v>
      </c>
      <c r="C161" s="648">
        <v>2</v>
      </c>
      <c r="D161" s="645" t="s">
        <v>826</v>
      </c>
      <c r="E161" s="649"/>
      <c r="F161" s="644" t="s">
        <v>35</v>
      </c>
      <c r="G161" s="643" t="s">
        <v>1238</v>
      </c>
      <c r="H161" s="651">
        <v>7.3</v>
      </c>
      <c r="I161" s="651" t="s">
        <v>187</v>
      </c>
      <c r="J161" s="651">
        <v>365</v>
      </c>
      <c r="K161" s="651"/>
      <c r="L161" s="651">
        <v>365</v>
      </c>
      <c r="M161" s="651"/>
      <c r="N161" s="651"/>
      <c r="O161" s="651">
        <v>84</v>
      </c>
      <c r="P161" s="651">
        <v>299</v>
      </c>
      <c r="Q161" s="644" t="s">
        <v>192</v>
      </c>
      <c r="R161" s="644" t="s">
        <v>645</v>
      </c>
    </row>
    <row r="162" spans="1:18" ht="21.75" customHeight="1">
      <c r="A162" s="644"/>
      <c r="B162" s="664" t="s">
        <v>1239</v>
      </c>
      <c r="C162" s="648">
        <v>4</v>
      </c>
      <c r="D162" s="645" t="s">
        <v>829</v>
      </c>
      <c r="E162" s="649"/>
      <c r="F162" s="644" t="s">
        <v>35</v>
      </c>
      <c r="G162" s="643" t="s">
        <v>1240</v>
      </c>
      <c r="H162" s="651">
        <v>6.79</v>
      </c>
      <c r="I162" s="651" t="s">
        <v>187</v>
      </c>
      <c r="J162" s="651">
        <v>339.5</v>
      </c>
      <c r="K162" s="651"/>
      <c r="L162" s="651">
        <v>339.5</v>
      </c>
      <c r="M162" s="651"/>
      <c r="N162" s="651"/>
      <c r="O162" s="651">
        <v>74</v>
      </c>
      <c r="P162" s="651">
        <v>360</v>
      </c>
      <c r="Q162" s="644" t="s">
        <v>192</v>
      </c>
      <c r="R162" s="644" t="s">
        <v>645</v>
      </c>
    </row>
    <row r="163" spans="1:18" ht="21.75" customHeight="1">
      <c r="A163" s="644"/>
      <c r="B163" s="664" t="s">
        <v>1241</v>
      </c>
      <c r="C163" s="648">
        <v>1</v>
      </c>
      <c r="D163" s="645" t="s">
        <v>832</v>
      </c>
      <c r="E163" s="649"/>
      <c r="F163" s="644" t="s">
        <v>35</v>
      </c>
      <c r="G163" s="643" t="s">
        <v>1242</v>
      </c>
      <c r="H163" s="651">
        <v>7.23</v>
      </c>
      <c r="I163" s="651" t="s">
        <v>187</v>
      </c>
      <c r="J163" s="651">
        <v>361.5</v>
      </c>
      <c r="K163" s="651"/>
      <c r="L163" s="651">
        <v>361.5</v>
      </c>
      <c r="M163" s="651"/>
      <c r="N163" s="651"/>
      <c r="O163" s="651">
        <v>18</v>
      </c>
      <c r="P163" s="651">
        <v>74</v>
      </c>
      <c r="Q163" s="644" t="s">
        <v>192</v>
      </c>
      <c r="R163" s="644" t="s">
        <v>645</v>
      </c>
    </row>
    <row r="164" spans="1:18" ht="21.75" customHeight="1">
      <c r="A164" s="644"/>
      <c r="B164" s="664" t="s">
        <v>1243</v>
      </c>
      <c r="C164" s="648">
        <v>1</v>
      </c>
      <c r="D164" s="645" t="s">
        <v>835</v>
      </c>
      <c r="E164" s="649"/>
      <c r="F164" s="644" t="s">
        <v>35</v>
      </c>
      <c r="G164" s="643" t="s">
        <v>1244</v>
      </c>
      <c r="H164" s="651">
        <v>5.0199999999999996</v>
      </c>
      <c r="I164" s="651" t="s">
        <v>187</v>
      </c>
      <c r="J164" s="651">
        <v>251</v>
      </c>
      <c r="K164" s="651"/>
      <c r="L164" s="651">
        <v>251</v>
      </c>
      <c r="M164" s="651"/>
      <c r="N164" s="651"/>
      <c r="O164" s="651">
        <v>0</v>
      </c>
      <c r="P164" s="651">
        <v>0</v>
      </c>
      <c r="Q164" s="644" t="s">
        <v>192</v>
      </c>
      <c r="R164" s="644" t="s">
        <v>645</v>
      </c>
    </row>
    <row r="165" spans="1:18" ht="21.75" customHeight="1">
      <c r="A165" s="644"/>
      <c r="B165" s="664" t="s">
        <v>1245</v>
      </c>
      <c r="C165" s="648">
        <v>3</v>
      </c>
      <c r="D165" s="645" t="s">
        <v>838</v>
      </c>
      <c r="E165" s="649"/>
      <c r="F165" s="644" t="s">
        <v>35</v>
      </c>
      <c r="G165" s="643" t="s">
        <v>1246</v>
      </c>
      <c r="H165" s="651">
        <v>4.6900000000000004</v>
      </c>
      <c r="I165" s="651" t="s">
        <v>187</v>
      </c>
      <c r="J165" s="651">
        <v>234.5</v>
      </c>
      <c r="K165" s="651"/>
      <c r="L165" s="651">
        <v>234.5</v>
      </c>
      <c r="M165" s="651"/>
      <c r="N165" s="651"/>
      <c r="O165" s="651">
        <v>97</v>
      </c>
      <c r="P165" s="651">
        <v>334</v>
      </c>
      <c r="Q165" s="644" t="s">
        <v>192</v>
      </c>
      <c r="R165" s="644" t="s">
        <v>645</v>
      </c>
    </row>
    <row r="166" spans="1:18" ht="21.75" customHeight="1">
      <c r="A166" s="644"/>
      <c r="B166" s="664" t="s">
        <v>1247</v>
      </c>
      <c r="C166" s="648">
        <v>3</v>
      </c>
      <c r="D166" s="645" t="s">
        <v>841</v>
      </c>
      <c r="E166" s="649"/>
      <c r="F166" s="644" t="s">
        <v>35</v>
      </c>
      <c r="G166" s="643" t="s">
        <v>1248</v>
      </c>
      <c r="H166" s="651">
        <v>5.0999999999999996</v>
      </c>
      <c r="I166" s="651" t="s">
        <v>187</v>
      </c>
      <c r="J166" s="651">
        <v>255</v>
      </c>
      <c r="K166" s="651"/>
      <c r="L166" s="651">
        <v>255</v>
      </c>
      <c r="M166" s="651"/>
      <c r="N166" s="651"/>
      <c r="O166" s="651">
        <v>150</v>
      </c>
      <c r="P166" s="651">
        <v>570</v>
      </c>
      <c r="Q166" s="644" t="s">
        <v>192</v>
      </c>
      <c r="R166" s="644" t="s">
        <v>645</v>
      </c>
    </row>
    <row r="167" spans="1:18" ht="21.75" customHeight="1">
      <c r="A167" s="644"/>
      <c r="B167" s="664" t="s">
        <v>1249</v>
      </c>
      <c r="C167" s="648">
        <v>1</v>
      </c>
      <c r="D167" s="645" t="s">
        <v>844</v>
      </c>
      <c r="E167" s="649"/>
      <c r="F167" s="644" t="s">
        <v>35</v>
      </c>
      <c r="G167" s="643" t="s">
        <v>1250</v>
      </c>
      <c r="H167" s="651">
        <v>4.6500000000000004</v>
      </c>
      <c r="I167" s="651" t="s">
        <v>187</v>
      </c>
      <c r="J167" s="651">
        <v>232.5</v>
      </c>
      <c r="K167" s="651"/>
      <c r="L167" s="651">
        <v>232.5</v>
      </c>
      <c r="M167" s="651"/>
      <c r="N167" s="651"/>
      <c r="O167" s="651">
        <v>10</v>
      </c>
      <c r="P167" s="651">
        <v>42</v>
      </c>
      <c r="Q167" s="644" t="s">
        <v>192</v>
      </c>
      <c r="R167" s="644" t="s">
        <v>645</v>
      </c>
    </row>
    <row r="168" spans="1:18" ht="21.75" customHeight="1">
      <c r="A168" s="644"/>
      <c r="B168" s="664" t="s">
        <v>1251</v>
      </c>
      <c r="C168" s="648">
        <v>2</v>
      </c>
      <c r="D168" s="645" t="s">
        <v>847</v>
      </c>
      <c r="E168" s="649"/>
      <c r="F168" s="644" t="s">
        <v>35</v>
      </c>
      <c r="G168" s="643" t="s">
        <v>1252</v>
      </c>
      <c r="H168" s="651">
        <v>5.5</v>
      </c>
      <c r="I168" s="651" t="s">
        <v>187</v>
      </c>
      <c r="J168" s="651">
        <v>275</v>
      </c>
      <c r="K168" s="651"/>
      <c r="L168" s="651">
        <v>275</v>
      </c>
      <c r="M168" s="651"/>
      <c r="N168" s="651"/>
      <c r="O168" s="651">
        <v>8</v>
      </c>
      <c r="P168" s="651">
        <v>37</v>
      </c>
      <c r="Q168" s="644" t="s">
        <v>192</v>
      </c>
      <c r="R168" s="644" t="s">
        <v>645</v>
      </c>
    </row>
    <row r="169" spans="1:18" ht="21.75" customHeight="1">
      <c r="A169" s="644"/>
      <c r="B169" s="664" t="s">
        <v>1253</v>
      </c>
      <c r="C169" s="648">
        <v>1</v>
      </c>
      <c r="D169" s="645" t="s">
        <v>850</v>
      </c>
      <c r="E169" s="649"/>
      <c r="F169" s="644" t="s">
        <v>35</v>
      </c>
      <c r="G169" s="643" t="s">
        <v>1254</v>
      </c>
      <c r="H169" s="651">
        <v>4.4000000000000004</v>
      </c>
      <c r="I169" s="651" t="s">
        <v>187</v>
      </c>
      <c r="J169" s="651">
        <v>220</v>
      </c>
      <c r="K169" s="651"/>
      <c r="L169" s="651">
        <v>220</v>
      </c>
      <c r="M169" s="651"/>
      <c r="N169" s="651"/>
      <c r="O169" s="651">
        <v>75</v>
      </c>
      <c r="P169" s="651">
        <v>304</v>
      </c>
      <c r="Q169" s="644" t="s">
        <v>192</v>
      </c>
      <c r="R169" s="644" t="s">
        <v>645</v>
      </c>
    </row>
    <row r="170" spans="1:18" ht="21.75" customHeight="1">
      <c r="A170" s="644"/>
      <c r="B170" s="642" t="s">
        <v>1255</v>
      </c>
      <c r="C170" s="643">
        <v>18</v>
      </c>
      <c r="D170" s="644" t="s">
        <v>853</v>
      </c>
      <c r="E170" s="658" t="s">
        <v>1256</v>
      </c>
      <c r="F170" s="644" t="s">
        <v>35</v>
      </c>
      <c r="G170" s="650" t="s">
        <v>36</v>
      </c>
      <c r="H170" s="651">
        <v>51.908999999999999</v>
      </c>
      <c r="I170" s="651" t="s">
        <v>187</v>
      </c>
      <c r="J170" s="651">
        <v>2595.4499999999998</v>
      </c>
      <c r="K170" s="651">
        <v>0</v>
      </c>
      <c r="L170" s="651">
        <v>2595.4499999999998</v>
      </c>
      <c r="M170" s="651">
        <v>0</v>
      </c>
      <c r="N170" s="651">
        <v>0</v>
      </c>
      <c r="O170" s="651">
        <v>1083</v>
      </c>
      <c r="P170" s="651">
        <v>3831</v>
      </c>
      <c r="Q170" s="644" t="s">
        <v>192</v>
      </c>
      <c r="R170" s="644" t="s">
        <v>645</v>
      </c>
    </row>
    <row r="171" spans="1:18" ht="21.75" customHeight="1">
      <c r="A171" s="644"/>
      <c r="B171" s="664" t="s">
        <v>1257</v>
      </c>
      <c r="C171" s="648">
        <v>1</v>
      </c>
      <c r="D171" s="645" t="s">
        <v>857</v>
      </c>
      <c r="E171" s="649"/>
      <c r="F171" s="644" t="s">
        <v>35</v>
      </c>
      <c r="G171" s="643" t="s">
        <v>1258</v>
      </c>
      <c r="H171" s="651">
        <v>3.2</v>
      </c>
      <c r="I171" s="651" t="s">
        <v>187</v>
      </c>
      <c r="J171" s="651">
        <v>160</v>
      </c>
      <c r="K171" s="651"/>
      <c r="L171" s="651">
        <v>160</v>
      </c>
      <c r="M171" s="651"/>
      <c r="N171" s="651"/>
      <c r="O171" s="651">
        <v>155</v>
      </c>
      <c r="P171" s="651">
        <v>270</v>
      </c>
      <c r="Q171" s="644" t="s">
        <v>192</v>
      </c>
      <c r="R171" s="644" t="s">
        <v>645</v>
      </c>
    </row>
    <row r="172" spans="1:18" ht="21.75" customHeight="1">
      <c r="A172" s="644"/>
      <c r="B172" s="664" t="s">
        <v>1259</v>
      </c>
      <c r="C172" s="648">
        <v>2</v>
      </c>
      <c r="D172" s="645" t="s">
        <v>860</v>
      </c>
      <c r="E172" s="649"/>
      <c r="F172" s="644" t="s">
        <v>35</v>
      </c>
      <c r="G172" s="643" t="s">
        <v>1260</v>
      </c>
      <c r="H172" s="651">
        <v>5.7</v>
      </c>
      <c r="I172" s="651" t="s">
        <v>187</v>
      </c>
      <c r="J172" s="651">
        <v>285</v>
      </c>
      <c r="K172" s="651"/>
      <c r="L172" s="651">
        <v>285</v>
      </c>
      <c r="M172" s="651"/>
      <c r="N172" s="651"/>
      <c r="O172" s="651">
        <v>146</v>
      </c>
      <c r="P172" s="651">
        <v>567</v>
      </c>
      <c r="Q172" s="644" t="s">
        <v>192</v>
      </c>
      <c r="R172" s="644" t="s">
        <v>645</v>
      </c>
    </row>
    <row r="173" spans="1:18" ht="21.75" customHeight="1">
      <c r="A173" s="644"/>
      <c r="B173" s="664" t="s">
        <v>1261</v>
      </c>
      <c r="C173" s="648">
        <v>3</v>
      </c>
      <c r="D173" s="645" t="s">
        <v>863</v>
      </c>
      <c r="E173" s="649"/>
      <c r="F173" s="644" t="s">
        <v>35</v>
      </c>
      <c r="G173" s="643" t="s">
        <v>1262</v>
      </c>
      <c r="H173" s="651">
        <v>3.63</v>
      </c>
      <c r="I173" s="651" t="s">
        <v>187</v>
      </c>
      <c r="J173" s="651">
        <v>181.5</v>
      </c>
      <c r="K173" s="651"/>
      <c r="L173" s="651">
        <v>181.5</v>
      </c>
      <c r="M173" s="651"/>
      <c r="N173" s="651"/>
      <c r="O173" s="651">
        <v>13</v>
      </c>
      <c r="P173" s="651">
        <v>86</v>
      </c>
      <c r="Q173" s="644" t="s">
        <v>192</v>
      </c>
      <c r="R173" s="644" t="s">
        <v>645</v>
      </c>
    </row>
    <row r="174" spans="1:18" ht="21.75" customHeight="1">
      <c r="A174" s="644"/>
      <c r="B174" s="664" t="s">
        <v>1263</v>
      </c>
      <c r="C174" s="648">
        <v>1</v>
      </c>
      <c r="D174" s="645" t="s">
        <v>866</v>
      </c>
      <c r="E174" s="649"/>
      <c r="F174" s="644" t="s">
        <v>35</v>
      </c>
      <c r="G174" s="643" t="s">
        <v>1264</v>
      </c>
      <c r="H174" s="651">
        <v>4.0999999999999996</v>
      </c>
      <c r="I174" s="651" t="s">
        <v>187</v>
      </c>
      <c r="J174" s="651">
        <v>205</v>
      </c>
      <c r="K174" s="651"/>
      <c r="L174" s="651">
        <v>205</v>
      </c>
      <c r="M174" s="651"/>
      <c r="N174" s="651"/>
      <c r="O174" s="651">
        <v>0</v>
      </c>
      <c r="P174" s="651">
        <v>0</v>
      </c>
      <c r="Q174" s="644" t="s">
        <v>192</v>
      </c>
      <c r="R174" s="644" t="s">
        <v>645</v>
      </c>
    </row>
    <row r="175" spans="1:18" ht="21.75" customHeight="1">
      <c r="A175" s="644"/>
      <c r="B175" s="664" t="s">
        <v>1265</v>
      </c>
      <c r="C175" s="648">
        <v>1</v>
      </c>
      <c r="D175" s="645" t="s">
        <v>869</v>
      </c>
      <c r="E175" s="649"/>
      <c r="F175" s="644" t="s">
        <v>35</v>
      </c>
      <c r="G175" s="643" t="s">
        <v>1266</v>
      </c>
      <c r="H175" s="651">
        <v>4.8</v>
      </c>
      <c r="I175" s="651" t="s">
        <v>187</v>
      </c>
      <c r="J175" s="651">
        <v>240</v>
      </c>
      <c r="K175" s="651"/>
      <c r="L175" s="651">
        <v>240</v>
      </c>
      <c r="M175" s="651"/>
      <c r="N175" s="651"/>
      <c r="O175" s="651">
        <v>231</v>
      </c>
      <c r="P175" s="651">
        <v>815</v>
      </c>
      <c r="Q175" s="644" t="s">
        <v>192</v>
      </c>
      <c r="R175" s="644" t="s">
        <v>645</v>
      </c>
    </row>
    <row r="176" spans="1:18" ht="21.75" customHeight="1">
      <c r="A176" s="644"/>
      <c r="B176" s="664" t="s">
        <v>1267</v>
      </c>
      <c r="C176" s="648">
        <v>1</v>
      </c>
      <c r="D176" s="645" t="s">
        <v>872</v>
      </c>
      <c r="E176" s="649"/>
      <c r="F176" s="644" t="s">
        <v>35</v>
      </c>
      <c r="G176" s="643" t="s">
        <v>1268</v>
      </c>
      <c r="H176" s="651">
        <v>3.8</v>
      </c>
      <c r="I176" s="651" t="s">
        <v>187</v>
      </c>
      <c r="J176" s="651">
        <v>190</v>
      </c>
      <c r="K176" s="651"/>
      <c r="L176" s="651">
        <v>190</v>
      </c>
      <c r="M176" s="651"/>
      <c r="N176" s="651"/>
      <c r="O176" s="651">
        <v>0</v>
      </c>
      <c r="P176" s="651">
        <v>0</v>
      </c>
      <c r="Q176" s="644" t="s">
        <v>192</v>
      </c>
      <c r="R176" s="644" t="s">
        <v>645</v>
      </c>
    </row>
    <row r="177" spans="1:18" ht="21.75" customHeight="1">
      <c r="A177" s="644"/>
      <c r="B177" s="664" t="s">
        <v>1269</v>
      </c>
      <c r="C177" s="648">
        <v>3</v>
      </c>
      <c r="D177" s="645" t="s">
        <v>875</v>
      </c>
      <c r="E177" s="649"/>
      <c r="F177" s="644" t="s">
        <v>35</v>
      </c>
      <c r="G177" s="643" t="s">
        <v>1270</v>
      </c>
      <c r="H177" s="651">
        <v>6.8</v>
      </c>
      <c r="I177" s="651" t="s">
        <v>187</v>
      </c>
      <c r="J177" s="651">
        <v>340</v>
      </c>
      <c r="K177" s="651"/>
      <c r="L177" s="651">
        <v>340</v>
      </c>
      <c r="M177" s="651"/>
      <c r="N177" s="651"/>
      <c r="O177" s="651">
        <v>125</v>
      </c>
      <c r="P177" s="651">
        <v>554</v>
      </c>
      <c r="Q177" s="644" t="s">
        <v>192</v>
      </c>
      <c r="R177" s="644" t="s">
        <v>645</v>
      </c>
    </row>
    <row r="178" spans="1:18" ht="21.75" customHeight="1">
      <c r="A178" s="644"/>
      <c r="B178" s="664" t="s">
        <v>1271</v>
      </c>
      <c r="C178" s="648">
        <v>1</v>
      </c>
      <c r="D178" s="645" t="s">
        <v>878</v>
      </c>
      <c r="E178" s="649"/>
      <c r="F178" s="644" t="s">
        <v>35</v>
      </c>
      <c r="G178" s="643" t="s">
        <v>1272</v>
      </c>
      <c r="H178" s="651">
        <v>4.6500000000000004</v>
      </c>
      <c r="I178" s="651" t="s">
        <v>187</v>
      </c>
      <c r="J178" s="651">
        <v>232.5</v>
      </c>
      <c r="K178" s="651"/>
      <c r="L178" s="651">
        <v>232.5</v>
      </c>
      <c r="M178" s="651"/>
      <c r="N178" s="651"/>
      <c r="O178" s="651">
        <v>0</v>
      </c>
      <c r="P178" s="651">
        <v>0</v>
      </c>
      <c r="Q178" s="644" t="s">
        <v>192</v>
      </c>
      <c r="R178" s="644" t="s">
        <v>645</v>
      </c>
    </row>
    <row r="179" spans="1:18" ht="21.75" customHeight="1">
      <c r="A179" s="644"/>
      <c r="B179" s="664" t="s">
        <v>1273</v>
      </c>
      <c r="C179" s="648">
        <v>3</v>
      </c>
      <c r="D179" s="645" t="s">
        <v>881</v>
      </c>
      <c r="E179" s="649"/>
      <c r="F179" s="644" t="s">
        <v>35</v>
      </c>
      <c r="G179" s="643" t="s">
        <v>1274</v>
      </c>
      <c r="H179" s="651">
        <v>9.4290000000000003</v>
      </c>
      <c r="I179" s="651" t="s">
        <v>187</v>
      </c>
      <c r="J179" s="651">
        <v>471.45</v>
      </c>
      <c r="K179" s="651"/>
      <c r="L179" s="651">
        <v>471.45</v>
      </c>
      <c r="M179" s="651"/>
      <c r="N179" s="651"/>
      <c r="O179" s="651">
        <v>259</v>
      </c>
      <c r="P179" s="651">
        <v>1003</v>
      </c>
      <c r="Q179" s="644" t="s">
        <v>192</v>
      </c>
      <c r="R179" s="644" t="s">
        <v>645</v>
      </c>
    </row>
    <row r="180" spans="1:18" ht="21.75" customHeight="1">
      <c r="A180" s="644"/>
      <c r="B180" s="664" t="s">
        <v>1273</v>
      </c>
      <c r="C180" s="648">
        <v>2</v>
      </c>
      <c r="D180" s="645" t="s">
        <v>881</v>
      </c>
      <c r="E180" s="649"/>
      <c r="F180" s="644" t="s">
        <v>35</v>
      </c>
      <c r="G180" s="643" t="s">
        <v>1275</v>
      </c>
      <c r="H180" s="651">
        <v>5.8</v>
      </c>
      <c r="I180" s="651" t="s">
        <v>187</v>
      </c>
      <c r="J180" s="651">
        <v>290</v>
      </c>
      <c r="K180" s="651"/>
      <c r="L180" s="651">
        <v>290</v>
      </c>
      <c r="M180" s="651"/>
      <c r="N180" s="651"/>
      <c r="O180" s="651">
        <v>154</v>
      </c>
      <c r="P180" s="651">
        <v>536</v>
      </c>
      <c r="Q180" s="644" t="s">
        <v>192</v>
      </c>
      <c r="R180" s="644" t="s">
        <v>645</v>
      </c>
    </row>
    <row r="181" spans="1:18" ht="21.75" customHeight="1">
      <c r="A181" s="644"/>
      <c r="B181" s="668" t="s">
        <v>1276</v>
      </c>
      <c r="C181" s="657">
        <v>15</v>
      </c>
      <c r="D181" s="644" t="s">
        <v>885</v>
      </c>
      <c r="E181" s="658" t="s">
        <v>1277</v>
      </c>
      <c r="F181" s="653" t="s">
        <v>62</v>
      </c>
      <c r="G181" s="644" t="s">
        <v>36</v>
      </c>
      <c r="H181" s="675">
        <v>62.808000000000007</v>
      </c>
      <c r="I181" s="651" t="s">
        <v>187</v>
      </c>
      <c r="J181" s="675">
        <v>3140.4</v>
      </c>
      <c r="K181" s="675">
        <v>0</v>
      </c>
      <c r="L181" s="675">
        <v>3140.4</v>
      </c>
      <c r="M181" s="675">
        <v>0</v>
      </c>
      <c r="N181" s="675">
        <v>0</v>
      </c>
      <c r="O181" s="675">
        <v>766</v>
      </c>
      <c r="P181" s="675">
        <v>2318</v>
      </c>
      <c r="Q181" s="644" t="s">
        <v>192</v>
      </c>
      <c r="R181" s="644" t="s">
        <v>645</v>
      </c>
    </row>
    <row r="182" spans="1:18" ht="21.75" customHeight="1">
      <c r="A182" s="644"/>
      <c r="B182" s="664" t="s">
        <v>1271</v>
      </c>
      <c r="C182" s="648">
        <v>1</v>
      </c>
      <c r="D182" s="645" t="s">
        <v>878</v>
      </c>
      <c r="E182" s="649"/>
      <c r="F182" s="644" t="s">
        <v>35</v>
      </c>
      <c r="G182" s="643" t="s">
        <v>1278</v>
      </c>
      <c r="H182" s="651">
        <v>2.39</v>
      </c>
      <c r="I182" s="651" t="s">
        <v>187</v>
      </c>
      <c r="J182" s="651">
        <v>119.5</v>
      </c>
      <c r="K182" s="651"/>
      <c r="L182" s="651">
        <v>119.5</v>
      </c>
      <c r="M182" s="651"/>
      <c r="N182" s="651"/>
      <c r="O182" s="651">
        <v>138</v>
      </c>
      <c r="P182" s="651">
        <v>379</v>
      </c>
      <c r="Q182" s="644" t="s">
        <v>192</v>
      </c>
      <c r="R182" s="644" t="s">
        <v>645</v>
      </c>
    </row>
    <row r="183" spans="1:18" ht="21.75" customHeight="1">
      <c r="A183" s="644"/>
      <c r="B183" s="664" t="s">
        <v>1279</v>
      </c>
      <c r="C183" s="648">
        <v>1</v>
      </c>
      <c r="D183" s="645" t="s">
        <v>890</v>
      </c>
      <c r="E183" s="649"/>
      <c r="F183" s="644" t="s">
        <v>35</v>
      </c>
      <c r="G183" s="643" t="s">
        <v>1280</v>
      </c>
      <c r="H183" s="651">
        <v>6.54</v>
      </c>
      <c r="I183" s="651" t="s">
        <v>187</v>
      </c>
      <c r="J183" s="651">
        <v>327</v>
      </c>
      <c r="K183" s="651"/>
      <c r="L183" s="651">
        <v>327</v>
      </c>
      <c r="M183" s="651"/>
      <c r="N183" s="651"/>
      <c r="O183" s="651">
        <v>53</v>
      </c>
      <c r="P183" s="651">
        <v>160</v>
      </c>
      <c r="Q183" s="644" t="s">
        <v>192</v>
      </c>
      <c r="R183" s="644" t="s">
        <v>645</v>
      </c>
    </row>
    <row r="184" spans="1:18" ht="21.75" customHeight="1">
      <c r="A184" s="644"/>
      <c r="B184" s="664" t="s">
        <v>1281</v>
      </c>
      <c r="C184" s="648">
        <v>1</v>
      </c>
      <c r="D184" s="645" t="s">
        <v>893</v>
      </c>
      <c r="E184" s="649"/>
      <c r="F184" s="644" t="s">
        <v>35</v>
      </c>
      <c r="G184" s="643" t="s">
        <v>1282</v>
      </c>
      <c r="H184" s="651">
        <v>8.7469999999999999</v>
      </c>
      <c r="I184" s="651" t="s">
        <v>187</v>
      </c>
      <c r="J184" s="651">
        <v>437.35</v>
      </c>
      <c r="K184" s="651"/>
      <c r="L184" s="651">
        <v>437.35</v>
      </c>
      <c r="M184" s="651"/>
      <c r="N184" s="651"/>
      <c r="O184" s="651">
        <v>109</v>
      </c>
      <c r="P184" s="651">
        <v>321</v>
      </c>
      <c r="Q184" s="644" t="s">
        <v>192</v>
      </c>
      <c r="R184" s="644" t="s">
        <v>645</v>
      </c>
    </row>
    <row r="185" spans="1:18" ht="21.75" customHeight="1">
      <c r="A185" s="644"/>
      <c r="B185" s="664" t="s">
        <v>1283</v>
      </c>
      <c r="C185" s="648">
        <v>1</v>
      </c>
      <c r="D185" s="645" t="s">
        <v>896</v>
      </c>
      <c r="E185" s="649"/>
      <c r="F185" s="644" t="s">
        <v>35</v>
      </c>
      <c r="G185" s="643" t="s">
        <v>1284</v>
      </c>
      <c r="H185" s="651">
        <v>3.89</v>
      </c>
      <c r="I185" s="651" t="s">
        <v>187</v>
      </c>
      <c r="J185" s="651">
        <v>194.5</v>
      </c>
      <c r="K185" s="651"/>
      <c r="L185" s="651">
        <v>194.5</v>
      </c>
      <c r="M185" s="651"/>
      <c r="N185" s="651"/>
      <c r="O185" s="651">
        <v>0</v>
      </c>
      <c r="P185" s="651">
        <v>0</v>
      </c>
      <c r="Q185" s="644" t="s">
        <v>192</v>
      </c>
      <c r="R185" s="644" t="s">
        <v>645</v>
      </c>
    </row>
    <row r="186" spans="1:18" ht="21.75" customHeight="1">
      <c r="A186" s="644"/>
      <c r="B186" s="664" t="s">
        <v>1285</v>
      </c>
      <c r="C186" s="648">
        <v>2</v>
      </c>
      <c r="D186" s="645" t="s">
        <v>899</v>
      </c>
      <c r="E186" s="649"/>
      <c r="F186" s="644" t="s">
        <v>35</v>
      </c>
      <c r="G186" s="643" t="s">
        <v>1286</v>
      </c>
      <c r="H186" s="651">
        <v>8</v>
      </c>
      <c r="I186" s="651" t="s">
        <v>187</v>
      </c>
      <c r="J186" s="651">
        <v>400</v>
      </c>
      <c r="K186" s="651"/>
      <c r="L186" s="651">
        <v>400</v>
      </c>
      <c r="M186" s="651"/>
      <c r="N186" s="651"/>
      <c r="O186" s="651">
        <v>138</v>
      </c>
      <c r="P186" s="651">
        <v>379</v>
      </c>
      <c r="Q186" s="644" t="s">
        <v>192</v>
      </c>
      <c r="R186" s="644" t="s">
        <v>645</v>
      </c>
    </row>
    <row r="187" spans="1:18" ht="21.75" customHeight="1">
      <c r="A187" s="644"/>
      <c r="B187" s="664" t="s">
        <v>1287</v>
      </c>
      <c r="C187" s="648">
        <v>3</v>
      </c>
      <c r="D187" s="645" t="s">
        <v>902</v>
      </c>
      <c r="E187" s="649"/>
      <c r="F187" s="644" t="s">
        <v>35</v>
      </c>
      <c r="G187" s="643" t="s">
        <v>1288</v>
      </c>
      <c r="H187" s="651">
        <v>7.95</v>
      </c>
      <c r="I187" s="651" t="s">
        <v>187</v>
      </c>
      <c r="J187" s="651">
        <v>397.5</v>
      </c>
      <c r="K187" s="651"/>
      <c r="L187" s="651">
        <v>397.5</v>
      </c>
      <c r="M187" s="651"/>
      <c r="N187" s="651"/>
      <c r="O187" s="651">
        <v>53</v>
      </c>
      <c r="P187" s="651">
        <v>160</v>
      </c>
      <c r="Q187" s="644" t="s">
        <v>192</v>
      </c>
      <c r="R187" s="644" t="s">
        <v>645</v>
      </c>
    </row>
    <row r="188" spans="1:18" ht="21.75" customHeight="1">
      <c r="A188" s="644"/>
      <c r="B188" s="664" t="s">
        <v>1289</v>
      </c>
      <c r="C188" s="648">
        <v>2</v>
      </c>
      <c r="D188" s="645" t="s">
        <v>905</v>
      </c>
      <c r="E188" s="649"/>
      <c r="F188" s="644" t="s">
        <v>35</v>
      </c>
      <c r="G188" s="643" t="s">
        <v>1290</v>
      </c>
      <c r="H188" s="651">
        <v>7.1</v>
      </c>
      <c r="I188" s="651" t="s">
        <v>187</v>
      </c>
      <c r="J188" s="651">
        <v>355</v>
      </c>
      <c r="K188" s="651"/>
      <c r="L188" s="651">
        <v>355</v>
      </c>
      <c r="M188" s="651"/>
      <c r="N188" s="651"/>
      <c r="O188" s="651">
        <v>109</v>
      </c>
      <c r="P188" s="651">
        <v>321</v>
      </c>
      <c r="Q188" s="644" t="s">
        <v>192</v>
      </c>
      <c r="R188" s="644" t="s">
        <v>645</v>
      </c>
    </row>
    <row r="189" spans="1:18" ht="21.75" customHeight="1">
      <c r="A189" s="644"/>
      <c r="B189" s="664" t="s">
        <v>1291</v>
      </c>
      <c r="C189" s="648">
        <v>1</v>
      </c>
      <c r="D189" s="645" t="s">
        <v>908</v>
      </c>
      <c r="E189" s="649"/>
      <c r="F189" s="644" t="s">
        <v>35</v>
      </c>
      <c r="G189" s="643" t="s">
        <v>1292</v>
      </c>
      <c r="H189" s="651">
        <v>2.89</v>
      </c>
      <c r="I189" s="651" t="s">
        <v>187</v>
      </c>
      <c r="J189" s="651">
        <v>144.5</v>
      </c>
      <c r="K189" s="651"/>
      <c r="L189" s="651">
        <v>144.5</v>
      </c>
      <c r="M189" s="651"/>
      <c r="N189" s="651"/>
      <c r="O189" s="651">
        <v>0</v>
      </c>
      <c r="P189" s="651">
        <v>0</v>
      </c>
      <c r="Q189" s="644" t="s">
        <v>192</v>
      </c>
      <c r="R189" s="644" t="s">
        <v>645</v>
      </c>
    </row>
    <row r="190" spans="1:18" ht="21.75" customHeight="1">
      <c r="A190" s="644"/>
      <c r="B190" s="664" t="s">
        <v>1293</v>
      </c>
      <c r="C190" s="648">
        <v>1</v>
      </c>
      <c r="D190" s="645" t="s">
        <v>911</v>
      </c>
      <c r="E190" s="649"/>
      <c r="F190" s="644" t="s">
        <v>35</v>
      </c>
      <c r="G190" s="643" t="s">
        <v>1294</v>
      </c>
      <c r="H190" s="651">
        <v>6.17</v>
      </c>
      <c r="I190" s="651" t="s">
        <v>187</v>
      </c>
      <c r="J190" s="651">
        <v>308.5</v>
      </c>
      <c r="K190" s="651"/>
      <c r="L190" s="651">
        <v>308.5</v>
      </c>
      <c r="M190" s="651"/>
      <c r="N190" s="651"/>
      <c r="O190" s="651">
        <v>32</v>
      </c>
      <c r="P190" s="651">
        <v>98</v>
      </c>
      <c r="Q190" s="644" t="s">
        <v>192</v>
      </c>
      <c r="R190" s="644" t="s">
        <v>645</v>
      </c>
    </row>
    <row r="191" spans="1:18" ht="21.75" customHeight="1">
      <c r="A191" s="644"/>
      <c r="B191" s="664" t="s">
        <v>1295</v>
      </c>
      <c r="C191" s="648">
        <v>2</v>
      </c>
      <c r="D191" s="645" t="s">
        <v>914</v>
      </c>
      <c r="E191" s="649"/>
      <c r="F191" s="644" t="s">
        <v>35</v>
      </c>
      <c r="G191" s="643" t="s">
        <v>1296</v>
      </c>
      <c r="H191" s="651">
        <v>9.1310000000000002</v>
      </c>
      <c r="I191" s="651" t="s">
        <v>187</v>
      </c>
      <c r="J191" s="651">
        <v>456.55</v>
      </c>
      <c r="K191" s="651"/>
      <c r="L191" s="651">
        <v>456.55</v>
      </c>
      <c r="M191" s="651"/>
      <c r="N191" s="651"/>
      <c r="O191" s="651">
        <v>134</v>
      </c>
      <c r="P191" s="651">
        <v>500</v>
      </c>
      <c r="Q191" s="644" t="s">
        <v>192</v>
      </c>
      <c r="R191" s="644" t="s">
        <v>645</v>
      </c>
    </row>
    <row r="192" spans="1:18" ht="21.75" customHeight="1">
      <c r="A192" s="644"/>
      <c r="B192" s="668" t="s">
        <v>1297</v>
      </c>
      <c r="C192" s="657">
        <v>9</v>
      </c>
      <c r="D192" s="652" t="s">
        <v>917</v>
      </c>
      <c r="E192" s="658" t="s">
        <v>1298</v>
      </c>
      <c r="F192" s="653" t="s">
        <v>62</v>
      </c>
      <c r="G192" s="644" t="s">
        <v>36</v>
      </c>
      <c r="H192" s="675">
        <v>44.009999999999991</v>
      </c>
      <c r="I192" s="651" t="s">
        <v>187</v>
      </c>
      <c r="J192" s="675">
        <v>2200.5</v>
      </c>
      <c r="K192" s="675">
        <v>0</v>
      </c>
      <c r="L192" s="675">
        <v>2200.5</v>
      </c>
      <c r="M192" s="675">
        <v>0</v>
      </c>
      <c r="N192" s="675">
        <v>0</v>
      </c>
      <c r="O192" s="675">
        <v>439</v>
      </c>
      <c r="P192" s="675">
        <v>1599</v>
      </c>
      <c r="Q192" s="644" t="s">
        <v>192</v>
      </c>
      <c r="R192" s="644" t="s">
        <v>645</v>
      </c>
    </row>
    <row r="193" spans="1:18" ht="21.75" customHeight="1">
      <c r="A193" s="644"/>
      <c r="B193" s="664" t="s">
        <v>1299</v>
      </c>
      <c r="C193" s="648">
        <v>1</v>
      </c>
      <c r="D193" s="645" t="s">
        <v>920</v>
      </c>
      <c r="E193" s="649"/>
      <c r="F193" s="644" t="s">
        <v>35</v>
      </c>
      <c r="G193" s="643" t="s">
        <v>1300</v>
      </c>
      <c r="H193" s="651">
        <v>4.6500000000000004</v>
      </c>
      <c r="I193" s="651" t="s">
        <v>187</v>
      </c>
      <c r="J193" s="651">
        <v>232.5</v>
      </c>
      <c r="K193" s="651"/>
      <c r="L193" s="651">
        <v>232.5</v>
      </c>
      <c r="M193" s="651"/>
      <c r="N193" s="651"/>
      <c r="O193" s="651">
        <v>0</v>
      </c>
      <c r="P193" s="651">
        <v>0</v>
      </c>
      <c r="Q193" s="644" t="s">
        <v>192</v>
      </c>
      <c r="R193" s="644" t="s">
        <v>645</v>
      </c>
    </row>
    <row r="194" spans="1:18" ht="21.75" customHeight="1">
      <c r="A194" s="644"/>
      <c r="B194" s="664" t="s">
        <v>1301</v>
      </c>
      <c r="C194" s="648">
        <v>1</v>
      </c>
      <c r="D194" s="645" t="s">
        <v>923</v>
      </c>
      <c r="E194" s="649"/>
      <c r="F194" s="644" t="s">
        <v>35</v>
      </c>
      <c r="G194" s="643" t="s">
        <v>1302</v>
      </c>
      <c r="H194" s="651">
        <v>5.5</v>
      </c>
      <c r="I194" s="651" t="s">
        <v>187</v>
      </c>
      <c r="J194" s="651">
        <v>275</v>
      </c>
      <c r="K194" s="651"/>
      <c r="L194" s="651">
        <v>275</v>
      </c>
      <c r="M194" s="651"/>
      <c r="N194" s="651"/>
      <c r="O194" s="651">
        <v>63</v>
      </c>
      <c r="P194" s="651">
        <v>280</v>
      </c>
      <c r="Q194" s="644" t="s">
        <v>192</v>
      </c>
      <c r="R194" s="644" t="s">
        <v>645</v>
      </c>
    </row>
    <row r="195" spans="1:18" ht="21.75" customHeight="1">
      <c r="A195" s="644"/>
      <c r="B195" s="664" t="s">
        <v>1303</v>
      </c>
      <c r="C195" s="648">
        <v>2</v>
      </c>
      <c r="D195" s="645" t="s">
        <v>926</v>
      </c>
      <c r="E195" s="649"/>
      <c r="F195" s="644" t="s">
        <v>35</v>
      </c>
      <c r="G195" s="643" t="s">
        <v>1304</v>
      </c>
      <c r="H195" s="651">
        <v>7</v>
      </c>
      <c r="I195" s="651" t="s">
        <v>187</v>
      </c>
      <c r="J195" s="651">
        <v>350</v>
      </c>
      <c r="K195" s="651"/>
      <c r="L195" s="651">
        <v>350</v>
      </c>
      <c r="M195" s="651"/>
      <c r="N195" s="651"/>
      <c r="O195" s="651">
        <v>131</v>
      </c>
      <c r="P195" s="651">
        <v>465</v>
      </c>
      <c r="Q195" s="644" t="s">
        <v>192</v>
      </c>
      <c r="R195" s="644" t="s">
        <v>645</v>
      </c>
    </row>
    <row r="196" spans="1:18" ht="21.75" customHeight="1">
      <c r="A196" s="644"/>
      <c r="B196" s="664" t="s">
        <v>1305</v>
      </c>
      <c r="C196" s="648">
        <v>1</v>
      </c>
      <c r="D196" s="645" t="s">
        <v>929</v>
      </c>
      <c r="E196" s="649"/>
      <c r="F196" s="644" t="s">
        <v>35</v>
      </c>
      <c r="G196" s="643" t="s">
        <v>1306</v>
      </c>
      <c r="H196" s="651">
        <v>5.26</v>
      </c>
      <c r="I196" s="651" t="s">
        <v>187</v>
      </c>
      <c r="J196" s="651">
        <v>263</v>
      </c>
      <c r="K196" s="651"/>
      <c r="L196" s="651">
        <v>263</v>
      </c>
      <c r="M196" s="651"/>
      <c r="N196" s="651"/>
      <c r="O196" s="651">
        <v>0</v>
      </c>
      <c r="P196" s="651">
        <v>0</v>
      </c>
      <c r="Q196" s="644" t="s">
        <v>192</v>
      </c>
      <c r="R196" s="644" t="s">
        <v>645</v>
      </c>
    </row>
    <row r="197" spans="1:18" ht="21.75" customHeight="1">
      <c r="A197" s="644"/>
      <c r="B197" s="664" t="s">
        <v>1307</v>
      </c>
      <c r="C197" s="648">
        <v>1</v>
      </c>
      <c r="D197" s="645" t="s">
        <v>932</v>
      </c>
      <c r="E197" s="649"/>
      <c r="F197" s="644" t="s">
        <v>35</v>
      </c>
      <c r="G197" s="643" t="s">
        <v>1308</v>
      </c>
      <c r="H197" s="651">
        <v>5.95</v>
      </c>
      <c r="I197" s="651" t="s">
        <v>187</v>
      </c>
      <c r="J197" s="651">
        <v>297.5</v>
      </c>
      <c r="K197" s="651"/>
      <c r="L197" s="651">
        <v>297.5</v>
      </c>
      <c r="M197" s="651"/>
      <c r="N197" s="651"/>
      <c r="O197" s="651">
        <v>145</v>
      </c>
      <c r="P197" s="651">
        <v>450</v>
      </c>
      <c r="Q197" s="644" t="s">
        <v>192</v>
      </c>
      <c r="R197" s="644" t="s">
        <v>645</v>
      </c>
    </row>
    <row r="198" spans="1:18" ht="21.75" customHeight="1">
      <c r="A198" s="644"/>
      <c r="B198" s="664" t="s">
        <v>1309</v>
      </c>
      <c r="C198" s="648">
        <v>1</v>
      </c>
      <c r="D198" s="645" t="s">
        <v>935</v>
      </c>
      <c r="E198" s="649"/>
      <c r="F198" s="644" t="s">
        <v>35</v>
      </c>
      <c r="G198" s="643" t="s">
        <v>1310</v>
      </c>
      <c r="H198" s="651">
        <v>4.99</v>
      </c>
      <c r="I198" s="651" t="s">
        <v>187</v>
      </c>
      <c r="J198" s="651">
        <v>249.5</v>
      </c>
      <c r="K198" s="651"/>
      <c r="L198" s="651">
        <v>249.5</v>
      </c>
      <c r="M198" s="651"/>
      <c r="N198" s="651"/>
      <c r="O198" s="651">
        <v>20</v>
      </c>
      <c r="P198" s="651">
        <v>100</v>
      </c>
      <c r="Q198" s="644" t="s">
        <v>192</v>
      </c>
      <c r="R198" s="644" t="s">
        <v>645</v>
      </c>
    </row>
    <row r="199" spans="1:18" ht="21.75" customHeight="1">
      <c r="A199" s="644"/>
      <c r="B199" s="664" t="s">
        <v>1311</v>
      </c>
      <c r="C199" s="648">
        <v>2</v>
      </c>
      <c r="D199" s="645" t="s">
        <v>938</v>
      </c>
      <c r="E199" s="649"/>
      <c r="F199" s="644" t="s">
        <v>35</v>
      </c>
      <c r="G199" s="643" t="s">
        <v>1312</v>
      </c>
      <c r="H199" s="651">
        <v>10.66</v>
      </c>
      <c r="I199" s="651" t="s">
        <v>187</v>
      </c>
      <c r="J199" s="651">
        <v>533</v>
      </c>
      <c r="K199" s="651"/>
      <c r="L199" s="651">
        <v>533</v>
      </c>
      <c r="M199" s="651"/>
      <c r="N199" s="651"/>
      <c r="O199" s="651">
        <v>80</v>
      </c>
      <c r="P199" s="651">
        <v>304</v>
      </c>
      <c r="Q199" s="644" t="s">
        <v>192</v>
      </c>
      <c r="R199" s="644" t="s">
        <v>645</v>
      </c>
    </row>
    <row r="200" spans="1:18" ht="21.75" customHeight="1">
      <c r="A200" s="644"/>
      <c r="B200" s="668" t="s">
        <v>1313</v>
      </c>
      <c r="C200" s="657">
        <v>16</v>
      </c>
      <c r="D200" s="644" t="s">
        <v>1314</v>
      </c>
      <c r="E200" s="658" t="s">
        <v>1315</v>
      </c>
      <c r="F200" s="653"/>
      <c r="G200" s="644" t="s">
        <v>36</v>
      </c>
      <c r="H200" s="675">
        <v>67.76100000000001</v>
      </c>
      <c r="I200" s="651" t="s">
        <v>187</v>
      </c>
      <c r="J200" s="675">
        <v>3388.05</v>
      </c>
      <c r="K200" s="675">
        <v>0</v>
      </c>
      <c r="L200" s="675">
        <v>3388.05</v>
      </c>
      <c r="M200" s="651">
        <v>0</v>
      </c>
      <c r="N200" s="651">
        <v>0</v>
      </c>
      <c r="O200" s="651">
        <v>853</v>
      </c>
      <c r="P200" s="651">
        <v>3498</v>
      </c>
      <c r="Q200" s="644" t="s">
        <v>192</v>
      </c>
      <c r="R200" s="644" t="s">
        <v>645</v>
      </c>
    </row>
    <row r="201" spans="1:18" ht="21.75" customHeight="1">
      <c r="A201" s="644"/>
      <c r="B201" s="664" t="s">
        <v>1316</v>
      </c>
      <c r="C201" s="648">
        <v>4</v>
      </c>
      <c r="D201" s="645" t="s">
        <v>944</v>
      </c>
      <c r="E201" s="649"/>
      <c r="F201" s="644" t="s">
        <v>35</v>
      </c>
      <c r="G201" s="643" t="s">
        <v>1317</v>
      </c>
      <c r="H201" s="651">
        <v>10.1</v>
      </c>
      <c r="I201" s="651" t="s">
        <v>187</v>
      </c>
      <c r="J201" s="651">
        <v>505</v>
      </c>
      <c r="K201" s="651"/>
      <c r="L201" s="651">
        <v>505</v>
      </c>
      <c r="M201" s="651"/>
      <c r="N201" s="651"/>
      <c r="O201" s="651">
        <v>70</v>
      </c>
      <c r="P201" s="651">
        <v>300</v>
      </c>
      <c r="Q201" s="644" t="s">
        <v>192</v>
      </c>
      <c r="R201" s="644" t="s">
        <v>645</v>
      </c>
    </row>
    <row r="202" spans="1:18" ht="21.75" customHeight="1">
      <c r="A202" s="644"/>
      <c r="B202" s="664" t="s">
        <v>1318</v>
      </c>
      <c r="C202" s="648">
        <v>1</v>
      </c>
      <c r="D202" s="645" t="s">
        <v>947</v>
      </c>
      <c r="E202" s="649"/>
      <c r="F202" s="644" t="s">
        <v>35</v>
      </c>
      <c r="G202" s="643" t="s">
        <v>1319</v>
      </c>
      <c r="H202" s="651">
        <v>5.98</v>
      </c>
      <c r="I202" s="651" t="s">
        <v>187</v>
      </c>
      <c r="J202" s="651">
        <v>299</v>
      </c>
      <c r="K202" s="651"/>
      <c r="L202" s="651">
        <v>299</v>
      </c>
      <c r="M202" s="651"/>
      <c r="N202" s="651"/>
      <c r="O202" s="651">
        <v>0</v>
      </c>
      <c r="P202" s="651">
        <v>0</v>
      </c>
      <c r="Q202" s="644" t="s">
        <v>192</v>
      </c>
      <c r="R202" s="644" t="s">
        <v>645</v>
      </c>
    </row>
    <row r="203" spans="1:18" ht="21.75" customHeight="1">
      <c r="A203" s="644"/>
      <c r="B203" s="664" t="s">
        <v>1320</v>
      </c>
      <c r="C203" s="648">
        <v>1</v>
      </c>
      <c r="D203" s="645" t="s">
        <v>950</v>
      </c>
      <c r="E203" s="649"/>
      <c r="F203" s="644" t="s">
        <v>35</v>
      </c>
      <c r="G203" s="643" t="s">
        <v>1321</v>
      </c>
      <c r="H203" s="651">
        <v>5.86</v>
      </c>
      <c r="I203" s="651" t="s">
        <v>187</v>
      </c>
      <c r="J203" s="651">
        <v>293</v>
      </c>
      <c r="K203" s="651"/>
      <c r="L203" s="651">
        <v>293</v>
      </c>
      <c r="M203" s="651"/>
      <c r="N203" s="651"/>
      <c r="O203" s="651">
        <v>87</v>
      </c>
      <c r="P203" s="651">
        <v>600</v>
      </c>
      <c r="Q203" s="644" t="s">
        <v>192</v>
      </c>
      <c r="R203" s="644" t="s">
        <v>645</v>
      </c>
    </row>
    <row r="204" spans="1:18" ht="21.75" customHeight="1">
      <c r="A204" s="644"/>
      <c r="B204" s="664" t="s">
        <v>1322</v>
      </c>
      <c r="C204" s="648">
        <v>1</v>
      </c>
      <c r="D204" s="645" t="s">
        <v>953</v>
      </c>
      <c r="E204" s="649"/>
      <c r="F204" s="644" t="s">
        <v>35</v>
      </c>
      <c r="G204" s="643" t="s">
        <v>1323</v>
      </c>
      <c r="H204" s="651">
        <v>5.35</v>
      </c>
      <c r="I204" s="651" t="s">
        <v>187</v>
      </c>
      <c r="J204" s="651">
        <v>267.5</v>
      </c>
      <c r="K204" s="651"/>
      <c r="L204" s="651">
        <v>267.5</v>
      </c>
      <c r="M204" s="651"/>
      <c r="N204" s="651"/>
      <c r="O204" s="651">
        <v>40</v>
      </c>
      <c r="P204" s="651">
        <v>178</v>
      </c>
      <c r="Q204" s="644" t="s">
        <v>192</v>
      </c>
      <c r="R204" s="644" t="s">
        <v>645</v>
      </c>
    </row>
    <row r="205" spans="1:18" ht="21.75" customHeight="1">
      <c r="A205" s="644"/>
      <c r="B205" s="664" t="s">
        <v>1324</v>
      </c>
      <c r="C205" s="648">
        <v>3</v>
      </c>
      <c r="D205" s="645" t="s">
        <v>956</v>
      </c>
      <c r="E205" s="649"/>
      <c r="F205" s="644" t="s">
        <v>35</v>
      </c>
      <c r="G205" s="643" t="s">
        <v>1325</v>
      </c>
      <c r="H205" s="651">
        <v>10.291</v>
      </c>
      <c r="I205" s="651" t="s">
        <v>187</v>
      </c>
      <c r="J205" s="651">
        <v>514.54999999999995</v>
      </c>
      <c r="K205" s="651"/>
      <c r="L205" s="651">
        <v>514.54999999999995</v>
      </c>
      <c r="M205" s="651"/>
      <c r="N205" s="651"/>
      <c r="O205" s="651">
        <v>120</v>
      </c>
      <c r="P205" s="651">
        <v>380</v>
      </c>
      <c r="Q205" s="644" t="s">
        <v>192</v>
      </c>
      <c r="R205" s="644" t="s">
        <v>645</v>
      </c>
    </row>
    <row r="206" spans="1:18" ht="21.75" customHeight="1">
      <c r="A206" s="644"/>
      <c r="B206" s="664" t="s">
        <v>1326</v>
      </c>
      <c r="C206" s="648">
        <v>2</v>
      </c>
      <c r="D206" s="645" t="s">
        <v>959</v>
      </c>
      <c r="E206" s="649"/>
      <c r="F206" s="644" t="s">
        <v>35</v>
      </c>
      <c r="G206" s="643" t="s">
        <v>1327</v>
      </c>
      <c r="H206" s="651">
        <v>7.86</v>
      </c>
      <c r="I206" s="651" t="s">
        <v>187</v>
      </c>
      <c r="J206" s="651">
        <v>393</v>
      </c>
      <c r="K206" s="651"/>
      <c r="L206" s="651">
        <v>393</v>
      </c>
      <c r="M206" s="651"/>
      <c r="N206" s="651"/>
      <c r="O206" s="651">
        <v>134</v>
      </c>
      <c r="P206" s="651">
        <v>510</v>
      </c>
      <c r="Q206" s="644" t="s">
        <v>192</v>
      </c>
      <c r="R206" s="644" t="s">
        <v>645</v>
      </c>
    </row>
    <row r="207" spans="1:18" ht="21.75" customHeight="1">
      <c r="A207" s="644"/>
      <c r="B207" s="664" t="s">
        <v>1328</v>
      </c>
      <c r="C207" s="648">
        <v>1</v>
      </c>
      <c r="D207" s="645" t="s">
        <v>962</v>
      </c>
      <c r="E207" s="649"/>
      <c r="F207" s="644" t="s">
        <v>35</v>
      </c>
      <c r="G207" s="643" t="s">
        <v>1329</v>
      </c>
      <c r="H207" s="651">
        <v>7.2</v>
      </c>
      <c r="I207" s="651" t="s">
        <v>187</v>
      </c>
      <c r="J207" s="651">
        <v>360</v>
      </c>
      <c r="K207" s="651"/>
      <c r="L207" s="651">
        <v>360</v>
      </c>
      <c r="M207" s="651"/>
      <c r="N207" s="651"/>
      <c r="O207" s="651">
        <v>134</v>
      </c>
      <c r="P207" s="651">
        <v>510</v>
      </c>
      <c r="Q207" s="644" t="s">
        <v>192</v>
      </c>
      <c r="R207" s="644" t="s">
        <v>645</v>
      </c>
    </row>
    <row r="208" spans="1:18" ht="21.75" customHeight="1">
      <c r="A208" s="644"/>
      <c r="B208" s="664" t="s">
        <v>1330</v>
      </c>
      <c r="C208" s="648">
        <v>1</v>
      </c>
      <c r="D208" s="645" t="s">
        <v>965</v>
      </c>
      <c r="E208" s="649"/>
      <c r="F208" s="644" t="s">
        <v>35</v>
      </c>
      <c r="G208" s="643" t="s">
        <v>1331</v>
      </c>
      <c r="H208" s="651">
        <v>4.5</v>
      </c>
      <c r="I208" s="651" t="s">
        <v>187</v>
      </c>
      <c r="J208" s="651">
        <v>225</v>
      </c>
      <c r="K208" s="651"/>
      <c r="L208" s="651">
        <v>225</v>
      </c>
      <c r="M208" s="651"/>
      <c r="N208" s="651"/>
      <c r="O208" s="651">
        <v>134</v>
      </c>
      <c r="P208" s="651">
        <v>510</v>
      </c>
      <c r="Q208" s="644" t="s">
        <v>192</v>
      </c>
      <c r="R208" s="644" t="s">
        <v>645</v>
      </c>
    </row>
    <row r="209" spans="1:18" ht="21.75" customHeight="1">
      <c r="A209" s="644"/>
      <c r="B209" s="664" t="s">
        <v>1332</v>
      </c>
      <c r="C209" s="648">
        <v>1</v>
      </c>
      <c r="D209" s="645" t="s">
        <v>968</v>
      </c>
      <c r="E209" s="649"/>
      <c r="F209" s="644" t="s">
        <v>35</v>
      </c>
      <c r="G209" s="643" t="s">
        <v>1333</v>
      </c>
      <c r="H209" s="651">
        <v>4.7</v>
      </c>
      <c r="I209" s="651" t="s">
        <v>187</v>
      </c>
      <c r="J209" s="651">
        <v>235</v>
      </c>
      <c r="K209" s="651"/>
      <c r="L209" s="651">
        <v>235</v>
      </c>
      <c r="M209" s="651"/>
      <c r="N209" s="651"/>
      <c r="O209" s="651">
        <v>134</v>
      </c>
      <c r="P209" s="651">
        <v>510</v>
      </c>
      <c r="Q209" s="644" t="s">
        <v>192</v>
      </c>
      <c r="R209" s="644" t="s">
        <v>645</v>
      </c>
    </row>
    <row r="210" spans="1:18" ht="21.75" customHeight="1">
      <c r="A210" s="644"/>
      <c r="B210" s="664" t="s">
        <v>1334</v>
      </c>
      <c r="C210" s="648">
        <v>1</v>
      </c>
      <c r="D210" s="645" t="s">
        <v>971</v>
      </c>
      <c r="E210" s="649"/>
      <c r="F210" s="644" t="s">
        <v>35</v>
      </c>
      <c r="G210" s="643" t="s">
        <v>1335</v>
      </c>
      <c r="H210" s="651">
        <v>5.92</v>
      </c>
      <c r="I210" s="651" t="s">
        <v>187</v>
      </c>
      <c r="J210" s="651">
        <v>296</v>
      </c>
      <c r="K210" s="651"/>
      <c r="L210" s="651">
        <v>296</v>
      </c>
      <c r="M210" s="651"/>
      <c r="N210" s="651"/>
      <c r="O210" s="651">
        <v>0</v>
      </c>
      <c r="P210" s="651">
        <v>0</v>
      </c>
      <c r="Q210" s="644" t="s">
        <v>192</v>
      </c>
      <c r="R210" s="644" t="s">
        <v>645</v>
      </c>
    </row>
    <row r="211" spans="1:18" ht="21.75" customHeight="1">
      <c r="A211" s="644"/>
      <c r="B211" s="668" t="s">
        <v>1336</v>
      </c>
      <c r="C211" s="657">
        <v>14</v>
      </c>
      <c r="D211" s="644" t="s">
        <v>1004</v>
      </c>
      <c r="E211" s="658" t="s">
        <v>1337</v>
      </c>
      <c r="F211" s="653" t="s">
        <v>62</v>
      </c>
      <c r="G211" s="644" t="s">
        <v>36</v>
      </c>
      <c r="H211" s="675">
        <v>56.450999999999993</v>
      </c>
      <c r="I211" s="675" t="s">
        <v>187</v>
      </c>
      <c r="J211" s="675">
        <v>2822.55</v>
      </c>
      <c r="K211" s="651">
        <v>0</v>
      </c>
      <c r="L211" s="651">
        <v>2822.55</v>
      </c>
      <c r="M211" s="675">
        <v>0</v>
      </c>
      <c r="N211" s="675">
        <v>0</v>
      </c>
      <c r="O211" s="675">
        <v>402</v>
      </c>
      <c r="P211" s="675">
        <v>1590</v>
      </c>
      <c r="Q211" s="644" t="s">
        <v>192</v>
      </c>
      <c r="R211" s="644" t="s">
        <v>645</v>
      </c>
    </row>
    <row r="212" spans="1:18" ht="21.75" customHeight="1">
      <c r="A212" s="644"/>
      <c r="B212" s="664" t="s">
        <v>1338</v>
      </c>
      <c r="C212" s="648">
        <v>1</v>
      </c>
      <c r="D212" s="645" t="s">
        <v>977</v>
      </c>
      <c r="E212" s="649"/>
      <c r="F212" s="644" t="s">
        <v>35</v>
      </c>
      <c r="G212" s="643" t="s">
        <v>1339</v>
      </c>
      <c r="H212" s="651">
        <v>6.3</v>
      </c>
      <c r="I212" s="651" t="s">
        <v>187</v>
      </c>
      <c r="J212" s="651">
        <v>315</v>
      </c>
      <c r="K212" s="651"/>
      <c r="L212" s="651">
        <v>315</v>
      </c>
      <c r="M212" s="651"/>
      <c r="N212" s="651"/>
      <c r="O212" s="651"/>
      <c r="P212" s="651"/>
      <c r="Q212" s="644" t="s">
        <v>192</v>
      </c>
      <c r="R212" s="644" t="s">
        <v>645</v>
      </c>
    </row>
    <row r="213" spans="1:18" ht="21.75" customHeight="1">
      <c r="A213" s="644"/>
      <c r="B213" s="664" t="s">
        <v>1340</v>
      </c>
      <c r="C213" s="648">
        <v>3</v>
      </c>
      <c r="D213" s="645" t="s">
        <v>980</v>
      </c>
      <c r="E213" s="649"/>
      <c r="F213" s="644" t="s">
        <v>35</v>
      </c>
      <c r="G213" s="643" t="s">
        <v>1341</v>
      </c>
      <c r="H213" s="651">
        <v>10.199999999999999</v>
      </c>
      <c r="I213" s="651" t="s">
        <v>187</v>
      </c>
      <c r="J213" s="651">
        <v>510</v>
      </c>
      <c r="K213" s="651"/>
      <c r="L213" s="651">
        <v>510</v>
      </c>
      <c r="M213" s="651"/>
      <c r="N213" s="651"/>
      <c r="O213" s="651">
        <v>80</v>
      </c>
      <c r="P213" s="651">
        <v>304</v>
      </c>
      <c r="Q213" s="644" t="s">
        <v>192</v>
      </c>
      <c r="R213" s="644" t="s">
        <v>645</v>
      </c>
    </row>
    <row r="214" spans="1:18" ht="21.75" customHeight="1">
      <c r="A214" s="644"/>
      <c r="B214" s="664" t="s">
        <v>1342</v>
      </c>
      <c r="C214" s="648">
        <v>1</v>
      </c>
      <c r="D214" s="645" t="s">
        <v>983</v>
      </c>
      <c r="E214" s="649"/>
      <c r="F214" s="644" t="s">
        <v>35</v>
      </c>
      <c r="G214" s="643" t="s">
        <v>1343</v>
      </c>
      <c r="H214" s="651">
        <v>4.2300000000000004</v>
      </c>
      <c r="I214" s="651" t="s">
        <v>187</v>
      </c>
      <c r="J214" s="651">
        <v>211.5</v>
      </c>
      <c r="K214" s="651"/>
      <c r="L214" s="651">
        <v>211.5</v>
      </c>
      <c r="M214" s="651"/>
      <c r="N214" s="651"/>
      <c r="O214" s="651"/>
      <c r="P214" s="651"/>
      <c r="Q214" s="644" t="s">
        <v>192</v>
      </c>
      <c r="R214" s="644" t="s">
        <v>645</v>
      </c>
    </row>
    <row r="215" spans="1:18" ht="21.75" customHeight="1">
      <c r="A215" s="644"/>
      <c r="B215" s="664" t="s">
        <v>1344</v>
      </c>
      <c r="C215" s="648">
        <v>1</v>
      </c>
      <c r="D215" s="645" t="s">
        <v>986</v>
      </c>
      <c r="E215" s="649"/>
      <c r="F215" s="644" t="s">
        <v>35</v>
      </c>
      <c r="G215" s="643" t="s">
        <v>1345</v>
      </c>
      <c r="H215" s="651">
        <v>3</v>
      </c>
      <c r="I215" s="651" t="s">
        <v>187</v>
      </c>
      <c r="J215" s="651">
        <v>150</v>
      </c>
      <c r="K215" s="651"/>
      <c r="L215" s="651">
        <v>150</v>
      </c>
      <c r="M215" s="651"/>
      <c r="N215" s="651"/>
      <c r="O215" s="651"/>
      <c r="P215" s="651"/>
      <c r="Q215" s="644" t="s">
        <v>192</v>
      </c>
      <c r="R215" s="644" t="s">
        <v>645</v>
      </c>
    </row>
    <row r="216" spans="1:18" ht="21.75" customHeight="1">
      <c r="A216" s="644"/>
      <c r="B216" s="664" t="s">
        <v>1346</v>
      </c>
      <c r="C216" s="648">
        <v>1</v>
      </c>
      <c r="D216" s="645" t="s">
        <v>989</v>
      </c>
      <c r="E216" s="649"/>
      <c r="F216" s="644" t="s">
        <v>35</v>
      </c>
      <c r="G216" s="643" t="s">
        <v>1347</v>
      </c>
      <c r="H216" s="651">
        <v>6.7</v>
      </c>
      <c r="I216" s="651" t="s">
        <v>187</v>
      </c>
      <c r="J216" s="651">
        <v>335</v>
      </c>
      <c r="K216" s="651"/>
      <c r="L216" s="651">
        <v>335</v>
      </c>
      <c r="M216" s="651"/>
      <c r="N216" s="651"/>
      <c r="O216" s="651">
        <v>82</v>
      </c>
      <c r="P216" s="651">
        <v>324</v>
      </c>
      <c r="Q216" s="644" t="s">
        <v>192</v>
      </c>
      <c r="R216" s="644" t="s">
        <v>645</v>
      </c>
    </row>
    <row r="217" spans="1:18" ht="21.75" customHeight="1">
      <c r="A217" s="644"/>
      <c r="B217" s="664" t="s">
        <v>1348</v>
      </c>
      <c r="C217" s="648">
        <v>1</v>
      </c>
      <c r="D217" s="645" t="s">
        <v>992</v>
      </c>
      <c r="E217" s="649"/>
      <c r="F217" s="644" t="s">
        <v>35</v>
      </c>
      <c r="G217" s="643" t="s">
        <v>1349</v>
      </c>
      <c r="H217" s="651">
        <v>5.8609999999999998</v>
      </c>
      <c r="I217" s="651" t="s">
        <v>187</v>
      </c>
      <c r="J217" s="651">
        <v>293.05</v>
      </c>
      <c r="K217" s="651"/>
      <c r="L217" s="651">
        <v>293.05</v>
      </c>
      <c r="M217" s="651"/>
      <c r="N217" s="651"/>
      <c r="O217" s="651">
        <v>78</v>
      </c>
      <c r="P217" s="651">
        <v>334</v>
      </c>
      <c r="Q217" s="644" t="s">
        <v>192</v>
      </c>
      <c r="R217" s="644" t="s">
        <v>645</v>
      </c>
    </row>
    <row r="218" spans="1:18" ht="21.75" customHeight="1">
      <c r="A218" s="644"/>
      <c r="B218" s="664" t="s">
        <v>1350</v>
      </c>
      <c r="C218" s="648">
        <v>3</v>
      </c>
      <c r="D218" s="645" t="s">
        <v>995</v>
      </c>
      <c r="E218" s="649"/>
      <c r="F218" s="644" t="s">
        <v>35</v>
      </c>
      <c r="G218" s="643" t="s">
        <v>1351</v>
      </c>
      <c r="H218" s="651">
        <v>6.9</v>
      </c>
      <c r="I218" s="651" t="s">
        <v>187</v>
      </c>
      <c r="J218" s="651">
        <v>345</v>
      </c>
      <c r="K218" s="651"/>
      <c r="L218" s="651">
        <v>345</v>
      </c>
      <c r="M218" s="651"/>
      <c r="N218" s="651"/>
      <c r="O218" s="651">
        <v>81</v>
      </c>
      <c r="P218" s="651">
        <v>314</v>
      </c>
      <c r="Q218" s="644" t="s">
        <v>192</v>
      </c>
      <c r="R218" s="644" t="s">
        <v>645</v>
      </c>
    </row>
    <row r="219" spans="1:18" ht="21.75" customHeight="1">
      <c r="A219" s="644"/>
      <c r="B219" s="664" t="s">
        <v>1352</v>
      </c>
      <c r="C219" s="648">
        <v>2</v>
      </c>
      <c r="D219" s="645" t="s">
        <v>998</v>
      </c>
      <c r="E219" s="649"/>
      <c r="F219" s="644" t="s">
        <v>35</v>
      </c>
      <c r="G219" s="643" t="s">
        <v>1353</v>
      </c>
      <c r="H219" s="651">
        <v>6.76</v>
      </c>
      <c r="I219" s="651" t="s">
        <v>187</v>
      </c>
      <c r="J219" s="651">
        <v>338</v>
      </c>
      <c r="K219" s="651"/>
      <c r="L219" s="651">
        <v>338</v>
      </c>
      <c r="M219" s="651"/>
      <c r="N219" s="651"/>
      <c r="O219" s="651">
        <v>81</v>
      </c>
      <c r="P219" s="651">
        <v>314</v>
      </c>
      <c r="Q219" s="644" t="s">
        <v>192</v>
      </c>
      <c r="R219" s="644" t="s">
        <v>645</v>
      </c>
    </row>
    <row r="220" spans="1:18" ht="21.75" customHeight="1">
      <c r="A220" s="644"/>
      <c r="B220" s="664" t="s">
        <v>1354</v>
      </c>
      <c r="C220" s="648">
        <v>1</v>
      </c>
      <c r="D220" s="645" t="s">
        <v>1001</v>
      </c>
      <c r="E220" s="649"/>
      <c r="F220" s="644" t="s">
        <v>35</v>
      </c>
      <c r="G220" s="643" t="s">
        <v>1355</v>
      </c>
      <c r="H220" s="651">
        <v>6.5</v>
      </c>
      <c r="I220" s="651" t="s">
        <v>187</v>
      </c>
      <c r="J220" s="651">
        <v>325</v>
      </c>
      <c r="K220" s="651"/>
      <c r="L220" s="651">
        <v>325</v>
      </c>
      <c r="M220" s="651"/>
      <c r="N220" s="651"/>
      <c r="O220" s="651">
        <v>0</v>
      </c>
      <c r="P220" s="651">
        <v>0</v>
      </c>
      <c r="Q220" s="644" t="s">
        <v>192</v>
      </c>
      <c r="R220" s="644" t="s">
        <v>645</v>
      </c>
    </row>
    <row r="221" spans="1:18" ht="21.75" customHeight="1">
      <c r="A221" s="644"/>
      <c r="B221" s="642" t="s">
        <v>1356</v>
      </c>
      <c r="C221" s="657">
        <v>28</v>
      </c>
      <c r="D221" s="644" t="s">
        <v>1031</v>
      </c>
      <c r="E221" s="658" t="s">
        <v>1357</v>
      </c>
      <c r="F221" s="653" t="s">
        <v>35</v>
      </c>
      <c r="G221" s="644" t="s">
        <v>36</v>
      </c>
      <c r="H221" s="651">
        <v>41.03</v>
      </c>
      <c r="I221" s="651" t="s">
        <v>187</v>
      </c>
      <c r="J221" s="651">
        <v>2051.5</v>
      </c>
      <c r="K221" s="651">
        <v>0</v>
      </c>
      <c r="L221" s="651">
        <v>2051.5</v>
      </c>
      <c r="M221" s="651">
        <v>0</v>
      </c>
      <c r="N221" s="651">
        <v>0</v>
      </c>
      <c r="O221" s="651">
        <v>356</v>
      </c>
      <c r="P221" s="651">
        <v>1392</v>
      </c>
      <c r="Q221" s="644" t="s">
        <v>192</v>
      </c>
      <c r="R221" s="644" t="s">
        <v>645</v>
      </c>
    </row>
    <row r="222" spans="1:18" ht="21.75" customHeight="1">
      <c r="A222" s="644"/>
      <c r="B222" s="664" t="s">
        <v>1358</v>
      </c>
      <c r="C222" s="648">
        <v>3</v>
      </c>
      <c r="D222" s="645" t="s">
        <v>1007</v>
      </c>
      <c r="E222" s="649"/>
      <c r="F222" s="644" t="s">
        <v>35</v>
      </c>
      <c r="G222" s="643" t="s">
        <v>1359</v>
      </c>
      <c r="H222" s="651">
        <v>5.0999999999999996</v>
      </c>
      <c r="I222" s="651" t="s">
        <v>187</v>
      </c>
      <c r="J222" s="651">
        <v>255</v>
      </c>
      <c r="K222" s="651"/>
      <c r="L222" s="651">
        <v>255</v>
      </c>
      <c r="M222" s="651"/>
      <c r="N222" s="651"/>
      <c r="O222" s="651">
        <v>92</v>
      </c>
      <c r="P222" s="651">
        <v>288</v>
      </c>
      <c r="Q222" s="644" t="s">
        <v>192</v>
      </c>
      <c r="R222" s="644" t="s">
        <v>645</v>
      </c>
    </row>
    <row r="223" spans="1:18" ht="21.75" customHeight="1">
      <c r="A223" s="644"/>
      <c r="B223" s="664" t="s">
        <v>1360</v>
      </c>
      <c r="C223" s="648">
        <v>1</v>
      </c>
      <c r="D223" s="645" t="s">
        <v>1010</v>
      </c>
      <c r="E223" s="649"/>
      <c r="F223" s="644" t="s">
        <v>35</v>
      </c>
      <c r="G223" s="643" t="s">
        <v>1361</v>
      </c>
      <c r="H223" s="651">
        <v>5.42</v>
      </c>
      <c r="I223" s="651" t="s">
        <v>187</v>
      </c>
      <c r="J223" s="651">
        <v>271</v>
      </c>
      <c r="K223" s="651"/>
      <c r="L223" s="651">
        <v>271</v>
      </c>
      <c r="M223" s="651"/>
      <c r="N223" s="651"/>
      <c r="O223" s="651">
        <v>90</v>
      </c>
      <c r="P223" s="651">
        <v>355</v>
      </c>
      <c r="Q223" s="644"/>
      <c r="R223" s="644" t="s">
        <v>645</v>
      </c>
    </row>
    <row r="224" spans="1:18" ht="21.75" customHeight="1">
      <c r="A224" s="644"/>
      <c r="B224" s="664" t="s">
        <v>1362</v>
      </c>
      <c r="C224" s="648">
        <v>1</v>
      </c>
      <c r="D224" s="645" t="s">
        <v>1013</v>
      </c>
      <c r="E224" s="649"/>
      <c r="F224" s="644" t="s">
        <v>35</v>
      </c>
      <c r="G224" s="643" t="s">
        <v>1363</v>
      </c>
      <c r="H224" s="651">
        <v>4.32</v>
      </c>
      <c r="I224" s="651" t="s">
        <v>187</v>
      </c>
      <c r="J224" s="651">
        <v>216</v>
      </c>
      <c r="K224" s="651"/>
      <c r="L224" s="651">
        <v>216</v>
      </c>
      <c r="M224" s="651"/>
      <c r="N224" s="651"/>
      <c r="O224" s="651">
        <v>31</v>
      </c>
      <c r="P224" s="651">
        <v>129</v>
      </c>
      <c r="Q224" s="644"/>
      <c r="R224" s="644" t="s">
        <v>645</v>
      </c>
    </row>
    <row r="225" spans="1:18" ht="21.75" customHeight="1">
      <c r="A225" s="644"/>
      <c r="B225" s="664" t="s">
        <v>1364</v>
      </c>
      <c r="C225" s="648">
        <v>1</v>
      </c>
      <c r="D225" s="645" t="s">
        <v>1365</v>
      </c>
      <c r="E225" s="649"/>
      <c r="F225" s="644" t="s">
        <v>35</v>
      </c>
      <c r="G225" s="643" t="s">
        <v>1366</v>
      </c>
      <c r="H225" s="651">
        <v>4.8</v>
      </c>
      <c r="I225" s="651" t="s">
        <v>187</v>
      </c>
      <c r="J225" s="651">
        <v>240</v>
      </c>
      <c r="K225" s="651"/>
      <c r="L225" s="651">
        <v>240</v>
      </c>
      <c r="M225" s="651"/>
      <c r="N225" s="651"/>
      <c r="O225" s="651">
        <v>0</v>
      </c>
      <c r="P225" s="651">
        <v>0</v>
      </c>
      <c r="Q225" s="644"/>
      <c r="R225" s="644" t="s">
        <v>645</v>
      </c>
    </row>
    <row r="226" spans="1:18" ht="21.75" customHeight="1">
      <c r="A226" s="644"/>
      <c r="B226" s="664" t="s">
        <v>1367</v>
      </c>
      <c r="C226" s="648">
        <v>2</v>
      </c>
      <c r="D226" s="645" t="s">
        <v>1019</v>
      </c>
      <c r="E226" s="649"/>
      <c r="F226" s="644" t="s">
        <v>35</v>
      </c>
      <c r="G226" s="643" t="s">
        <v>1368</v>
      </c>
      <c r="H226" s="651">
        <v>5.6</v>
      </c>
      <c r="I226" s="651" t="s">
        <v>187</v>
      </c>
      <c r="J226" s="651">
        <v>280</v>
      </c>
      <c r="K226" s="651"/>
      <c r="L226" s="651">
        <v>280</v>
      </c>
      <c r="M226" s="651"/>
      <c r="N226" s="651"/>
      <c r="O226" s="651">
        <v>28</v>
      </c>
      <c r="P226" s="651">
        <v>106</v>
      </c>
      <c r="Q226" s="644"/>
      <c r="R226" s="644" t="s">
        <v>645</v>
      </c>
    </row>
    <row r="227" spans="1:18" ht="21.75" customHeight="1">
      <c r="A227" s="644"/>
      <c r="B227" s="664" t="s">
        <v>1369</v>
      </c>
      <c r="C227" s="648">
        <v>2</v>
      </c>
      <c r="D227" s="645" t="s">
        <v>1022</v>
      </c>
      <c r="E227" s="649"/>
      <c r="F227" s="644" t="s">
        <v>35</v>
      </c>
      <c r="G227" s="643" t="s">
        <v>1370</v>
      </c>
      <c r="H227" s="651">
        <v>6.7</v>
      </c>
      <c r="I227" s="651" t="s">
        <v>187</v>
      </c>
      <c r="J227" s="651">
        <v>335</v>
      </c>
      <c r="K227" s="651"/>
      <c r="L227" s="651">
        <v>335</v>
      </c>
      <c r="M227" s="651"/>
      <c r="N227" s="651"/>
      <c r="O227" s="651">
        <v>97</v>
      </c>
      <c r="P227" s="651">
        <v>433</v>
      </c>
      <c r="Q227" s="644"/>
      <c r="R227" s="644" t="s">
        <v>645</v>
      </c>
    </row>
    <row r="228" spans="1:18" ht="21.75" customHeight="1">
      <c r="A228" s="644"/>
      <c r="B228" s="664" t="s">
        <v>1371</v>
      </c>
      <c r="C228" s="648">
        <v>1</v>
      </c>
      <c r="D228" s="645" t="s">
        <v>1025</v>
      </c>
      <c r="E228" s="649"/>
      <c r="F228" s="644" t="s">
        <v>35</v>
      </c>
      <c r="G228" s="643" t="s">
        <v>1372</v>
      </c>
      <c r="H228" s="651">
        <v>4.0999999999999996</v>
      </c>
      <c r="I228" s="651" t="s">
        <v>187</v>
      </c>
      <c r="J228" s="651">
        <v>205</v>
      </c>
      <c r="K228" s="651"/>
      <c r="L228" s="651">
        <v>205</v>
      </c>
      <c r="M228" s="651"/>
      <c r="N228" s="651"/>
      <c r="O228" s="651">
        <v>0</v>
      </c>
      <c r="P228" s="651">
        <v>0</v>
      </c>
      <c r="Q228" s="644" t="s">
        <v>192</v>
      </c>
      <c r="R228" s="644" t="s">
        <v>645</v>
      </c>
    </row>
    <row r="229" spans="1:18" ht="21.75" customHeight="1">
      <c r="A229" s="644"/>
      <c r="B229" s="664" t="s">
        <v>1373</v>
      </c>
      <c r="C229" s="648">
        <v>1</v>
      </c>
      <c r="D229" s="645" t="s">
        <v>1028</v>
      </c>
      <c r="E229" s="649"/>
      <c r="F229" s="644" t="s">
        <v>35</v>
      </c>
      <c r="G229" s="643" t="s">
        <v>1374</v>
      </c>
      <c r="H229" s="651">
        <v>4.99</v>
      </c>
      <c r="I229" s="651" t="s">
        <v>187</v>
      </c>
      <c r="J229" s="651">
        <v>249.5</v>
      </c>
      <c r="K229" s="651"/>
      <c r="L229" s="651">
        <v>249.5</v>
      </c>
      <c r="M229" s="651"/>
      <c r="N229" s="651"/>
      <c r="O229" s="651">
        <v>18</v>
      </c>
      <c r="P229" s="651">
        <v>81</v>
      </c>
      <c r="Q229" s="644" t="s">
        <v>192</v>
      </c>
      <c r="R229" s="644" t="s">
        <v>645</v>
      </c>
    </row>
    <row r="230" spans="1:18" ht="21.75" customHeight="1">
      <c r="A230" s="643"/>
      <c r="B230" s="679" t="s">
        <v>1375</v>
      </c>
      <c r="C230" s="657">
        <v>16</v>
      </c>
      <c r="D230" s="643" t="s">
        <v>1031</v>
      </c>
      <c r="E230" s="673" t="s">
        <v>1376</v>
      </c>
      <c r="F230" s="643" t="s">
        <v>62</v>
      </c>
      <c r="G230" s="643" t="s">
        <v>36</v>
      </c>
      <c r="H230" s="675">
        <v>60.192999999999998</v>
      </c>
      <c r="I230" s="675" t="s">
        <v>187</v>
      </c>
      <c r="J230" s="675">
        <v>3009.65</v>
      </c>
      <c r="K230" s="675">
        <v>0</v>
      </c>
      <c r="L230" s="675">
        <v>3009.65</v>
      </c>
      <c r="M230" s="675">
        <v>0</v>
      </c>
      <c r="N230" s="675">
        <v>0</v>
      </c>
      <c r="O230" s="675">
        <v>728</v>
      </c>
      <c r="P230" s="675">
        <v>2565</v>
      </c>
      <c r="Q230" s="644" t="s">
        <v>192</v>
      </c>
      <c r="R230" s="644" t="s">
        <v>645</v>
      </c>
    </row>
    <row r="231" spans="1:18" ht="21.75" customHeight="1">
      <c r="A231" s="648"/>
      <c r="B231" s="664" t="s">
        <v>1377</v>
      </c>
      <c r="C231" s="648">
        <v>1</v>
      </c>
      <c r="D231" s="645" t="s">
        <v>1034</v>
      </c>
      <c r="E231" s="649"/>
      <c r="F231" s="644" t="s">
        <v>35</v>
      </c>
      <c r="G231" s="643" t="s">
        <v>1378</v>
      </c>
      <c r="H231" s="651">
        <v>5.15</v>
      </c>
      <c r="I231" s="651" t="s">
        <v>187</v>
      </c>
      <c r="J231" s="651">
        <v>257.5</v>
      </c>
      <c r="K231" s="651"/>
      <c r="L231" s="651">
        <v>257.5</v>
      </c>
      <c r="M231" s="651"/>
      <c r="N231" s="651"/>
      <c r="O231" s="651">
        <v>100</v>
      </c>
      <c r="P231" s="651">
        <v>400</v>
      </c>
      <c r="Q231" s="648" t="s">
        <v>192</v>
      </c>
      <c r="R231" s="644" t="s">
        <v>645</v>
      </c>
    </row>
    <row r="232" spans="1:18" ht="21.75" customHeight="1">
      <c r="A232" s="648"/>
      <c r="B232" s="664" t="s">
        <v>1379</v>
      </c>
      <c r="C232" s="648">
        <v>1</v>
      </c>
      <c r="D232" s="645" t="s">
        <v>1037</v>
      </c>
      <c r="E232" s="649"/>
      <c r="F232" s="644" t="s">
        <v>35</v>
      </c>
      <c r="G232" s="643" t="s">
        <v>1380</v>
      </c>
      <c r="H232" s="651">
        <v>5.54</v>
      </c>
      <c r="I232" s="651" t="s">
        <v>187</v>
      </c>
      <c r="J232" s="651">
        <v>277</v>
      </c>
      <c r="K232" s="651"/>
      <c r="L232" s="651">
        <v>277</v>
      </c>
      <c r="M232" s="651"/>
      <c r="N232" s="651"/>
      <c r="O232" s="651">
        <v>40</v>
      </c>
      <c r="P232" s="651">
        <v>123</v>
      </c>
      <c r="Q232" s="648" t="s">
        <v>192</v>
      </c>
      <c r="R232" s="644" t="s">
        <v>645</v>
      </c>
    </row>
    <row r="233" spans="1:18" ht="21.75" customHeight="1">
      <c r="A233" s="648"/>
      <c r="B233" s="664" t="s">
        <v>1381</v>
      </c>
      <c r="C233" s="648">
        <v>2</v>
      </c>
      <c r="D233" s="645" t="s">
        <v>1040</v>
      </c>
      <c r="E233" s="649"/>
      <c r="F233" s="644" t="s">
        <v>35</v>
      </c>
      <c r="G233" s="643" t="s">
        <v>1382</v>
      </c>
      <c r="H233" s="651">
        <v>8.0399999999999991</v>
      </c>
      <c r="I233" s="651" t="s">
        <v>187</v>
      </c>
      <c r="J233" s="651">
        <v>402</v>
      </c>
      <c r="K233" s="651"/>
      <c r="L233" s="651">
        <v>402</v>
      </c>
      <c r="M233" s="651"/>
      <c r="N233" s="651"/>
      <c r="O233" s="651">
        <v>59</v>
      </c>
      <c r="P233" s="651">
        <v>225</v>
      </c>
      <c r="Q233" s="648" t="s">
        <v>192</v>
      </c>
      <c r="R233" s="644" t="s">
        <v>645</v>
      </c>
    </row>
    <row r="234" spans="1:18" ht="21.75" customHeight="1">
      <c r="A234" s="648"/>
      <c r="B234" s="664" t="s">
        <v>1383</v>
      </c>
      <c r="C234" s="648">
        <v>3</v>
      </c>
      <c r="D234" s="645" t="s">
        <v>1043</v>
      </c>
      <c r="E234" s="649"/>
      <c r="F234" s="644" t="s">
        <v>35</v>
      </c>
      <c r="G234" s="643" t="s">
        <v>1384</v>
      </c>
      <c r="H234" s="651">
        <v>6.556</v>
      </c>
      <c r="I234" s="651" t="s">
        <v>187</v>
      </c>
      <c r="J234" s="651">
        <v>327.8</v>
      </c>
      <c r="K234" s="651"/>
      <c r="L234" s="651">
        <v>327.8</v>
      </c>
      <c r="M234" s="651"/>
      <c r="N234" s="651"/>
      <c r="O234" s="651">
        <v>59</v>
      </c>
      <c r="P234" s="651">
        <v>225</v>
      </c>
      <c r="Q234" s="648" t="s">
        <v>192</v>
      </c>
      <c r="R234" s="644" t="s">
        <v>645</v>
      </c>
    </row>
    <row r="235" spans="1:18" ht="21.75" customHeight="1">
      <c r="A235" s="648"/>
      <c r="B235" s="664" t="s">
        <v>1385</v>
      </c>
      <c r="C235" s="648">
        <v>2</v>
      </c>
      <c r="D235" s="645" t="s">
        <v>1046</v>
      </c>
      <c r="E235" s="649"/>
      <c r="F235" s="644" t="s">
        <v>35</v>
      </c>
      <c r="G235" s="643" t="s">
        <v>1386</v>
      </c>
      <c r="H235" s="651">
        <v>8.3000000000000007</v>
      </c>
      <c r="I235" s="651" t="s">
        <v>187</v>
      </c>
      <c r="J235" s="651">
        <v>415</v>
      </c>
      <c r="K235" s="651"/>
      <c r="L235" s="651">
        <v>415</v>
      </c>
      <c r="M235" s="651"/>
      <c r="N235" s="651"/>
      <c r="O235" s="651">
        <v>149</v>
      </c>
      <c r="P235" s="651">
        <v>445</v>
      </c>
      <c r="Q235" s="648" t="s">
        <v>192</v>
      </c>
      <c r="R235" s="644" t="s">
        <v>645</v>
      </c>
    </row>
    <row r="236" spans="1:18" ht="21.75" customHeight="1">
      <c r="A236" s="648"/>
      <c r="B236" s="664" t="s">
        <v>1387</v>
      </c>
      <c r="C236" s="648">
        <v>4</v>
      </c>
      <c r="D236" s="645" t="s">
        <v>1049</v>
      </c>
      <c r="E236" s="649"/>
      <c r="F236" s="644" t="s">
        <v>35</v>
      </c>
      <c r="G236" s="643" t="s">
        <v>1388</v>
      </c>
      <c r="H236" s="651">
        <v>8.4269999999999996</v>
      </c>
      <c r="I236" s="651" t="s">
        <v>187</v>
      </c>
      <c r="J236" s="651">
        <v>421.35</v>
      </c>
      <c r="K236" s="651"/>
      <c r="L236" s="651">
        <v>421.35</v>
      </c>
      <c r="M236" s="651"/>
      <c r="N236" s="651"/>
      <c r="O236" s="651">
        <v>149</v>
      </c>
      <c r="P236" s="651">
        <v>445</v>
      </c>
      <c r="Q236" s="648" t="s">
        <v>192</v>
      </c>
      <c r="R236" s="644" t="s">
        <v>645</v>
      </c>
    </row>
    <row r="237" spans="1:18" ht="21.75" customHeight="1">
      <c r="A237" s="648"/>
      <c r="B237" s="664" t="s">
        <v>1389</v>
      </c>
      <c r="C237" s="648">
        <v>1</v>
      </c>
      <c r="D237" s="645" t="s">
        <v>1052</v>
      </c>
      <c r="E237" s="649"/>
      <c r="F237" s="644" t="s">
        <v>35</v>
      </c>
      <c r="G237" s="643" t="s">
        <v>1390</v>
      </c>
      <c r="H237" s="651">
        <v>5.86</v>
      </c>
      <c r="I237" s="651" t="s">
        <v>187</v>
      </c>
      <c r="J237" s="651">
        <v>293</v>
      </c>
      <c r="K237" s="651"/>
      <c r="L237" s="651">
        <v>293</v>
      </c>
      <c r="M237" s="651"/>
      <c r="N237" s="651"/>
      <c r="O237" s="651">
        <v>62</v>
      </c>
      <c r="P237" s="651">
        <v>272</v>
      </c>
      <c r="Q237" s="648" t="s">
        <v>192</v>
      </c>
      <c r="R237" s="644" t="s">
        <v>645</v>
      </c>
    </row>
    <row r="238" spans="1:18" ht="21.75" customHeight="1">
      <c r="A238" s="648"/>
      <c r="B238" s="664" t="s">
        <v>1391</v>
      </c>
      <c r="C238" s="648">
        <v>1</v>
      </c>
      <c r="D238" s="645" t="s">
        <v>1055</v>
      </c>
      <c r="E238" s="649"/>
      <c r="F238" s="644" t="s">
        <v>35</v>
      </c>
      <c r="G238" s="643" t="s">
        <v>1392</v>
      </c>
      <c r="H238" s="651">
        <v>3.12</v>
      </c>
      <c r="I238" s="651" t="s">
        <v>187</v>
      </c>
      <c r="J238" s="651">
        <v>156</v>
      </c>
      <c r="K238" s="651"/>
      <c r="L238" s="651">
        <v>156</v>
      </c>
      <c r="M238" s="651"/>
      <c r="N238" s="651"/>
      <c r="O238" s="651">
        <v>0</v>
      </c>
      <c r="P238" s="651">
        <v>0</v>
      </c>
      <c r="Q238" s="648" t="s">
        <v>192</v>
      </c>
      <c r="R238" s="644" t="s">
        <v>645</v>
      </c>
    </row>
    <row r="239" spans="1:18" ht="21.75" customHeight="1">
      <c r="A239" s="648"/>
      <c r="B239" s="664" t="s">
        <v>1393</v>
      </c>
      <c r="C239" s="648">
        <v>1</v>
      </c>
      <c r="D239" s="645" t="s">
        <v>1058</v>
      </c>
      <c r="E239" s="649"/>
      <c r="F239" s="644" t="s">
        <v>35</v>
      </c>
      <c r="G239" s="643" t="s">
        <v>1394</v>
      </c>
      <c r="H239" s="651">
        <v>9.1999999999999993</v>
      </c>
      <c r="I239" s="651" t="s">
        <v>187</v>
      </c>
      <c r="J239" s="651">
        <v>460</v>
      </c>
      <c r="K239" s="651"/>
      <c r="L239" s="651">
        <v>460</v>
      </c>
      <c r="M239" s="651"/>
      <c r="N239" s="651"/>
      <c r="O239" s="651">
        <v>110</v>
      </c>
      <c r="P239" s="651">
        <v>430</v>
      </c>
      <c r="Q239" s="648" t="s">
        <v>192</v>
      </c>
      <c r="R239" s="644" t="s">
        <v>645</v>
      </c>
    </row>
    <row r="240" spans="1:18" ht="21.75" customHeight="1">
      <c r="A240" s="643"/>
      <c r="B240" s="681" t="s">
        <v>1395</v>
      </c>
      <c r="C240" s="643">
        <v>14</v>
      </c>
      <c r="D240" s="654" t="s">
        <v>1061</v>
      </c>
      <c r="E240" s="674" t="s">
        <v>1396</v>
      </c>
      <c r="F240" s="643" t="s">
        <v>62</v>
      </c>
      <c r="G240" s="643" t="s">
        <v>36</v>
      </c>
      <c r="H240" s="651">
        <v>59.458999999999996</v>
      </c>
      <c r="I240" s="651" t="s">
        <v>187</v>
      </c>
      <c r="J240" s="651">
        <v>2972.95</v>
      </c>
      <c r="K240" s="651">
        <v>0</v>
      </c>
      <c r="L240" s="651">
        <v>2972.95</v>
      </c>
      <c r="M240" s="651">
        <v>0</v>
      </c>
      <c r="N240" s="651">
        <v>0</v>
      </c>
      <c r="O240" s="651">
        <v>926</v>
      </c>
      <c r="P240" s="651">
        <v>2382</v>
      </c>
      <c r="Q240" s="654" t="s">
        <v>192</v>
      </c>
      <c r="R240" s="644" t="s">
        <v>645</v>
      </c>
    </row>
    <row r="241" spans="1:18" ht="21.75" customHeight="1">
      <c r="A241" s="643"/>
      <c r="B241" s="664" t="s">
        <v>1391</v>
      </c>
      <c r="C241" s="648">
        <v>2</v>
      </c>
      <c r="D241" s="645" t="s">
        <v>1055</v>
      </c>
      <c r="E241" s="649"/>
      <c r="F241" s="644" t="s">
        <v>35</v>
      </c>
      <c r="G241" s="643" t="s">
        <v>1397</v>
      </c>
      <c r="H241" s="651">
        <v>5.66</v>
      </c>
      <c r="I241" s="651" t="s">
        <v>187</v>
      </c>
      <c r="J241" s="651">
        <v>283</v>
      </c>
      <c r="K241" s="651"/>
      <c r="L241" s="651">
        <v>283</v>
      </c>
      <c r="M241" s="651"/>
      <c r="N241" s="651"/>
      <c r="O241" s="651">
        <v>75</v>
      </c>
      <c r="P241" s="651">
        <v>241</v>
      </c>
      <c r="Q241" s="654" t="s">
        <v>192</v>
      </c>
      <c r="R241" s="644" t="s">
        <v>645</v>
      </c>
    </row>
    <row r="242" spans="1:18" ht="21.75" customHeight="1">
      <c r="A242" s="643"/>
      <c r="B242" s="664" t="s">
        <v>1398</v>
      </c>
      <c r="C242" s="648">
        <v>2</v>
      </c>
      <c r="D242" s="645" t="s">
        <v>1064</v>
      </c>
      <c r="E242" s="649"/>
      <c r="F242" s="644" t="s">
        <v>35</v>
      </c>
      <c r="G242" s="643" t="s">
        <v>1399</v>
      </c>
      <c r="H242" s="651">
        <v>7.8</v>
      </c>
      <c r="I242" s="651" t="s">
        <v>187</v>
      </c>
      <c r="J242" s="651">
        <v>390</v>
      </c>
      <c r="K242" s="651"/>
      <c r="L242" s="651">
        <v>390</v>
      </c>
      <c r="M242" s="651"/>
      <c r="N242" s="651"/>
      <c r="O242" s="651">
        <v>131</v>
      </c>
      <c r="P242" s="651">
        <v>333</v>
      </c>
      <c r="Q242" s="654" t="s">
        <v>192</v>
      </c>
      <c r="R242" s="644" t="s">
        <v>645</v>
      </c>
    </row>
    <row r="243" spans="1:18" ht="21.75" customHeight="1">
      <c r="A243" s="643"/>
      <c r="B243" s="664" t="s">
        <v>1400</v>
      </c>
      <c r="C243" s="648">
        <v>1</v>
      </c>
      <c r="D243" s="645" t="s">
        <v>1067</v>
      </c>
      <c r="E243" s="649"/>
      <c r="F243" s="644" t="s">
        <v>35</v>
      </c>
      <c r="G243" s="643" t="s">
        <v>1401</v>
      </c>
      <c r="H243" s="651">
        <v>7.56</v>
      </c>
      <c r="I243" s="651" t="s">
        <v>187</v>
      </c>
      <c r="J243" s="651">
        <v>378</v>
      </c>
      <c r="K243" s="651"/>
      <c r="L243" s="651">
        <v>378</v>
      </c>
      <c r="M243" s="651"/>
      <c r="N243" s="651"/>
      <c r="O243" s="651">
        <v>60</v>
      </c>
      <c r="P243" s="651">
        <v>194</v>
      </c>
      <c r="Q243" s="654" t="s">
        <v>192</v>
      </c>
      <c r="R243" s="644" t="s">
        <v>645</v>
      </c>
    </row>
    <row r="244" spans="1:18" ht="21.75" customHeight="1">
      <c r="A244" s="643"/>
      <c r="B244" s="664" t="s">
        <v>1402</v>
      </c>
      <c r="C244" s="648">
        <v>2</v>
      </c>
      <c r="D244" s="645" t="s">
        <v>1070</v>
      </c>
      <c r="E244" s="649"/>
      <c r="F244" s="644" t="s">
        <v>35</v>
      </c>
      <c r="G244" s="643" t="s">
        <v>1403</v>
      </c>
      <c r="H244" s="651">
        <v>7.35</v>
      </c>
      <c r="I244" s="651" t="s">
        <v>187</v>
      </c>
      <c r="J244" s="651">
        <v>367.5</v>
      </c>
      <c r="K244" s="651"/>
      <c r="L244" s="651">
        <v>367.5</v>
      </c>
      <c r="M244" s="651"/>
      <c r="N244" s="651"/>
      <c r="O244" s="651">
        <v>110</v>
      </c>
      <c r="P244" s="651">
        <v>269</v>
      </c>
      <c r="Q244" s="654" t="s">
        <v>192</v>
      </c>
      <c r="R244" s="644" t="s">
        <v>645</v>
      </c>
    </row>
    <row r="245" spans="1:18" ht="21.75" customHeight="1">
      <c r="A245" s="643"/>
      <c r="B245" s="664" t="s">
        <v>1404</v>
      </c>
      <c r="C245" s="648">
        <v>1</v>
      </c>
      <c r="D245" s="645" t="s">
        <v>1073</v>
      </c>
      <c r="E245" s="649"/>
      <c r="F245" s="644" t="s">
        <v>35</v>
      </c>
      <c r="G245" s="643" t="s">
        <v>1405</v>
      </c>
      <c r="H245" s="651">
        <v>4.7089999999999996</v>
      </c>
      <c r="I245" s="651" t="s">
        <v>187</v>
      </c>
      <c r="J245" s="651">
        <v>235.45</v>
      </c>
      <c r="K245" s="651"/>
      <c r="L245" s="651">
        <v>235.45</v>
      </c>
      <c r="M245" s="651"/>
      <c r="N245" s="651"/>
      <c r="O245" s="651">
        <v>110</v>
      </c>
      <c r="P245" s="651">
        <v>269</v>
      </c>
      <c r="Q245" s="654" t="s">
        <v>192</v>
      </c>
      <c r="R245" s="644" t="s">
        <v>645</v>
      </c>
    </row>
    <row r="246" spans="1:18" ht="21.75" customHeight="1">
      <c r="A246" s="643"/>
      <c r="B246" s="664" t="s">
        <v>1406</v>
      </c>
      <c r="C246" s="648">
        <v>1</v>
      </c>
      <c r="D246" s="645" t="s">
        <v>1076</v>
      </c>
      <c r="E246" s="649"/>
      <c r="F246" s="644" t="s">
        <v>35</v>
      </c>
      <c r="G246" s="643" t="s">
        <v>1407</v>
      </c>
      <c r="H246" s="651">
        <v>5.6</v>
      </c>
      <c r="I246" s="651" t="s">
        <v>187</v>
      </c>
      <c r="J246" s="651">
        <v>280</v>
      </c>
      <c r="K246" s="651"/>
      <c r="L246" s="651">
        <v>280</v>
      </c>
      <c r="M246" s="651"/>
      <c r="N246" s="651"/>
      <c r="O246" s="651">
        <v>110</v>
      </c>
      <c r="P246" s="651">
        <v>269</v>
      </c>
      <c r="Q246" s="654" t="s">
        <v>192</v>
      </c>
      <c r="R246" s="644" t="s">
        <v>645</v>
      </c>
    </row>
    <row r="247" spans="1:18" ht="21.75" customHeight="1">
      <c r="A247" s="643"/>
      <c r="B247" s="664" t="s">
        <v>1408</v>
      </c>
      <c r="C247" s="648">
        <v>1</v>
      </c>
      <c r="D247" s="645" t="s">
        <v>1079</v>
      </c>
      <c r="E247" s="649"/>
      <c r="F247" s="644" t="s">
        <v>35</v>
      </c>
      <c r="G247" s="643" t="s">
        <v>1409</v>
      </c>
      <c r="H247" s="651">
        <v>5.44</v>
      </c>
      <c r="I247" s="651" t="s">
        <v>187</v>
      </c>
      <c r="J247" s="651">
        <v>272</v>
      </c>
      <c r="K247" s="651"/>
      <c r="L247" s="651">
        <v>272</v>
      </c>
      <c r="M247" s="651"/>
      <c r="N247" s="651"/>
      <c r="O247" s="651">
        <v>110</v>
      </c>
      <c r="P247" s="651">
        <v>269</v>
      </c>
      <c r="Q247" s="654" t="s">
        <v>192</v>
      </c>
      <c r="R247" s="644" t="s">
        <v>645</v>
      </c>
    </row>
    <row r="248" spans="1:18" ht="21.75" customHeight="1">
      <c r="A248" s="643"/>
      <c r="B248" s="664" t="s">
        <v>1410</v>
      </c>
      <c r="C248" s="648">
        <v>2</v>
      </c>
      <c r="D248" s="645" t="s">
        <v>1082</v>
      </c>
      <c r="E248" s="649"/>
      <c r="F248" s="644" t="s">
        <v>35</v>
      </c>
      <c r="G248" s="643" t="s">
        <v>1411</v>
      </c>
      <c r="H248" s="651">
        <v>8.56</v>
      </c>
      <c r="I248" s="651" t="s">
        <v>187</v>
      </c>
      <c r="J248" s="651">
        <v>428</v>
      </c>
      <c r="K248" s="651"/>
      <c r="L248" s="651">
        <v>428</v>
      </c>
      <c r="M248" s="651"/>
      <c r="N248" s="651"/>
      <c r="O248" s="651">
        <v>110</v>
      </c>
      <c r="P248" s="651">
        <v>269</v>
      </c>
      <c r="Q248" s="654" t="s">
        <v>192</v>
      </c>
      <c r="R248" s="644" t="s">
        <v>645</v>
      </c>
    </row>
    <row r="249" spans="1:18" ht="21.75" customHeight="1">
      <c r="A249" s="643"/>
      <c r="B249" s="664" t="s">
        <v>1412</v>
      </c>
      <c r="C249" s="648">
        <v>1</v>
      </c>
      <c r="D249" s="645" t="s">
        <v>1085</v>
      </c>
      <c r="E249" s="649"/>
      <c r="F249" s="644" t="s">
        <v>35</v>
      </c>
      <c r="G249" s="643" t="s">
        <v>1413</v>
      </c>
      <c r="H249" s="651">
        <v>4.42</v>
      </c>
      <c r="I249" s="651" t="s">
        <v>187</v>
      </c>
      <c r="J249" s="651">
        <v>221</v>
      </c>
      <c r="K249" s="651"/>
      <c r="L249" s="651">
        <v>221</v>
      </c>
      <c r="M249" s="651"/>
      <c r="N249" s="651"/>
      <c r="O249" s="651">
        <v>110</v>
      </c>
      <c r="P249" s="651">
        <v>269</v>
      </c>
      <c r="Q249" s="654" t="s">
        <v>192</v>
      </c>
      <c r="R249" s="644" t="s">
        <v>645</v>
      </c>
    </row>
    <row r="250" spans="1:18" ht="21.75" customHeight="1">
      <c r="A250" s="643"/>
      <c r="B250" s="664" t="s">
        <v>1414</v>
      </c>
      <c r="C250" s="648">
        <v>1</v>
      </c>
      <c r="D250" s="645" t="s">
        <v>1088</v>
      </c>
      <c r="E250" s="649"/>
      <c r="F250" s="644" t="s">
        <v>35</v>
      </c>
      <c r="G250" s="643" t="s">
        <v>1415</v>
      </c>
      <c r="H250" s="651">
        <v>2.36</v>
      </c>
      <c r="I250" s="651" t="s">
        <v>187</v>
      </c>
      <c r="J250" s="651">
        <v>118</v>
      </c>
      <c r="K250" s="651"/>
      <c r="L250" s="651">
        <v>118</v>
      </c>
      <c r="M250" s="651"/>
      <c r="N250" s="651"/>
      <c r="O250" s="651">
        <v>0</v>
      </c>
      <c r="P250" s="651">
        <v>0</v>
      </c>
      <c r="Q250" s="654" t="s">
        <v>192</v>
      </c>
      <c r="R250" s="644" t="s">
        <v>645</v>
      </c>
    </row>
    <row r="251" spans="1:18" ht="21.75" customHeight="1">
      <c r="A251" s="644"/>
      <c r="B251" s="668" t="s">
        <v>1416</v>
      </c>
      <c r="C251" s="657">
        <v>10</v>
      </c>
      <c r="D251" s="644" t="s">
        <v>1091</v>
      </c>
      <c r="E251" s="658" t="s">
        <v>1417</v>
      </c>
      <c r="F251" s="653" t="s">
        <v>35</v>
      </c>
      <c r="G251" s="644" t="s">
        <v>36</v>
      </c>
      <c r="H251" s="675">
        <v>50.120000000000005</v>
      </c>
      <c r="I251" s="651" t="s">
        <v>187</v>
      </c>
      <c r="J251" s="675">
        <v>2506</v>
      </c>
      <c r="K251" s="675">
        <v>0</v>
      </c>
      <c r="L251" s="675">
        <v>2506</v>
      </c>
      <c r="M251" s="675">
        <v>0</v>
      </c>
      <c r="N251" s="675">
        <v>0</v>
      </c>
      <c r="O251" s="675">
        <v>734</v>
      </c>
      <c r="P251" s="675">
        <v>3336</v>
      </c>
      <c r="Q251" s="644" t="s">
        <v>192</v>
      </c>
      <c r="R251" s="644" t="s">
        <v>645</v>
      </c>
    </row>
    <row r="252" spans="1:18" ht="21.75" customHeight="1">
      <c r="A252" s="644"/>
      <c r="B252" s="664" t="s">
        <v>1418</v>
      </c>
      <c r="C252" s="648">
        <v>1</v>
      </c>
      <c r="D252" s="645" t="s">
        <v>1093</v>
      </c>
      <c r="E252" s="649"/>
      <c r="F252" s="644" t="s">
        <v>35</v>
      </c>
      <c r="G252" s="643" t="s">
        <v>1419</v>
      </c>
      <c r="H252" s="651">
        <v>5.36</v>
      </c>
      <c r="I252" s="651" t="s">
        <v>187</v>
      </c>
      <c r="J252" s="651">
        <v>268</v>
      </c>
      <c r="K252" s="651"/>
      <c r="L252" s="651">
        <v>268</v>
      </c>
      <c r="M252" s="651"/>
      <c r="N252" s="651"/>
      <c r="O252" s="651">
        <v>0</v>
      </c>
      <c r="P252" s="651">
        <v>0</v>
      </c>
      <c r="Q252" s="644" t="s">
        <v>192</v>
      </c>
      <c r="R252" s="644" t="s">
        <v>645</v>
      </c>
    </row>
    <row r="253" spans="1:18" ht="21.75" customHeight="1">
      <c r="A253" s="644"/>
      <c r="B253" s="664" t="s">
        <v>1420</v>
      </c>
      <c r="C253" s="648">
        <v>1</v>
      </c>
      <c r="D253" s="645" t="s">
        <v>1096</v>
      </c>
      <c r="E253" s="649"/>
      <c r="F253" s="644" t="s">
        <v>35</v>
      </c>
      <c r="G253" s="643" t="s">
        <v>1421</v>
      </c>
      <c r="H253" s="651">
        <v>4.2300000000000004</v>
      </c>
      <c r="I253" s="651" t="s">
        <v>187</v>
      </c>
      <c r="J253" s="651">
        <v>211.5</v>
      </c>
      <c r="K253" s="651"/>
      <c r="L253" s="651">
        <v>211.5</v>
      </c>
      <c r="M253" s="651"/>
      <c r="N253" s="651"/>
      <c r="O253" s="651">
        <v>0</v>
      </c>
      <c r="P253" s="651">
        <v>0</v>
      </c>
      <c r="Q253" s="644" t="s">
        <v>192</v>
      </c>
      <c r="R253" s="644" t="s">
        <v>645</v>
      </c>
    </row>
    <row r="254" spans="1:18" ht="21.75" customHeight="1">
      <c r="A254" s="644"/>
      <c r="B254" s="664" t="s">
        <v>1422</v>
      </c>
      <c r="C254" s="648">
        <v>2</v>
      </c>
      <c r="D254" s="645" t="s">
        <v>1099</v>
      </c>
      <c r="E254" s="649"/>
      <c r="F254" s="644" t="s">
        <v>35</v>
      </c>
      <c r="G254" s="643" t="s">
        <v>1423</v>
      </c>
      <c r="H254" s="651">
        <v>8.3000000000000007</v>
      </c>
      <c r="I254" s="651" t="s">
        <v>187</v>
      </c>
      <c r="J254" s="651">
        <v>415</v>
      </c>
      <c r="K254" s="651"/>
      <c r="L254" s="651">
        <v>415</v>
      </c>
      <c r="M254" s="651"/>
      <c r="N254" s="651"/>
      <c r="O254" s="651">
        <v>365</v>
      </c>
      <c r="P254" s="651">
        <v>1700</v>
      </c>
      <c r="Q254" s="644" t="s">
        <v>192</v>
      </c>
      <c r="R254" s="644" t="s">
        <v>645</v>
      </c>
    </row>
    <row r="255" spans="1:18" ht="21.75" customHeight="1">
      <c r="A255" s="644"/>
      <c r="B255" s="664" t="s">
        <v>1424</v>
      </c>
      <c r="C255" s="648">
        <v>1</v>
      </c>
      <c r="D255" s="645" t="s">
        <v>1102</v>
      </c>
      <c r="E255" s="649"/>
      <c r="F255" s="644" t="s">
        <v>35</v>
      </c>
      <c r="G255" s="643" t="s">
        <v>1425</v>
      </c>
      <c r="H255" s="651">
        <v>3.26</v>
      </c>
      <c r="I255" s="651" t="s">
        <v>187</v>
      </c>
      <c r="J255" s="651">
        <v>163</v>
      </c>
      <c r="K255" s="651"/>
      <c r="L255" s="651">
        <v>163</v>
      </c>
      <c r="M255" s="651"/>
      <c r="N255" s="651"/>
      <c r="O255" s="651">
        <v>0</v>
      </c>
      <c r="P255" s="651">
        <v>0</v>
      </c>
      <c r="Q255" s="644" t="s">
        <v>192</v>
      </c>
      <c r="R255" s="644" t="s">
        <v>645</v>
      </c>
    </row>
    <row r="256" spans="1:18" ht="21.75" customHeight="1">
      <c r="A256" s="644"/>
      <c r="B256" s="664" t="s">
        <v>1426</v>
      </c>
      <c r="C256" s="648">
        <v>1</v>
      </c>
      <c r="D256" s="645" t="s">
        <v>1105</v>
      </c>
      <c r="E256" s="649"/>
      <c r="F256" s="644" t="s">
        <v>35</v>
      </c>
      <c r="G256" s="643" t="s">
        <v>1427</v>
      </c>
      <c r="H256" s="651">
        <v>6.39</v>
      </c>
      <c r="I256" s="651" t="s">
        <v>187</v>
      </c>
      <c r="J256" s="651">
        <v>319.5</v>
      </c>
      <c r="K256" s="651"/>
      <c r="L256" s="651">
        <v>319.5</v>
      </c>
      <c r="M256" s="651"/>
      <c r="N256" s="651"/>
      <c r="O256" s="651">
        <v>82</v>
      </c>
      <c r="P256" s="651">
        <v>336</v>
      </c>
      <c r="Q256" s="644" t="s">
        <v>192</v>
      </c>
      <c r="R256" s="644" t="s">
        <v>645</v>
      </c>
    </row>
    <row r="257" spans="1:18" ht="21.75" customHeight="1">
      <c r="A257" s="644"/>
      <c r="B257" s="664" t="s">
        <v>1428</v>
      </c>
      <c r="C257" s="648">
        <v>1</v>
      </c>
      <c r="D257" s="645" t="s">
        <v>1108</v>
      </c>
      <c r="E257" s="649"/>
      <c r="F257" s="644" t="s">
        <v>35</v>
      </c>
      <c r="G257" s="643" t="s">
        <v>1429</v>
      </c>
      <c r="H257" s="651">
        <v>6.2</v>
      </c>
      <c r="I257" s="651" t="s">
        <v>187</v>
      </c>
      <c r="J257" s="651">
        <v>310</v>
      </c>
      <c r="K257" s="651"/>
      <c r="L257" s="651">
        <v>310</v>
      </c>
      <c r="M257" s="651"/>
      <c r="N257" s="651"/>
      <c r="O257" s="651">
        <v>72</v>
      </c>
      <c r="P257" s="651">
        <v>360</v>
      </c>
      <c r="Q257" s="644" t="s">
        <v>192</v>
      </c>
      <c r="R257" s="644" t="s">
        <v>645</v>
      </c>
    </row>
    <row r="258" spans="1:18" ht="21.75" customHeight="1">
      <c r="A258" s="644"/>
      <c r="B258" s="664" t="s">
        <v>1430</v>
      </c>
      <c r="C258" s="648">
        <v>2</v>
      </c>
      <c r="D258" s="645" t="s">
        <v>1111</v>
      </c>
      <c r="E258" s="649"/>
      <c r="F258" s="644" t="s">
        <v>35</v>
      </c>
      <c r="G258" s="643" t="s">
        <v>1431</v>
      </c>
      <c r="H258" s="651">
        <v>10.16</v>
      </c>
      <c r="I258" s="651" t="s">
        <v>187</v>
      </c>
      <c r="J258" s="651">
        <v>508</v>
      </c>
      <c r="K258" s="651"/>
      <c r="L258" s="651">
        <v>508</v>
      </c>
      <c r="M258" s="651"/>
      <c r="N258" s="651"/>
      <c r="O258" s="651">
        <v>145</v>
      </c>
      <c r="P258" s="651">
        <v>590</v>
      </c>
      <c r="Q258" s="644" t="s">
        <v>192</v>
      </c>
      <c r="R258" s="644" t="s">
        <v>645</v>
      </c>
    </row>
    <row r="259" spans="1:18" ht="21.75" customHeight="1">
      <c r="A259" s="644"/>
      <c r="B259" s="664" t="s">
        <v>1432</v>
      </c>
      <c r="C259" s="648">
        <v>1</v>
      </c>
      <c r="D259" s="645" t="s">
        <v>1114</v>
      </c>
      <c r="E259" s="649"/>
      <c r="F259" s="644" t="s">
        <v>35</v>
      </c>
      <c r="G259" s="643" t="s">
        <v>1433</v>
      </c>
      <c r="H259" s="651">
        <v>6.22</v>
      </c>
      <c r="I259" s="651" t="s">
        <v>187</v>
      </c>
      <c r="J259" s="651">
        <v>311</v>
      </c>
      <c r="K259" s="651"/>
      <c r="L259" s="651">
        <v>311</v>
      </c>
      <c r="M259" s="651"/>
      <c r="N259" s="651"/>
      <c r="O259" s="651">
        <v>70</v>
      </c>
      <c r="P259" s="651">
        <v>350</v>
      </c>
      <c r="Q259" s="644" t="s">
        <v>192</v>
      </c>
      <c r="R259" s="644" t="s">
        <v>645</v>
      </c>
    </row>
    <row r="260" spans="1:18" ht="21.75" customHeight="1">
      <c r="A260" s="644"/>
      <c r="B260" s="642" t="s">
        <v>1434</v>
      </c>
      <c r="C260" s="643">
        <v>20</v>
      </c>
      <c r="D260" s="644" t="s">
        <v>1117</v>
      </c>
      <c r="E260" s="658" t="s">
        <v>1435</v>
      </c>
      <c r="F260" s="644" t="s">
        <v>35</v>
      </c>
      <c r="G260" s="644" t="s">
        <v>1437</v>
      </c>
      <c r="H260" s="651">
        <v>75.59</v>
      </c>
      <c r="I260" s="651" t="s">
        <v>187</v>
      </c>
      <c r="J260" s="651">
        <v>3779.5</v>
      </c>
      <c r="K260" s="651">
        <v>0</v>
      </c>
      <c r="L260" s="651">
        <v>3779.5</v>
      </c>
      <c r="M260" s="651">
        <v>0</v>
      </c>
      <c r="N260" s="651">
        <v>0</v>
      </c>
      <c r="O260" s="651">
        <v>1481</v>
      </c>
      <c r="P260" s="651">
        <v>4375</v>
      </c>
      <c r="Q260" s="644" t="s">
        <v>192</v>
      </c>
      <c r="R260" s="644" t="s">
        <v>645</v>
      </c>
    </row>
    <row r="261" spans="1:18" ht="21.75" customHeight="1">
      <c r="A261" s="644"/>
      <c r="B261" s="664" t="s">
        <v>1436</v>
      </c>
      <c r="C261" s="648">
        <v>1</v>
      </c>
      <c r="D261" s="645" t="s">
        <v>1119</v>
      </c>
      <c r="E261" s="649"/>
      <c r="F261" s="644" t="s">
        <v>35</v>
      </c>
      <c r="G261" s="643" t="s">
        <v>1437</v>
      </c>
      <c r="H261" s="651">
        <v>4.5</v>
      </c>
      <c r="I261" s="651" t="s">
        <v>187</v>
      </c>
      <c r="J261" s="651">
        <v>225</v>
      </c>
      <c r="K261" s="651"/>
      <c r="L261" s="651">
        <v>225</v>
      </c>
      <c r="M261" s="651"/>
      <c r="N261" s="651"/>
      <c r="O261" s="651">
        <v>142</v>
      </c>
      <c r="P261" s="651">
        <v>457</v>
      </c>
      <c r="Q261" s="644" t="s">
        <v>192</v>
      </c>
      <c r="R261" s="644" t="s">
        <v>645</v>
      </c>
    </row>
    <row r="262" spans="1:18" ht="21.75" customHeight="1">
      <c r="A262" s="644"/>
      <c r="B262" s="664" t="s">
        <v>1438</v>
      </c>
      <c r="C262" s="648">
        <v>1</v>
      </c>
      <c r="D262" s="645" t="s">
        <v>1122</v>
      </c>
      <c r="E262" s="649"/>
      <c r="F262" s="644" t="s">
        <v>35</v>
      </c>
      <c r="G262" s="643" t="s">
        <v>1439</v>
      </c>
      <c r="H262" s="651">
        <v>5.98</v>
      </c>
      <c r="I262" s="651" t="s">
        <v>187</v>
      </c>
      <c r="J262" s="651">
        <v>299</v>
      </c>
      <c r="K262" s="651"/>
      <c r="L262" s="651">
        <v>299</v>
      </c>
      <c r="M262" s="651"/>
      <c r="N262" s="651"/>
      <c r="O262" s="651">
        <v>50</v>
      </c>
      <c r="P262" s="651">
        <v>162</v>
      </c>
      <c r="Q262" s="644" t="s">
        <v>192</v>
      </c>
      <c r="R262" s="644" t="s">
        <v>645</v>
      </c>
    </row>
    <row r="263" spans="1:18" ht="21.75" customHeight="1">
      <c r="A263" s="644"/>
      <c r="B263" s="664" t="s">
        <v>1440</v>
      </c>
      <c r="C263" s="648">
        <v>1</v>
      </c>
      <c r="D263" s="645" t="s">
        <v>1125</v>
      </c>
      <c r="E263" s="649"/>
      <c r="F263" s="644" t="s">
        <v>35</v>
      </c>
      <c r="G263" s="643" t="s">
        <v>1441</v>
      </c>
      <c r="H263" s="651">
        <v>5.5</v>
      </c>
      <c r="I263" s="651" t="s">
        <v>187</v>
      </c>
      <c r="J263" s="651">
        <v>275</v>
      </c>
      <c r="K263" s="651"/>
      <c r="L263" s="651">
        <v>275</v>
      </c>
      <c r="M263" s="651"/>
      <c r="N263" s="651"/>
      <c r="O263" s="651">
        <v>114</v>
      </c>
      <c r="P263" s="651">
        <v>322</v>
      </c>
      <c r="Q263" s="644" t="s">
        <v>192</v>
      </c>
      <c r="R263" s="644" t="s">
        <v>645</v>
      </c>
    </row>
    <row r="264" spans="1:18" ht="21.75" customHeight="1">
      <c r="A264" s="644"/>
      <c r="B264" s="664" t="s">
        <v>1442</v>
      </c>
      <c r="C264" s="648">
        <v>1</v>
      </c>
      <c r="D264" s="645" t="s">
        <v>1128</v>
      </c>
      <c r="E264" s="649"/>
      <c r="F264" s="644" t="s">
        <v>35</v>
      </c>
      <c r="G264" s="643" t="s">
        <v>1443</v>
      </c>
      <c r="H264" s="651">
        <v>6.46</v>
      </c>
      <c r="I264" s="651" t="s">
        <v>187</v>
      </c>
      <c r="J264" s="651">
        <v>323</v>
      </c>
      <c r="K264" s="651"/>
      <c r="L264" s="651">
        <v>323</v>
      </c>
      <c r="M264" s="651"/>
      <c r="N264" s="651"/>
      <c r="O264" s="651">
        <v>40</v>
      </c>
      <c r="P264" s="651">
        <v>160</v>
      </c>
      <c r="Q264" s="644" t="s">
        <v>192</v>
      </c>
      <c r="R264" s="644" t="s">
        <v>645</v>
      </c>
    </row>
    <row r="265" spans="1:18" ht="21.75" customHeight="1">
      <c r="A265" s="644"/>
      <c r="B265" s="664" t="s">
        <v>1444</v>
      </c>
      <c r="C265" s="648">
        <v>1</v>
      </c>
      <c r="D265" s="645" t="s">
        <v>1131</v>
      </c>
      <c r="E265" s="649"/>
      <c r="F265" s="644" t="s">
        <v>35</v>
      </c>
      <c r="G265" s="643" t="s">
        <v>1445</v>
      </c>
      <c r="H265" s="651">
        <v>6.59</v>
      </c>
      <c r="I265" s="651" t="s">
        <v>187</v>
      </c>
      <c r="J265" s="651">
        <v>329.5</v>
      </c>
      <c r="K265" s="651"/>
      <c r="L265" s="651">
        <v>329.5</v>
      </c>
      <c r="M265" s="651"/>
      <c r="N265" s="651"/>
      <c r="O265" s="651">
        <v>62</v>
      </c>
      <c r="P265" s="651">
        <v>203</v>
      </c>
      <c r="Q265" s="644" t="s">
        <v>192</v>
      </c>
      <c r="R265" s="644" t="s">
        <v>645</v>
      </c>
    </row>
    <row r="266" spans="1:18" ht="21.75" customHeight="1">
      <c r="A266" s="644"/>
      <c r="B266" s="664" t="s">
        <v>1446</v>
      </c>
      <c r="C266" s="648">
        <v>2</v>
      </c>
      <c r="D266" s="645" t="s">
        <v>1134</v>
      </c>
      <c r="E266" s="649"/>
      <c r="F266" s="644" t="s">
        <v>35</v>
      </c>
      <c r="G266" s="643" t="s">
        <v>1447</v>
      </c>
      <c r="H266" s="651">
        <v>3.694</v>
      </c>
      <c r="I266" s="651" t="s">
        <v>187</v>
      </c>
      <c r="J266" s="651">
        <v>184.7</v>
      </c>
      <c r="K266" s="651"/>
      <c r="L266" s="651">
        <v>184.7</v>
      </c>
      <c r="M266" s="651"/>
      <c r="N266" s="651"/>
      <c r="O266" s="651">
        <v>129</v>
      </c>
      <c r="P266" s="651">
        <v>507</v>
      </c>
      <c r="Q266" s="644" t="s">
        <v>192</v>
      </c>
      <c r="R266" s="644" t="s">
        <v>645</v>
      </c>
    </row>
    <row r="267" spans="1:18" ht="21.75" customHeight="1">
      <c r="A267" s="644"/>
      <c r="B267" s="664" t="s">
        <v>1448</v>
      </c>
      <c r="C267" s="648">
        <v>2</v>
      </c>
      <c r="D267" s="645" t="s">
        <v>1137</v>
      </c>
      <c r="E267" s="649"/>
      <c r="F267" s="644" t="s">
        <v>35</v>
      </c>
      <c r="G267" s="643" t="s">
        <v>1449</v>
      </c>
      <c r="H267" s="651">
        <v>5.96</v>
      </c>
      <c r="I267" s="651" t="s">
        <v>187</v>
      </c>
      <c r="J267" s="651">
        <v>298</v>
      </c>
      <c r="K267" s="651"/>
      <c r="L267" s="651">
        <v>298</v>
      </c>
      <c r="M267" s="651"/>
      <c r="N267" s="651"/>
      <c r="O267" s="651">
        <v>162</v>
      </c>
      <c r="P267" s="651">
        <v>412</v>
      </c>
      <c r="Q267" s="644" t="s">
        <v>192</v>
      </c>
      <c r="R267" s="644" t="s">
        <v>645</v>
      </c>
    </row>
    <row r="268" spans="1:18" ht="21.75" customHeight="1">
      <c r="A268" s="644"/>
      <c r="B268" s="664" t="s">
        <v>1450</v>
      </c>
      <c r="C268" s="648">
        <v>2</v>
      </c>
      <c r="D268" s="645" t="s">
        <v>1140</v>
      </c>
      <c r="E268" s="649"/>
      <c r="F268" s="644" t="s">
        <v>35</v>
      </c>
      <c r="G268" s="643" t="s">
        <v>1451</v>
      </c>
      <c r="H268" s="651">
        <v>8.36</v>
      </c>
      <c r="I268" s="651" t="s">
        <v>187</v>
      </c>
      <c r="J268" s="651">
        <v>418</v>
      </c>
      <c r="K268" s="651"/>
      <c r="L268" s="651">
        <v>418</v>
      </c>
      <c r="M268" s="651"/>
      <c r="N268" s="651"/>
      <c r="O268" s="651">
        <v>112</v>
      </c>
      <c r="P268" s="651">
        <v>366</v>
      </c>
      <c r="Q268" s="644" t="s">
        <v>192</v>
      </c>
      <c r="R268" s="644" t="s">
        <v>645</v>
      </c>
    </row>
    <row r="269" spans="1:18" ht="21.75" customHeight="1">
      <c r="A269" s="644"/>
      <c r="B269" s="664" t="s">
        <v>1452</v>
      </c>
      <c r="C269" s="648">
        <v>3</v>
      </c>
      <c r="D269" s="645" t="s">
        <v>1143</v>
      </c>
      <c r="E269" s="649"/>
      <c r="F269" s="644" t="s">
        <v>35</v>
      </c>
      <c r="G269" s="643" t="s">
        <v>1453</v>
      </c>
      <c r="H269" s="651">
        <v>6</v>
      </c>
      <c r="I269" s="651" t="s">
        <v>187</v>
      </c>
      <c r="J269" s="651">
        <v>300</v>
      </c>
      <c r="K269" s="651"/>
      <c r="L269" s="651">
        <v>300</v>
      </c>
      <c r="M269" s="651"/>
      <c r="N269" s="651"/>
      <c r="O269" s="651">
        <v>158</v>
      </c>
      <c r="P269" s="651">
        <v>481</v>
      </c>
      <c r="Q269" s="644" t="s">
        <v>192</v>
      </c>
      <c r="R269" s="644" t="s">
        <v>645</v>
      </c>
    </row>
    <row r="270" spans="1:18" ht="21.75" customHeight="1">
      <c r="A270" s="644"/>
      <c r="B270" s="664" t="s">
        <v>1454</v>
      </c>
      <c r="C270" s="648">
        <v>1</v>
      </c>
      <c r="D270" s="645" t="s">
        <v>1146</v>
      </c>
      <c r="E270" s="649"/>
      <c r="F270" s="644" t="s">
        <v>35</v>
      </c>
      <c r="G270" s="643" t="s">
        <v>1455</v>
      </c>
      <c r="H270" s="651">
        <v>3.35</v>
      </c>
      <c r="I270" s="651" t="s">
        <v>187</v>
      </c>
      <c r="J270" s="651">
        <v>167.5</v>
      </c>
      <c r="K270" s="651"/>
      <c r="L270" s="651">
        <v>167.5</v>
      </c>
      <c r="M270" s="651"/>
      <c r="N270" s="651"/>
      <c r="O270" s="651">
        <v>0</v>
      </c>
      <c r="P270" s="651">
        <v>0</v>
      </c>
      <c r="Q270" s="644" t="s">
        <v>192</v>
      </c>
      <c r="R270" s="644" t="s">
        <v>645</v>
      </c>
    </row>
    <row r="271" spans="1:18" ht="21.75" customHeight="1">
      <c r="A271" s="644"/>
      <c r="B271" s="664" t="s">
        <v>1456</v>
      </c>
      <c r="C271" s="648">
        <v>2</v>
      </c>
      <c r="D271" s="645" t="s">
        <v>1149</v>
      </c>
      <c r="E271" s="649"/>
      <c r="F271" s="644" t="s">
        <v>35</v>
      </c>
      <c r="G271" s="643" t="s">
        <v>1457</v>
      </c>
      <c r="H271" s="651">
        <v>6.5460000000000003</v>
      </c>
      <c r="I271" s="651" t="s">
        <v>187</v>
      </c>
      <c r="J271" s="651">
        <v>327.3</v>
      </c>
      <c r="K271" s="651"/>
      <c r="L271" s="651">
        <v>327.3</v>
      </c>
      <c r="M271" s="651"/>
      <c r="N271" s="651"/>
      <c r="O271" s="651">
        <v>252</v>
      </c>
      <c r="P271" s="651">
        <v>635</v>
      </c>
      <c r="Q271" s="644" t="s">
        <v>192</v>
      </c>
      <c r="R271" s="644" t="s">
        <v>645</v>
      </c>
    </row>
    <row r="272" spans="1:18" ht="21.75" customHeight="1">
      <c r="A272" s="644"/>
      <c r="B272" s="664" t="s">
        <v>1458</v>
      </c>
      <c r="C272" s="648">
        <v>1</v>
      </c>
      <c r="D272" s="645" t="s">
        <v>1152</v>
      </c>
      <c r="E272" s="649"/>
      <c r="F272" s="644" t="s">
        <v>35</v>
      </c>
      <c r="G272" s="643" t="s">
        <v>1459</v>
      </c>
      <c r="H272" s="651">
        <v>8.4499999999999993</v>
      </c>
      <c r="I272" s="651" t="s">
        <v>187</v>
      </c>
      <c r="J272" s="651">
        <v>422.5</v>
      </c>
      <c r="K272" s="651"/>
      <c r="L272" s="651">
        <v>422.5</v>
      </c>
      <c r="M272" s="651"/>
      <c r="N272" s="651"/>
      <c r="O272" s="651">
        <v>130</v>
      </c>
      <c r="P272" s="651">
        <v>402</v>
      </c>
      <c r="Q272" s="644" t="s">
        <v>192</v>
      </c>
      <c r="R272" s="644" t="s">
        <v>645</v>
      </c>
    </row>
    <row r="273" spans="1:18" ht="21.75" customHeight="1">
      <c r="A273" s="644"/>
      <c r="B273" s="664" t="s">
        <v>1460</v>
      </c>
      <c r="C273" s="648">
        <v>2</v>
      </c>
      <c r="D273" s="645" t="s">
        <v>1155</v>
      </c>
      <c r="E273" s="649"/>
      <c r="F273" s="644" t="s">
        <v>35</v>
      </c>
      <c r="G273" s="643" t="s">
        <v>1461</v>
      </c>
      <c r="H273" s="651">
        <v>4.2</v>
      </c>
      <c r="I273" s="651" t="s">
        <v>187</v>
      </c>
      <c r="J273" s="651">
        <v>210</v>
      </c>
      <c r="K273" s="651"/>
      <c r="L273" s="651">
        <v>210</v>
      </c>
      <c r="M273" s="651"/>
      <c r="N273" s="651"/>
      <c r="O273" s="651">
        <v>130</v>
      </c>
      <c r="P273" s="651">
        <v>268</v>
      </c>
      <c r="Q273" s="644" t="s">
        <v>192</v>
      </c>
      <c r="R273" s="644" t="s">
        <v>645</v>
      </c>
    </row>
    <row r="274" spans="1:18" ht="21.75" customHeight="1">
      <c r="A274" s="651"/>
      <c r="B274" s="682" t="s">
        <v>1462</v>
      </c>
      <c r="C274" s="657">
        <v>13</v>
      </c>
      <c r="D274" s="651" t="s">
        <v>1158</v>
      </c>
      <c r="E274" s="672" t="s">
        <v>1463</v>
      </c>
      <c r="F274" s="651"/>
      <c r="G274" s="651" t="s">
        <v>28</v>
      </c>
      <c r="H274" s="675">
        <v>62.734000000000002</v>
      </c>
      <c r="I274" s="675" t="s">
        <v>187</v>
      </c>
      <c r="J274" s="675">
        <v>3136.7</v>
      </c>
      <c r="K274" s="675">
        <v>0</v>
      </c>
      <c r="L274" s="675">
        <v>3136.7</v>
      </c>
      <c r="M274" s="675">
        <v>0</v>
      </c>
      <c r="N274" s="675">
        <v>0</v>
      </c>
      <c r="O274" s="675">
        <v>844</v>
      </c>
      <c r="P274" s="675">
        <v>2618</v>
      </c>
      <c r="Q274" s="651" t="s">
        <v>192</v>
      </c>
      <c r="R274" s="644" t="s">
        <v>645</v>
      </c>
    </row>
    <row r="275" spans="1:18" ht="21.75" customHeight="1">
      <c r="A275" s="651"/>
      <c r="B275" s="664" t="s">
        <v>1464</v>
      </c>
      <c r="C275" s="648">
        <v>1</v>
      </c>
      <c r="D275" s="645" t="s">
        <v>1160</v>
      </c>
      <c r="E275" s="649"/>
      <c r="F275" s="644" t="s">
        <v>35</v>
      </c>
      <c r="G275" s="643" t="s">
        <v>1465</v>
      </c>
      <c r="H275" s="651">
        <v>4.9000000000000004</v>
      </c>
      <c r="I275" s="651" t="s">
        <v>187</v>
      </c>
      <c r="J275" s="651">
        <v>245</v>
      </c>
      <c r="K275" s="651"/>
      <c r="L275" s="651">
        <v>245</v>
      </c>
      <c r="M275" s="651"/>
      <c r="N275" s="651"/>
      <c r="O275" s="651">
        <v>20</v>
      </c>
      <c r="P275" s="651">
        <v>80</v>
      </c>
      <c r="Q275" s="644" t="s">
        <v>192</v>
      </c>
      <c r="R275" s="644" t="s">
        <v>645</v>
      </c>
    </row>
    <row r="276" spans="1:18" ht="21.75" customHeight="1">
      <c r="A276" s="651"/>
      <c r="B276" s="664" t="s">
        <v>1466</v>
      </c>
      <c r="C276" s="648">
        <v>1</v>
      </c>
      <c r="D276" s="645" t="s">
        <v>1163</v>
      </c>
      <c r="E276" s="649"/>
      <c r="F276" s="644" t="s">
        <v>35</v>
      </c>
      <c r="G276" s="643" t="s">
        <v>1467</v>
      </c>
      <c r="H276" s="651">
        <v>5.95</v>
      </c>
      <c r="I276" s="651" t="s">
        <v>187</v>
      </c>
      <c r="J276" s="651">
        <v>297.5</v>
      </c>
      <c r="K276" s="651"/>
      <c r="L276" s="651">
        <v>297.5</v>
      </c>
      <c r="M276" s="651"/>
      <c r="N276" s="651"/>
      <c r="O276" s="651">
        <v>150</v>
      </c>
      <c r="P276" s="651">
        <v>400</v>
      </c>
      <c r="Q276" s="644" t="s">
        <v>192</v>
      </c>
      <c r="R276" s="644" t="s">
        <v>645</v>
      </c>
    </row>
    <row r="277" spans="1:18" ht="21.75" customHeight="1">
      <c r="A277" s="651"/>
      <c r="B277" s="664" t="s">
        <v>1468</v>
      </c>
      <c r="C277" s="648">
        <v>1</v>
      </c>
      <c r="D277" s="645" t="s">
        <v>1166</v>
      </c>
      <c r="E277" s="649"/>
      <c r="F277" s="644" t="s">
        <v>35</v>
      </c>
      <c r="G277" s="643" t="s">
        <v>1469</v>
      </c>
      <c r="H277" s="651">
        <v>7.06</v>
      </c>
      <c r="I277" s="651" t="s">
        <v>187</v>
      </c>
      <c r="J277" s="651">
        <v>353</v>
      </c>
      <c r="K277" s="651"/>
      <c r="L277" s="651">
        <v>353</v>
      </c>
      <c r="M277" s="651"/>
      <c r="N277" s="651"/>
      <c r="O277" s="651">
        <v>175</v>
      </c>
      <c r="P277" s="651">
        <v>345</v>
      </c>
      <c r="Q277" s="644" t="s">
        <v>192</v>
      </c>
      <c r="R277" s="644" t="s">
        <v>645</v>
      </c>
    </row>
    <row r="278" spans="1:18" ht="21.75" customHeight="1">
      <c r="A278" s="651"/>
      <c r="B278" s="664" t="s">
        <v>1470</v>
      </c>
      <c r="C278" s="648">
        <v>2</v>
      </c>
      <c r="D278" s="645" t="s">
        <v>1169</v>
      </c>
      <c r="E278" s="649"/>
      <c r="F278" s="644" t="s">
        <v>35</v>
      </c>
      <c r="G278" s="643" t="s">
        <v>1471</v>
      </c>
      <c r="H278" s="651">
        <v>8.7899999999999991</v>
      </c>
      <c r="I278" s="651" t="s">
        <v>187</v>
      </c>
      <c r="J278" s="651">
        <v>439.5</v>
      </c>
      <c r="K278" s="651"/>
      <c r="L278" s="651">
        <v>439.5</v>
      </c>
      <c r="M278" s="651"/>
      <c r="N278" s="651"/>
      <c r="O278" s="651">
        <v>194</v>
      </c>
      <c r="P278" s="651">
        <v>519</v>
      </c>
      <c r="Q278" s="644" t="s">
        <v>192</v>
      </c>
      <c r="R278" s="644" t="s">
        <v>645</v>
      </c>
    </row>
    <row r="279" spans="1:18" ht="21.75" customHeight="1">
      <c r="A279" s="651"/>
      <c r="B279" s="664" t="s">
        <v>1472</v>
      </c>
      <c r="C279" s="648">
        <v>1</v>
      </c>
      <c r="D279" s="645" t="s">
        <v>1172</v>
      </c>
      <c r="E279" s="649"/>
      <c r="F279" s="644" t="s">
        <v>35</v>
      </c>
      <c r="G279" s="643" t="s">
        <v>1473</v>
      </c>
      <c r="H279" s="651">
        <v>4.32</v>
      </c>
      <c r="I279" s="651" t="s">
        <v>187</v>
      </c>
      <c r="J279" s="651">
        <v>216</v>
      </c>
      <c r="K279" s="651"/>
      <c r="L279" s="651">
        <v>216</v>
      </c>
      <c r="M279" s="651"/>
      <c r="N279" s="651"/>
      <c r="O279" s="651">
        <v>0</v>
      </c>
      <c r="P279" s="651">
        <v>0</v>
      </c>
      <c r="Q279" s="644" t="s">
        <v>192</v>
      </c>
      <c r="R279" s="644" t="s">
        <v>645</v>
      </c>
    </row>
    <row r="280" spans="1:18" ht="21.75" customHeight="1">
      <c r="A280" s="651"/>
      <c r="B280" s="664" t="s">
        <v>1474</v>
      </c>
      <c r="C280" s="648">
        <v>2</v>
      </c>
      <c r="D280" s="645" t="s">
        <v>1175</v>
      </c>
      <c r="E280" s="649"/>
      <c r="F280" s="644" t="s">
        <v>35</v>
      </c>
      <c r="G280" s="643" t="s">
        <v>1475</v>
      </c>
      <c r="H280" s="651">
        <v>8.8339999999999996</v>
      </c>
      <c r="I280" s="651" t="s">
        <v>187</v>
      </c>
      <c r="J280" s="651">
        <v>441.7</v>
      </c>
      <c r="K280" s="651"/>
      <c r="L280" s="651">
        <v>441.7</v>
      </c>
      <c r="M280" s="651"/>
      <c r="N280" s="651"/>
      <c r="O280" s="651">
        <v>50</v>
      </c>
      <c r="P280" s="651">
        <v>200</v>
      </c>
      <c r="Q280" s="644" t="s">
        <v>192</v>
      </c>
      <c r="R280" s="644" t="s">
        <v>645</v>
      </c>
    </row>
    <row r="281" spans="1:18" ht="21.75" customHeight="1">
      <c r="A281" s="651"/>
      <c r="B281" s="664" t="s">
        <v>1476</v>
      </c>
      <c r="C281" s="648">
        <v>1</v>
      </c>
      <c r="D281" s="645" t="s">
        <v>1178</v>
      </c>
      <c r="E281" s="649"/>
      <c r="F281" s="644" t="s">
        <v>35</v>
      </c>
      <c r="G281" s="643" t="s">
        <v>1477</v>
      </c>
      <c r="H281" s="651">
        <v>5.4</v>
      </c>
      <c r="I281" s="651" t="s">
        <v>187</v>
      </c>
      <c r="J281" s="651">
        <v>270</v>
      </c>
      <c r="K281" s="651"/>
      <c r="L281" s="651">
        <v>270</v>
      </c>
      <c r="M281" s="651"/>
      <c r="N281" s="651"/>
      <c r="O281" s="651">
        <v>75</v>
      </c>
      <c r="P281" s="651">
        <v>313</v>
      </c>
      <c r="Q281" s="644" t="s">
        <v>192</v>
      </c>
      <c r="R281" s="644" t="s">
        <v>645</v>
      </c>
    </row>
    <row r="282" spans="1:18" ht="21.75" customHeight="1">
      <c r="A282" s="651"/>
      <c r="B282" s="664" t="s">
        <v>1478</v>
      </c>
      <c r="C282" s="648">
        <v>2</v>
      </c>
      <c r="D282" s="645" t="s">
        <v>1181</v>
      </c>
      <c r="E282" s="649"/>
      <c r="F282" s="644" t="s">
        <v>35</v>
      </c>
      <c r="G282" s="643" t="s">
        <v>1479</v>
      </c>
      <c r="H282" s="651">
        <v>6.66</v>
      </c>
      <c r="I282" s="651" t="s">
        <v>187</v>
      </c>
      <c r="J282" s="651">
        <v>333</v>
      </c>
      <c r="K282" s="651"/>
      <c r="L282" s="651">
        <v>333</v>
      </c>
      <c r="M282" s="651"/>
      <c r="N282" s="651"/>
      <c r="O282" s="651">
        <v>120</v>
      </c>
      <c r="P282" s="651">
        <v>450</v>
      </c>
      <c r="Q282" s="644" t="s">
        <v>192</v>
      </c>
      <c r="R282" s="644" t="s">
        <v>645</v>
      </c>
    </row>
    <row r="283" spans="1:18" ht="21.75" customHeight="1">
      <c r="A283" s="651"/>
      <c r="B283" s="664" t="s">
        <v>1480</v>
      </c>
      <c r="C283" s="648">
        <v>1</v>
      </c>
      <c r="D283" s="645" t="s">
        <v>1184</v>
      </c>
      <c r="E283" s="649"/>
      <c r="F283" s="644" t="s">
        <v>35</v>
      </c>
      <c r="G283" s="643" t="s">
        <v>1481</v>
      </c>
      <c r="H283" s="651">
        <v>5.0599999999999996</v>
      </c>
      <c r="I283" s="651" t="s">
        <v>187</v>
      </c>
      <c r="J283" s="651">
        <v>253</v>
      </c>
      <c r="K283" s="651"/>
      <c r="L283" s="651">
        <v>253</v>
      </c>
      <c r="M283" s="651"/>
      <c r="N283" s="651"/>
      <c r="O283" s="651">
        <v>20</v>
      </c>
      <c r="P283" s="651">
        <v>100</v>
      </c>
      <c r="Q283" s="644" t="s">
        <v>192</v>
      </c>
      <c r="R283" s="644" t="s">
        <v>645</v>
      </c>
    </row>
    <row r="284" spans="1:18" ht="21.75" customHeight="1">
      <c r="A284" s="651"/>
      <c r="B284" s="664" t="s">
        <v>1482</v>
      </c>
      <c r="C284" s="648">
        <v>1</v>
      </c>
      <c r="D284" s="645" t="s">
        <v>1187</v>
      </c>
      <c r="E284" s="649"/>
      <c r="F284" s="644" t="s">
        <v>35</v>
      </c>
      <c r="G284" s="643" t="s">
        <v>1483</v>
      </c>
      <c r="H284" s="651">
        <v>5.76</v>
      </c>
      <c r="I284" s="651" t="s">
        <v>187</v>
      </c>
      <c r="J284" s="651">
        <v>288</v>
      </c>
      <c r="K284" s="651"/>
      <c r="L284" s="651">
        <v>288</v>
      </c>
      <c r="M284" s="651"/>
      <c r="N284" s="651"/>
      <c r="O284" s="651">
        <v>40</v>
      </c>
      <c r="P284" s="651">
        <v>211</v>
      </c>
      <c r="Q284" s="644" t="s">
        <v>192</v>
      </c>
      <c r="R284" s="644" t="s">
        <v>645</v>
      </c>
    </row>
    <row r="285" spans="1:18" ht="21.75" customHeight="1">
      <c r="A285" s="643"/>
      <c r="B285" s="681" t="s">
        <v>1484</v>
      </c>
      <c r="C285" s="657">
        <v>9</v>
      </c>
      <c r="D285" s="643"/>
      <c r="E285" s="673" t="s">
        <v>1485</v>
      </c>
      <c r="F285" s="643" t="s">
        <v>62</v>
      </c>
      <c r="G285" s="643" t="s">
        <v>36</v>
      </c>
      <c r="H285" s="675">
        <v>34.68</v>
      </c>
      <c r="I285" s="675" t="s">
        <v>187</v>
      </c>
      <c r="J285" s="675">
        <v>1734</v>
      </c>
      <c r="K285" s="675">
        <v>0</v>
      </c>
      <c r="L285" s="675">
        <v>1734</v>
      </c>
      <c r="M285" s="675">
        <v>0</v>
      </c>
      <c r="N285" s="675">
        <v>0</v>
      </c>
      <c r="O285" s="675">
        <v>530</v>
      </c>
      <c r="P285" s="675">
        <v>1392</v>
      </c>
      <c r="Q285" s="643" t="s">
        <v>192</v>
      </c>
      <c r="R285" s="644" t="s">
        <v>645</v>
      </c>
    </row>
    <row r="286" spans="1:18" ht="21.75" customHeight="1">
      <c r="A286" s="643"/>
      <c r="B286" s="664" t="s">
        <v>1486</v>
      </c>
      <c r="C286" s="648">
        <v>1</v>
      </c>
      <c r="D286" s="645" t="s">
        <v>1192</v>
      </c>
      <c r="E286" s="649"/>
      <c r="F286" s="644" t="s">
        <v>35</v>
      </c>
      <c r="G286" s="643" t="s">
        <v>1487</v>
      </c>
      <c r="H286" s="651">
        <v>5.17</v>
      </c>
      <c r="I286" s="651" t="s">
        <v>187</v>
      </c>
      <c r="J286" s="651">
        <v>258.5</v>
      </c>
      <c r="K286" s="651"/>
      <c r="L286" s="651">
        <v>258.5</v>
      </c>
      <c r="M286" s="651"/>
      <c r="N286" s="651"/>
      <c r="O286" s="651">
        <v>65</v>
      </c>
      <c r="P286" s="651">
        <v>228</v>
      </c>
      <c r="Q286" s="643" t="s">
        <v>192</v>
      </c>
      <c r="R286" s="644" t="s">
        <v>645</v>
      </c>
    </row>
    <row r="287" spans="1:18" ht="21.75" customHeight="1">
      <c r="A287" s="643"/>
      <c r="B287" s="664" t="s">
        <v>1488</v>
      </c>
      <c r="C287" s="648">
        <v>1</v>
      </c>
      <c r="D287" s="645" t="s">
        <v>1195</v>
      </c>
      <c r="E287" s="649"/>
      <c r="F287" s="644" t="s">
        <v>35</v>
      </c>
      <c r="G287" s="643" t="s">
        <v>1489</v>
      </c>
      <c r="H287" s="651">
        <v>5.23</v>
      </c>
      <c r="I287" s="651" t="s">
        <v>187</v>
      </c>
      <c r="J287" s="651">
        <v>261.5</v>
      </c>
      <c r="K287" s="651"/>
      <c r="L287" s="651">
        <v>261.5</v>
      </c>
      <c r="M287" s="651"/>
      <c r="N287" s="651"/>
      <c r="O287" s="651">
        <v>0</v>
      </c>
      <c r="P287" s="651">
        <v>0</v>
      </c>
      <c r="Q287" s="643" t="s">
        <v>192</v>
      </c>
      <c r="R287" s="644" t="s">
        <v>645</v>
      </c>
    </row>
    <row r="288" spans="1:18" ht="21.75" customHeight="1">
      <c r="A288" s="643"/>
      <c r="B288" s="664" t="s">
        <v>1490</v>
      </c>
      <c r="C288" s="648">
        <v>3</v>
      </c>
      <c r="D288" s="645" t="s">
        <v>1198</v>
      </c>
      <c r="E288" s="649"/>
      <c r="F288" s="644" t="s">
        <v>35</v>
      </c>
      <c r="G288" s="643" t="s">
        <v>1491</v>
      </c>
      <c r="H288" s="651">
        <v>7.06</v>
      </c>
      <c r="I288" s="651" t="s">
        <v>187</v>
      </c>
      <c r="J288" s="651">
        <v>353</v>
      </c>
      <c r="K288" s="651"/>
      <c r="L288" s="651">
        <v>353</v>
      </c>
      <c r="M288" s="651"/>
      <c r="N288" s="651"/>
      <c r="O288" s="651">
        <v>155</v>
      </c>
      <c r="P288" s="651">
        <v>295</v>
      </c>
      <c r="Q288" s="643" t="s">
        <v>192</v>
      </c>
      <c r="R288" s="644" t="s">
        <v>645</v>
      </c>
    </row>
    <row r="289" spans="1:18" ht="21.75" customHeight="1">
      <c r="A289" s="643"/>
      <c r="B289" s="664" t="s">
        <v>1492</v>
      </c>
      <c r="C289" s="648">
        <v>1</v>
      </c>
      <c r="D289" s="645" t="s">
        <v>1201</v>
      </c>
      <c r="E289" s="649"/>
      <c r="F289" s="644" t="s">
        <v>35</v>
      </c>
      <c r="G289" s="643" t="s">
        <v>1493</v>
      </c>
      <c r="H289" s="651">
        <v>5.26</v>
      </c>
      <c r="I289" s="651" t="s">
        <v>187</v>
      </c>
      <c r="J289" s="651">
        <v>263</v>
      </c>
      <c r="K289" s="651"/>
      <c r="L289" s="651">
        <v>263</v>
      </c>
      <c r="M289" s="651"/>
      <c r="N289" s="651"/>
      <c r="O289" s="651">
        <v>110</v>
      </c>
      <c r="P289" s="651">
        <v>269</v>
      </c>
      <c r="Q289" s="643" t="s">
        <v>192</v>
      </c>
      <c r="R289" s="644" t="s">
        <v>645</v>
      </c>
    </row>
    <row r="290" spans="1:18" ht="21.75" customHeight="1">
      <c r="A290" s="643"/>
      <c r="B290" s="664" t="s">
        <v>1494</v>
      </c>
      <c r="C290" s="648">
        <v>2</v>
      </c>
      <c r="D290" s="645" t="s">
        <v>1204</v>
      </c>
      <c r="E290" s="649"/>
      <c r="F290" s="644" t="s">
        <v>35</v>
      </c>
      <c r="G290" s="643" t="s">
        <v>1495</v>
      </c>
      <c r="H290" s="651">
        <v>5.46</v>
      </c>
      <c r="I290" s="651" t="s">
        <v>187</v>
      </c>
      <c r="J290" s="651">
        <v>273</v>
      </c>
      <c r="K290" s="651"/>
      <c r="L290" s="651">
        <v>273</v>
      </c>
      <c r="M290" s="651"/>
      <c r="N290" s="651"/>
      <c r="O290" s="651">
        <v>200</v>
      </c>
      <c r="P290" s="651">
        <v>600</v>
      </c>
      <c r="Q290" s="643" t="s">
        <v>192</v>
      </c>
      <c r="R290" s="644" t="s">
        <v>645</v>
      </c>
    </row>
    <row r="291" spans="1:18" ht="21.75" customHeight="1">
      <c r="A291" s="643"/>
      <c r="B291" s="664" t="s">
        <v>1496</v>
      </c>
      <c r="C291" s="648">
        <v>1</v>
      </c>
      <c r="D291" s="645" t="s">
        <v>1207</v>
      </c>
      <c r="E291" s="649"/>
      <c r="F291" s="644" t="s">
        <v>35</v>
      </c>
      <c r="G291" s="643" t="s">
        <v>1497</v>
      </c>
      <c r="H291" s="651">
        <v>6.5</v>
      </c>
      <c r="I291" s="651" t="s">
        <v>187</v>
      </c>
      <c r="J291" s="651">
        <v>325</v>
      </c>
      <c r="K291" s="651"/>
      <c r="L291" s="651">
        <v>325</v>
      </c>
      <c r="M291" s="651"/>
      <c r="N291" s="651"/>
      <c r="O291" s="651">
        <v>0</v>
      </c>
      <c r="P291" s="651">
        <v>0</v>
      </c>
      <c r="Q291" s="643" t="s">
        <v>192</v>
      </c>
      <c r="R291" s="644" t="s">
        <v>645</v>
      </c>
    </row>
    <row r="292" spans="1:18" ht="21.75" customHeight="1">
      <c r="A292" s="644"/>
      <c r="B292" s="668" t="s">
        <v>1498</v>
      </c>
      <c r="C292" s="657">
        <v>8</v>
      </c>
      <c r="D292" s="644"/>
      <c r="E292" s="658" t="s">
        <v>1499</v>
      </c>
      <c r="F292" s="653" t="s">
        <v>35</v>
      </c>
      <c r="G292" s="644" t="s">
        <v>36</v>
      </c>
      <c r="H292" s="675">
        <v>39.400999999999996</v>
      </c>
      <c r="I292" s="651" t="s">
        <v>187</v>
      </c>
      <c r="J292" s="675">
        <v>1970.05</v>
      </c>
      <c r="K292" s="675">
        <v>0</v>
      </c>
      <c r="L292" s="675">
        <v>1970.05</v>
      </c>
      <c r="M292" s="675">
        <v>0</v>
      </c>
      <c r="N292" s="675">
        <v>0</v>
      </c>
      <c r="O292" s="675">
        <v>276</v>
      </c>
      <c r="P292" s="675">
        <v>1185</v>
      </c>
      <c r="Q292" s="644" t="s">
        <v>192</v>
      </c>
      <c r="R292" s="644" t="s">
        <v>645</v>
      </c>
    </row>
    <row r="293" spans="1:18" ht="21.75" customHeight="1">
      <c r="A293" s="644"/>
      <c r="B293" s="664" t="s">
        <v>1500</v>
      </c>
      <c r="C293" s="648">
        <v>1</v>
      </c>
      <c r="D293" s="645" t="s">
        <v>1212</v>
      </c>
      <c r="E293" s="649"/>
      <c r="F293" s="644" t="s">
        <v>35</v>
      </c>
      <c r="G293" s="643" t="s">
        <v>1501</v>
      </c>
      <c r="H293" s="651">
        <v>6.3</v>
      </c>
      <c r="I293" s="651" t="s">
        <v>187</v>
      </c>
      <c r="J293" s="651">
        <v>315</v>
      </c>
      <c r="K293" s="651"/>
      <c r="L293" s="651">
        <v>315</v>
      </c>
      <c r="M293" s="651"/>
      <c r="N293" s="651"/>
      <c r="O293" s="651">
        <v>100</v>
      </c>
      <c r="P293" s="651">
        <v>400</v>
      </c>
      <c r="Q293" s="644" t="s">
        <v>192</v>
      </c>
      <c r="R293" s="644" t="s">
        <v>645</v>
      </c>
    </row>
    <row r="294" spans="1:18" ht="21.75" customHeight="1">
      <c r="A294" s="644"/>
      <c r="B294" s="664" t="s">
        <v>1502</v>
      </c>
      <c r="C294" s="648">
        <v>2</v>
      </c>
      <c r="D294" s="645" t="s">
        <v>1215</v>
      </c>
      <c r="E294" s="649"/>
      <c r="F294" s="644" t="s">
        <v>35</v>
      </c>
      <c r="G294" s="643" t="s">
        <v>1503</v>
      </c>
      <c r="H294" s="651">
        <v>6.4</v>
      </c>
      <c r="I294" s="651" t="s">
        <v>187</v>
      </c>
      <c r="J294" s="651">
        <v>320</v>
      </c>
      <c r="K294" s="651"/>
      <c r="L294" s="651">
        <v>320</v>
      </c>
      <c r="M294" s="651"/>
      <c r="N294" s="651"/>
      <c r="O294" s="651">
        <v>31</v>
      </c>
      <c r="P294" s="651">
        <v>120</v>
      </c>
      <c r="Q294" s="644" t="s">
        <v>192</v>
      </c>
      <c r="R294" s="644" t="s">
        <v>645</v>
      </c>
    </row>
    <row r="295" spans="1:18" ht="21.75" customHeight="1">
      <c r="A295" s="644"/>
      <c r="B295" s="664" t="s">
        <v>1504</v>
      </c>
      <c r="C295" s="648">
        <v>1</v>
      </c>
      <c r="D295" s="645" t="s">
        <v>1218</v>
      </c>
      <c r="E295" s="649"/>
      <c r="F295" s="644" t="s">
        <v>35</v>
      </c>
      <c r="G295" s="643" t="s">
        <v>1505</v>
      </c>
      <c r="H295" s="651">
        <v>4.0999999999999996</v>
      </c>
      <c r="I295" s="651" t="s">
        <v>187</v>
      </c>
      <c r="J295" s="651">
        <v>205</v>
      </c>
      <c r="K295" s="651"/>
      <c r="L295" s="651">
        <v>205</v>
      </c>
      <c r="M295" s="651"/>
      <c r="N295" s="651"/>
      <c r="O295" s="651">
        <v>31</v>
      </c>
      <c r="P295" s="651">
        <v>100</v>
      </c>
      <c r="Q295" s="644" t="s">
        <v>192</v>
      </c>
      <c r="R295" s="644" t="s">
        <v>645</v>
      </c>
    </row>
    <row r="296" spans="1:18" ht="21.75" customHeight="1">
      <c r="A296" s="644"/>
      <c r="B296" s="664" t="s">
        <v>1506</v>
      </c>
      <c r="C296" s="648">
        <v>1</v>
      </c>
      <c r="D296" s="645" t="s">
        <v>1507</v>
      </c>
      <c r="E296" s="649"/>
      <c r="F296" s="644" t="s">
        <v>35</v>
      </c>
      <c r="G296" s="643" t="s">
        <v>1508</v>
      </c>
      <c r="H296" s="651">
        <v>4.4000000000000004</v>
      </c>
      <c r="I296" s="651" t="s">
        <v>187</v>
      </c>
      <c r="J296" s="651">
        <v>220</v>
      </c>
      <c r="K296" s="651"/>
      <c r="L296" s="651">
        <v>220</v>
      </c>
      <c r="M296" s="651"/>
      <c r="N296" s="651"/>
      <c r="O296" s="651">
        <v>31</v>
      </c>
      <c r="P296" s="651">
        <v>100</v>
      </c>
      <c r="Q296" s="644" t="s">
        <v>192</v>
      </c>
      <c r="R296" s="644" t="s">
        <v>645</v>
      </c>
    </row>
    <row r="297" spans="1:18" ht="21.75" customHeight="1">
      <c r="A297" s="644"/>
      <c r="B297" s="664" t="s">
        <v>1509</v>
      </c>
      <c r="C297" s="648">
        <v>1</v>
      </c>
      <c r="D297" s="645" t="s">
        <v>1222</v>
      </c>
      <c r="E297" s="649"/>
      <c r="F297" s="644" t="s">
        <v>35</v>
      </c>
      <c r="G297" s="643" t="s">
        <v>1510</v>
      </c>
      <c r="H297" s="651">
        <v>7.69</v>
      </c>
      <c r="I297" s="651" t="s">
        <v>187</v>
      </c>
      <c r="J297" s="651">
        <v>384.5</v>
      </c>
      <c r="K297" s="651"/>
      <c r="L297" s="651">
        <v>384.5</v>
      </c>
      <c r="M297" s="651"/>
      <c r="N297" s="651"/>
      <c r="O297" s="651">
        <v>18</v>
      </c>
      <c r="P297" s="651">
        <v>62</v>
      </c>
      <c r="Q297" s="644" t="s">
        <v>192</v>
      </c>
      <c r="R297" s="644" t="s">
        <v>645</v>
      </c>
    </row>
    <row r="298" spans="1:18" ht="21.75" customHeight="1">
      <c r="A298" s="644"/>
      <c r="B298" s="664" t="s">
        <v>1511</v>
      </c>
      <c r="C298" s="648">
        <v>1</v>
      </c>
      <c r="D298" s="645" t="s">
        <v>1225</v>
      </c>
      <c r="E298" s="649"/>
      <c r="F298" s="644" t="s">
        <v>35</v>
      </c>
      <c r="G298" s="643" t="s">
        <v>1512</v>
      </c>
      <c r="H298" s="651">
        <v>5.4610000000000003</v>
      </c>
      <c r="I298" s="651" t="s">
        <v>187</v>
      </c>
      <c r="J298" s="651">
        <v>273.05</v>
      </c>
      <c r="K298" s="651"/>
      <c r="L298" s="651">
        <v>273.05</v>
      </c>
      <c r="M298" s="651"/>
      <c r="N298" s="651"/>
      <c r="O298" s="651">
        <v>20</v>
      </c>
      <c r="P298" s="651">
        <v>100</v>
      </c>
      <c r="Q298" s="644" t="s">
        <v>192</v>
      </c>
      <c r="R298" s="644" t="s">
        <v>645</v>
      </c>
    </row>
    <row r="299" spans="1:18" ht="21.75" customHeight="1">
      <c r="A299" s="644"/>
      <c r="B299" s="664" t="s">
        <v>1513</v>
      </c>
      <c r="C299" s="648">
        <v>1</v>
      </c>
      <c r="D299" s="645" t="s">
        <v>1228</v>
      </c>
      <c r="E299" s="649"/>
      <c r="F299" s="644" t="s">
        <v>35</v>
      </c>
      <c r="G299" s="643" t="s">
        <v>1514</v>
      </c>
      <c r="H299" s="651">
        <v>5.05</v>
      </c>
      <c r="I299" s="651" t="s">
        <v>187</v>
      </c>
      <c r="J299" s="651">
        <v>252.5</v>
      </c>
      <c r="K299" s="651"/>
      <c r="L299" s="651">
        <v>252.5</v>
      </c>
      <c r="M299" s="651"/>
      <c r="N299" s="651"/>
      <c r="O299" s="651">
        <v>45</v>
      </c>
      <c r="P299" s="651">
        <v>303</v>
      </c>
      <c r="Q299" s="644" t="s">
        <v>192</v>
      </c>
      <c r="R299" s="644" t="s">
        <v>645</v>
      </c>
    </row>
    <row r="300" spans="1:18" ht="21.75" customHeight="1">
      <c r="A300" s="644"/>
      <c r="B300" s="642" t="s">
        <v>1515</v>
      </c>
      <c r="C300" s="643"/>
      <c r="D300" s="644"/>
      <c r="E300" s="658"/>
      <c r="F300" s="644"/>
      <c r="G300" s="650"/>
      <c r="H300" s="651"/>
      <c r="I300" s="651"/>
      <c r="J300" s="651"/>
      <c r="K300" s="651"/>
      <c r="L300" s="651"/>
      <c r="M300" s="651"/>
      <c r="N300" s="651"/>
      <c r="O300" s="651"/>
      <c r="P300" s="651"/>
      <c r="Q300" s="675"/>
      <c r="R300" s="644"/>
    </row>
    <row r="301" spans="1:18" ht="21.75" customHeight="1">
      <c r="A301" s="644"/>
      <c r="B301" s="642" t="s">
        <v>1516</v>
      </c>
      <c r="C301" s="643">
        <v>7</v>
      </c>
      <c r="D301" s="643" t="s">
        <v>203</v>
      </c>
      <c r="E301" s="643" t="s">
        <v>204</v>
      </c>
      <c r="F301" s="643" t="s">
        <v>62</v>
      </c>
      <c r="G301" s="643" t="s">
        <v>205</v>
      </c>
      <c r="H301" s="651">
        <v>90</v>
      </c>
      <c r="I301" s="651" t="s">
        <v>187</v>
      </c>
      <c r="J301" s="651">
        <v>697</v>
      </c>
      <c r="K301" s="651">
        <v>110</v>
      </c>
      <c r="L301" s="651">
        <v>552</v>
      </c>
      <c r="M301" s="651">
        <v>0</v>
      </c>
      <c r="N301" s="651">
        <v>35</v>
      </c>
      <c r="O301" s="651">
        <v>477</v>
      </c>
      <c r="P301" s="651">
        <v>1056</v>
      </c>
      <c r="Q301" s="644"/>
      <c r="R301" s="644"/>
    </row>
    <row r="302" spans="1:18" ht="21.75" customHeight="1">
      <c r="A302" s="644"/>
      <c r="B302" s="642" t="s">
        <v>647</v>
      </c>
      <c r="C302" s="644">
        <v>7</v>
      </c>
      <c r="D302" s="642" t="s">
        <v>203</v>
      </c>
      <c r="E302" s="642" t="s">
        <v>204</v>
      </c>
      <c r="F302" s="644" t="s">
        <v>62</v>
      </c>
      <c r="G302" s="644" t="s">
        <v>205</v>
      </c>
      <c r="H302" s="651">
        <v>90</v>
      </c>
      <c r="I302" s="651" t="s">
        <v>187</v>
      </c>
      <c r="J302" s="651">
        <v>697</v>
      </c>
      <c r="K302" s="651">
        <v>110</v>
      </c>
      <c r="L302" s="651">
        <v>552</v>
      </c>
      <c r="M302" s="651">
        <v>0</v>
      </c>
      <c r="N302" s="651">
        <v>35</v>
      </c>
      <c r="O302" s="651">
        <v>477</v>
      </c>
      <c r="P302" s="651">
        <v>1056</v>
      </c>
      <c r="Q302" s="644" t="s">
        <v>38</v>
      </c>
      <c r="R302" s="644" t="s">
        <v>645</v>
      </c>
    </row>
    <row r="303" spans="1:18" ht="21.75" customHeight="1">
      <c r="A303" s="644"/>
      <c r="B303" s="642" t="s">
        <v>218</v>
      </c>
      <c r="C303" s="643">
        <v>127</v>
      </c>
      <c r="D303" s="644" t="s">
        <v>28</v>
      </c>
      <c r="E303" s="658" t="s">
        <v>28</v>
      </c>
      <c r="F303" s="644" t="s">
        <v>28</v>
      </c>
      <c r="G303" s="644" t="s">
        <v>28</v>
      </c>
      <c r="H303" s="651">
        <v>181420</v>
      </c>
      <c r="I303" s="651" t="s">
        <v>28</v>
      </c>
      <c r="J303" s="651">
        <v>23987</v>
      </c>
      <c r="K303" s="651">
        <v>2185</v>
      </c>
      <c r="L303" s="651">
        <v>18827</v>
      </c>
      <c r="M303" s="651">
        <v>985</v>
      </c>
      <c r="N303" s="651">
        <v>1990</v>
      </c>
      <c r="O303" s="651">
        <v>23138</v>
      </c>
      <c r="P303" s="651">
        <v>83855</v>
      </c>
      <c r="Q303" s="644" t="s">
        <v>28</v>
      </c>
      <c r="R303" s="644" t="s">
        <v>645</v>
      </c>
    </row>
    <row r="304" spans="1:18" ht="21.75" customHeight="1">
      <c r="A304" s="644"/>
      <c r="B304" s="642" t="s">
        <v>219</v>
      </c>
      <c r="C304" s="643">
        <v>127</v>
      </c>
      <c r="D304" s="644" t="s">
        <v>495</v>
      </c>
      <c r="E304" s="658" t="s">
        <v>496</v>
      </c>
      <c r="F304" s="644" t="s">
        <v>62</v>
      </c>
      <c r="G304" s="644" t="s">
        <v>36</v>
      </c>
      <c r="H304" s="651">
        <v>181420</v>
      </c>
      <c r="I304" s="651" t="s">
        <v>223</v>
      </c>
      <c r="J304" s="651">
        <v>18142</v>
      </c>
      <c r="K304" s="651">
        <v>0</v>
      </c>
      <c r="L304" s="651">
        <v>18142</v>
      </c>
      <c r="M304" s="651">
        <v>0</v>
      </c>
      <c r="N304" s="651">
        <v>0</v>
      </c>
      <c r="O304" s="651">
        <v>14402</v>
      </c>
      <c r="P304" s="651">
        <v>43402</v>
      </c>
      <c r="Q304" s="644" t="s">
        <v>28</v>
      </c>
      <c r="R304" s="644" t="s">
        <v>645</v>
      </c>
    </row>
    <row r="305" spans="1:18" ht="21.75" customHeight="1">
      <c r="A305" s="644"/>
      <c r="B305" s="642" t="s">
        <v>1518</v>
      </c>
      <c r="C305" s="643">
        <v>10</v>
      </c>
      <c r="D305" s="644"/>
      <c r="E305" s="658" t="s">
        <v>1519</v>
      </c>
      <c r="F305" s="644" t="s">
        <v>62</v>
      </c>
      <c r="G305" s="650" t="s">
        <v>36</v>
      </c>
      <c r="H305" s="651">
        <v>15409</v>
      </c>
      <c r="I305" s="651" t="s">
        <v>223</v>
      </c>
      <c r="J305" s="651">
        <v>1540.8999999999999</v>
      </c>
      <c r="K305" s="651">
        <v>0</v>
      </c>
      <c r="L305" s="651">
        <v>1540.9</v>
      </c>
      <c r="M305" s="651">
        <v>0</v>
      </c>
      <c r="N305" s="651">
        <v>0</v>
      </c>
      <c r="O305" s="651">
        <v>1225</v>
      </c>
      <c r="P305" s="651">
        <v>3866</v>
      </c>
      <c r="Q305" s="644" t="s">
        <v>224</v>
      </c>
      <c r="R305" s="644" t="s">
        <v>645</v>
      </c>
    </row>
    <row r="306" spans="1:18" ht="21.75" customHeight="1">
      <c r="A306" s="644"/>
      <c r="B306" s="659" t="s">
        <v>1520</v>
      </c>
      <c r="C306" s="648">
        <v>1</v>
      </c>
      <c r="D306" s="659" t="s">
        <v>832</v>
      </c>
      <c r="E306" s="660"/>
      <c r="F306" s="644" t="s">
        <v>62</v>
      </c>
      <c r="G306" s="652" t="s">
        <v>36</v>
      </c>
      <c r="H306" s="651">
        <v>1040</v>
      </c>
      <c r="I306" s="651" t="s">
        <v>223</v>
      </c>
      <c r="J306" s="651">
        <v>104</v>
      </c>
      <c r="K306" s="651"/>
      <c r="L306" s="651">
        <v>104</v>
      </c>
      <c r="M306" s="651"/>
      <c r="N306" s="651"/>
      <c r="O306" s="651">
        <v>108</v>
      </c>
      <c r="P306" s="651">
        <v>341</v>
      </c>
      <c r="Q306" s="644" t="s">
        <v>224</v>
      </c>
      <c r="R306" s="644" t="s">
        <v>645</v>
      </c>
    </row>
    <row r="307" spans="1:18" ht="21.75" customHeight="1">
      <c r="A307" s="644"/>
      <c r="B307" s="659" t="s">
        <v>1521</v>
      </c>
      <c r="C307" s="648">
        <v>1</v>
      </c>
      <c r="D307" s="659" t="s">
        <v>829</v>
      </c>
      <c r="E307" s="660"/>
      <c r="F307" s="644" t="s">
        <v>62</v>
      </c>
      <c r="G307" s="652" t="s">
        <v>36</v>
      </c>
      <c r="H307" s="651">
        <v>1197</v>
      </c>
      <c r="I307" s="651" t="s">
        <v>223</v>
      </c>
      <c r="J307" s="651">
        <v>119.7</v>
      </c>
      <c r="K307" s="651"/>
      <c r="L307" s="651">
        <v>119.7</v>
      </c>
      <c r="M307" s="651"/>
      <c r="N307" s="651"/>
      <c r="O307" s="651">
        <v>110</v>
      </c>
      <c r="P307" s="651">
        <v>358</v>
      </c>
      <c r="Q307" s="644" t="s">
        <v>224</v>
      </c>
      <c r="R307" s="644" t="s">
        <v>645</v>
      </c>
    </row>
    <row r="308" spans="1:18" ht="21.75" customHeight="1">
      <c r="A308" s="644"/>
      <c r="B308" s="659" t="s">
        <v>1522</v>
      </c>
      <c r="C308" s="648">
        <v>1</v>
      </c>
      <c r="D308" s="659" t="s">
        <v>847</v>
      </c>
      <c r="E308" s="660"/>
      <c r="F308" s="644" t="s">
        <v>62</v>
      </c>
      <c r="G308" s="652" t="s">
        <v>36</v>
      </c>
      <c r="H308" s="651">
        <v>1080</v>
      </c>
      <c r="I308" s="651" t="s">
        <v>223</v>
      </c>
      <c r="J308" s="651">
        <v>108</v>
      </c>
      <c r="K308" s="651"/>
      <c r="L308" s="651">
        <v>108</v>
      </c>
      <c r="M308" s="651"/>
      <c r="N308" s="651"/>
      <c r="O308" s="651">
        <v>76</v>
      </c>
      <c r="P308" s="651">
        <v>236</v>
      </c>
      <c r="Q308" s="644" t="s">
        <v>224</v>
      </c>
      <c r="R308" s="644" t="s">
        <v>645</v>
      </c>
    </row>
    <row r="309" spans="1:18" ht="21.75" customHeight="1">
      <c r="A309" s="644"/>
      <c r="B309" s="659" t="s">
        <v>1523</v>
      </c>
      <c r="C309" s="648">
        <v>1</v>
      </c>
      <c r="D309" s="659" t="s">
        <v>835</v>
      </c>
      <c r="E309" s="660"/>
      <c r="F309" s="644" t="s">
        <v>62</v>
      </c>
      <c r="G309" s="652" t="s">
        <v>36</v>
      </c>
      <c r="H309" s="651">
        <v>1387</v>
      </c>
      <c r="I309" s="651" t="s">
        <v>223</v>
      </c>
      <c r="J309" s="651">
        <v>138.69999999999999</v>
      </c>
      <c r="K309" s="651"/>
      <c r="L309" s="651">
        <v>138.69999999999999</v>
      </c>
      <c r="M309" s="651"/>
      <c r="N309" s="651"/>
      <c r="O309" s="651">
        <v>73</v>
      </c>
      <c r="P309" s="651">
        <v>245</v>
      </c>
      <c r="Q309" s="644" t="s">
        <v>224</v>
      </c>
      <c r="R309" s="644" t="s">
        <v>645</v>
      </c>
    </row>
    <row r="310" spans="1:18" ht="21.75" customHeight="1">
      <c r="A310" s="644"/>
      <c r="B310" s="659" t="s">
        <v>1524</v>
      </c>
      <c r="C310" s="648">
        <v>1</v>
      </c>
      <c r="D310" s="659" t="s">
        <v>823</v>
      </c>
      <c r="E310" s="660"/>
      <c r="F310" s="644" t="s">
        <v>62</v>
      </c>
      <c r="G310" s="652" t="s">
        <v>36</v>
      </c>
      <c r="H310" s="651">
        <v>1584</v>
      </c>
      <c r="I310" s="651" t="s">
        <v>223</v>
      </c>
      <c r="J310" s="651">
        <v>158.4</v>
      </c>
      <c r="K310" s="651"/>
      <c r="L310" s="651">
        <v>158.4</v>
      </c>
      <c r="M310" s="651"/>
      <c r="N310" s="651"/>
      <c r="O310" s="651">
        <v>125</v>
      </c>
      <c r="P310" s="651">
        <v>369</v>
      </c>
      <c r="Q310" s="644" t="s">
        <v>224</v>
      </c>
      <c r="R310" s="644" t="s">
        <v>645</v>
      </c>
    </row>
    <row r="311" spans="1:18" ht="21.75" customHeight="1">
      <c r="A311" s="644"/>
      <c r="B311" s="659" t="s">
        <v>1525</v>
      </c>
      <c r="C311" s="648">
        <v>1</v>
      </c>
      <c r="D311" s="659" t="s">
        <v>850</v>
      </c>
      <c r="E311" s="660"/>
      <c r="F311" s="644" t="s">
        <v>62</v>
      </c>
      <c r="G311" s="652" t="s">
        <v>36</v>
      </c>
      <c r="H311" s="651">
        <v>1941</v>
      </c>
      <c r="I311" s="651" t="s">
        <v>223</v>
      </c>
      <c r="J311" s="651">
        <v>194.1</v>
      </c>
      <c r="K311" s="651"/>
      <c r="L311" s="651">
        <v>194.1</v>
      </c>
      <c r="M311" s="651"/>
      <c r="N311" s="651"/>
      <c r="O311" s="651">
        <v>218</v>
      </c>
      <c r="P311" s="651">
        <v>698</v>
      </c>
      <c r="Q311" s="644" t="s">
        <v>224</v>
      </c>
      <c r="R311" s="644" t="s">
        <v>645</v>
      </c>
    </row>
    <row r="312" spans="1:18" ht="21.75" customHeight="1">
      <c r="A312" s="644"/>
      <c r="B312" s="659" t="s">
        <v>1526</v>
      </c>
      <c r="C312" s="648">
        <v>1</v>
      </c>
      <c r="D312" s="659" t="s">
        <v>844</v>
      </c>
      <c r="E312" s="660"/>
      <c r="F312" s="644" t="s">
        <v>62</v>
      </c>
      <c r="G312" s="652" t="s">
        <v>36</v>
      </c>
      <c r="H312" s="651">
        <v>1387</v>
      </c>
      <c r="I312" s="651" t="s">
        <v>223</v>
      </c>
      <c r="J312" s="651">
        <v>138.69999999999999</v>
      </c>
      <c r="K312" s="651"/>
      <c r="L312" s="651">
        <v>138.69999999999999</v>
      </c>
      <c r="M312" s="651"/>
      <c r="N312" s="651"/>
      <c r="O312" s="651">
        <v>78</v>
      </c>
      <c r="P312" s="651">
        <v>231</v>
      </c>
      <c r="Q312" s="644" t="s">
        <v>224</v>
      </c>
      <c r="R312" s="644" t="s">
        <v>645</v>
      </c>
    </row>
    <row r="313" spans="1:18" ht="21.75" customHeight="1">
      <c r="A313" s="644"/>
      <c r="B313" s="659" t="s">
        <v>1527</v>
      </c>
      <c r="C313" s="648">
        <v>1</v>
      </c>
      <c r="D313" s="659" t="s">
        <v>826</v>
      </c>
      <c r="E313" s="660"/>
      <c r="F313" s="644" t="s">
        <v>62</v>
      </c>
      <c r="G313" s="652" t="s">
        <v>36</v>
      </c>
      <c r="H313" s="651">
        <v>1692</v>
      </c>
      <c r="I313" s="651" t="s">
        <v>223</v>
      </c>
      <c r="J313" s="651">
        <v>169.2</v>
      </c>
      <c r="K313" s="651"/>
      <c r="L313" s="651">
        <v>169.2</v>
      </c>
      <c r="M313" s="651"/>
      <c r="N313" s="651"/>
      <c r="O313" s="651">
        <v>150</v>
      </c>
      <c r="P313" s="651">
        <v>452</v>
      </c>
      <c r="Q313" s="644" t="s">
        <v>224</v>
      </c>
      <c r="R313" s="644" t="s">
        <v>645</v>
      </c>
    </row>
    <row r="314" spans="1:18" ht="21.75" customHeight="1">
      <c r="A314" s="644"/>
      <c r="B314" s="659" t="s">
        <v>1528</v>
      </c>
      <c r="C314" s="648">
        <v>1</v>
      </c>
      <c r="D314" s="659" t="s">
        <v>838</v>
      </c>
      <c r="E314" s="660"/>
      <c r="F314" s="644" t="s">
        <v>62</v>
      </c>
      <c r="G314" s="652" t="s">
        <v>36</v>
      </c>
      <c r="H314" s="651">
        <v>1283</v>
      </c>
      <c r="I314" s="651" t="s">
        <v>223</v>
      </c>
      <c r="J314" s="651">
        <v>128.30000000000001</v>
      </c>
      <c r="K314" s="651"/>
      <c r="L314" s="651">
        <v>128.30000000000001</v>
      </c>
      <c r="M314" s="651"/>
      <c r="N314" s="651"/>
      <c r="O314" s="651">
        <v>74</v>
      </c>
      <c r="P314" s="651">
        <v>238</v>
      </c>
      <c r="Q314" s="644" t="s">
        <v>224</v>
      </c>
      <c r="R314" s="644" t="s">
        <v>645</v>
      </c>
    </row>
    <row r="315" spans="1:18" ht="21.75" customHeight="1">
      <c r="A315" s="644"/>
      <c r="B315" s="659" t="s">
        <v>1529</v>
      </c>
      <c r="C315" s="648">
        <v>1</v>
      </c>
      <c r="D315" s="659" t="s">
        <v>1530</v>
      </c>
      <c r="E315" s="660"/>
      <c r="F315" s="644" t="s">
        <v>62</v>
      </c>
      <c r="G315" s="652" t="s">
        <v>36</v>
      </c>
      <c r="H315" s="651">
        <v>2818</v>
      </c>
      <c r="I315" s="651" t="s">
        <v>223</v>
      </c>
      <c r="J315" s="651">
        <v>281.8</v>
      </c>
      <c r="K315" s="651"/>
      <c r="L315" s="651">
        <v>281.8</v>
      </c>
      <c r="M315" s="651"/>
      <c r="N315" s="651"/>
      <c r="O315" s="651">
        <v>213</v>
      </c>
      <c r="P315" s="651">
        <v>698</v>
      </c>
      <c r="Q315" s="644" t="s">
        <v>224</v>
      </c>
      <c r="R315" s="644" t="s">
        <v>645</v>
      </c>
    </row>
    <row r="316" spans="1:18" ht="21.75" customHeight="1">
      <c r="A316" s="644"/>
      <c r="B316" s="668" t="s">
        <v>1531</v>
      </c>
      <c r="C316" s="643">
        <v>10</v>
      </c>
      <c r="D316" s="644"/>
      <c r="E316" s="676" t="s">
        <v>1532</v>
      </c>
      <c r="F316" s="644" t="s">
        <v>62</v>
      </c>
      <c r="G316" s="644" t="s">
        <v>36</v>
      </c>
      <c r="H316" s="651">
        <v>11875</v>
      </c>
      <c r="I316" s="651" t="s">
        <v>223</v>
      </c>
      <c r="J316" s="651">
        <v>1187.5</v>
      </c>
      <c r="K316" s="651">
        <v>0</v>
      </c>
      <c r="L316" s="651">
        <v>1187.5</v>
      </c>
      <c r="M316" s="651">
        <v>0</v>
      </c>
      <c r="N316" s="651">
        <v>0</v>
      </c>
      <c r="O316" s="651">
        <v>1147</v>
      </c>
      <c r="P316" s="651">
        <v>3437</v>
      </c>
      <c r="Q316" s="644" t="s">
        <v>224</v>
      </c>
      <c r="R316" s="644" t="s">
        <v>645</v>
      </c>
    </row>
    <row r="317" spans="1:18" ht="21.75" customHeight="1">
      <c r="A317" s="644"/>
      <c r="B317" s="659" t="s">
        <v>1533</v>
      </c>
      <c r="C317" s="648">
        <v>1</v>
      </c>
      <c r="D317" s="659" t="s">
        <v>1534</v>
      </c>
      <c r="E317" s="660"/>
      <c r="F317" s="644" t="s">
        <v>62</v>
      </c>
      <c r="G317" s="652" t="s">
        <v>36</v>
      </c>
      <c r="H317" s="651">
        <v>900</v>
      </c>
      <c r="I317" s="651" t="s">
        <v>223</v>
      </c>
      <c r="J317" s="651">
        <v>90</v>
      </c>
      <c r="K317" s="651"/>
      <c r="L317" s="651">
        <v>90</v>
      </c>
      <c r="M317" s="651"/>
      <c r="N317" s="651"/>
      <c r="O317" s="651">
        <v>70</v>
      </c>
      <c r="P317" s="651">
        <v>210</v>
      </c>
      <c r="Q317" s="644" t="s">
        <v>224</v>
      </c>
      <c r="R317" s="644" t="s">
        <v>645</v>
      </c>
    </row>
    <row r="318" spans="1:18" ht="21.75" customHeight="1">
      <c r="A318" s="644"/>
      <c r="B318" s="659" t="s">
        <v>1535</v>
      </c>
      <c r="C318" s="648">
        <v>1</v>
      </c>
      <c r="D318" s="659" t="s">
        <v>875</v>
      </c>
      <c r="E318" s="660"/>
      <c r="F318" s="644" t="s">
        <v>62</v>
      </c>
      <c r="G318" s="652" t="s">
        <v>36</v>
      </c>
      <c r="H318" s="651">
        <v>2260</v>
      </c>
      <c r="I318" s="651" t="s">
        <v>223</v>
      </c>
      <c r="J318" s="651">
        <v>226</v>
      </c>
      <c r="K318" s="651"/>
      <c r="L318" s="651">
        <v>226</v>
      </c>
      <c r="M318" s="651"/>
      <c r="N318" s="651"/>
      <c r="O318" s="651">
        <v>327</v>
      </c>
      <c r="P318" s="651">
        <v>982</v>
      </c>
      <c r="Q318" s="644" t="s">
        <v>224</v>
      </c>
      <c r="R318" s="644" t="s">
        <v>645</v>
      </c>
    </row>
    <row r="319" spans="1:18" ht="21.75" customHeight="1">
      <c r="A319" s="644"/>
      <c r="B319" s="659" t="s">
        <v>1536</v>
      </c>
      <c r="C319" s="648">
        <v>1</v>
      </c>
      <c r="D319" s="659" t="s">
        <v>1537</v>
      </c>
      <c r="E319" s="660"/>
      <c r="F319" s="644" t="s">
        <v>62</v>
      </c>
      <c r="G319" s="652" t="s">
        <v>36</v>
      </c>
      <c r="H319" s="651">
        <v>1106</v>
      </c>
      <c r="I319" s="651" t="s">
        <v>223</v>
      </c>
      <c r="J319" s="651">
        <v>110.6</v>
      </c>
      <c r="K319" s="651"/>
      <c r="L319" s="651">
        <v>110.6</v>
      </c>
      <c r="M319" s="651"/>
      <c r="N319" s="651"/>
      <c r="O319" s="651">
        <v>97</v>
      </c>
      <c r="P319" s="651">
        <v>291</v>
      </c>
      <c r="Q319" s="644" t="s">
        <v>224</v>
      </c>
      <c r="R319" s="644" t="s">
        <v>645</v>
      </c>
    </row>
    <row r="320" spans="1:18" ht="21.75" customHeight="1">
      <c r="A320" s="644"/>
      <c r="B320" s="659" t="s">
        <v>1538</v>
      </c>
      <c r="C320" s="648">
        <v>1</v>
      </c>
      <c r="D320" s="659" t="s">
        <v>869</v>
      </c>
      <c r="E320" s="660"/>
      <c r="F320" s="644" t="s">
        <v>62</v>
      </c>
      <c r="G320" s="652" t="s">
        <v>36</v>
      </c>
      <c r="H320" s="651">
        <v>1278</v>
      </c>
      <c r="I320" s="651" t="s">
        <v>223</v>
      </c>
      <c r="J320" s="651">
        <v>127.8</v>
      </c>
      <c r="K320" s="651"/>
      <c r="L320" s="651">
        <v>127.8</v>
      </c>
      <c r="M320" s="651"/>
      <c r="N320" s="651"/>
      <c r="O320" s="651">
        <v>98</v>
      </c>
      <c r="P320" s="651">
        <v>293</v>
      </c>
      <c r="Q320" s="644" t="s">
        <v>224</v>
      </c>
      <c r="R320" s="644" t="s">
        <v>645</v>
      </c>
    </row>
    <row r="321" spans="1:18" ht="21.75" customHeight="1">
      <c r="A321" s="644"/>
      <c r="B321" s="659" t="s">
        <v>1539</v>
      </c>
      <c r="C321" s="648">
        <v>1</v>
      </c>
      <c r="D321" s="659" t="s">
        <v>866</v>
      </c>
      <c r="E321" s="660"/>
      <c r="F321" s="644" t="s">
        <v>62</v>
      </c>
      <c r="G321" s="652" t="s">
        <v>36</v>
      </c>
      <c r="H321" s="651">
        <v>1116</v>
      </c>
      <c r="I321" s="651" t="s">
        <v>223</v>
      </c>
      <c r="J321" s="651">
        <v>111.6</v>
      </c>
      <c r="K321" s="651"/>
      <c r="L321" s="651">
        <v>111.6</v>
      </c>
      <c r="M321" s="651"/>
      <c r="N321" s="651"/>
      <c r="O321" s="651">
        <v>109</v>
      </c>
      <c r="P321" s="651">
        <v>328</v>
      </c>
      <c r="Q321" s="644" t="s">
        <v>224</v>
      </c>
      <c r="R321" s="644" t="s">
        <v>645</v>
      </c>
    </row>
    <row r="322" spans="1:18" ht="21.75" customHeight="1">
      <c r="A322" s="644"/>
      <c r="B322" s="659" t="s">
        <v>1540</v>
      </c>
      <c r="C322" s="648">
        <v>1</v>
      </c>
      <c r="D322" s="659" t="s">
        <v>872</v>
      </c>
      <c r="E322" s="660"/>
      <c r="F322" s="644" t="s">
        <v>62</v>
      </c>
      <c r="G322" s="652" t="s">
        <v>36</v>
      </c>
      <c r="H322" s="651">
        <v>1531</v>
      </c>
      <c r="I322" s="651" t="s">
        <v>223</v>
      </c>
      <c r="J322" s="651">
        <v>153.1</v>
      </c>
      <c r="K322" s="651"/>
      <c r="L322" s="651">
        <v>153.1</v>
      </c>
      <c r="M322" s="651"/>
      <c r="N322" s="651"/>
      <c r="O322" s="651">
        <v>180</v>
      </c>
      <c r="P322" s="651">
        <v>540</v>
      </c>
      <c r="Q322" s="644" t="s">
        <v>224</v>
      </c>
      <c r="R322" s="644" t="s">
        <v>645</v>
      </c>
    </row>
    <row r="323" spans="1:18" ht="21.75" customHeight="1">
      <c r="A323" s="644"/>
      <c r="B323" s="659" t="s">
        <v>1541</v>
      </c>
      <c r="C323" s="648">
        <v>1</v>
      </c>
      <c r="D323" s="659" t="s">
        <v>878</v>
      </c>
      <c r="E323" s="660"/>
      <c r="F323" s="644" t="s">
        <v>62</v>
      </c>
      <c r="G323" s="652" t="s">
        <v>36</v>
      </c>
      <c r="H323" s="651">
        <v>620</v>
      </c>
      <c r="I323" s="651" t="s">
        <v>223</v>
      </c>
      <c r="J323" s="651">
        <v>62</v>
      </c>
      <c r="K323" s="651"/>
      <c r="L323" s="651">
        <v>62</v>
      </c>
      <c r="M323" s="651"/>
      <c r="N323" s="651"/>
      <c r="O323" s="651">
        <v>60</v>
      </c>
      <c r="P323" s="651">
        <v>180</v>
      </c>
      <c r="Q323" s="644" t="s">
        <v>224</v>
      </c>
      <c r="R323" s="644" t="s">
        <v>645</v>
      </c>
    </row>
    <row r="324" spans="1:18" ht="21.75" customHeight="1">
      <c r="A324" s="644"/>
      <c r="B324" s="659" t="s">
        <v>1542</v>
      </c>
      <c r="C324" s="648">
        <v>1</v>
      </c>
      <c r="D324" s="659" t="s">
        <v>863</v>
      </c>
      <c r="E324" s="660"/>
      <c r="F324" s="644" t="s">
        <v>62</v>
      </c>
      <c r="G324" s="652" t="s">
        <v>36</v>
      </c>
      <c r="H324" s="651">
        <v>1013</v>
      </c>
      <c r="I324" s="651" t="s">
        <v>223</v>
      </c>
      <c r="J324" s="651">
        <v>101.3</v>
      </c>
      <c r="K324" s="651"/>
      <c r="L324" s="651">
        <v>101.3</v>
      </c>
      <c r="M324" s="651"/>
      <c r="N324" s="651"/>
      <c r="O324" s="651">
        <v>72</v>
      </c>
      <c r="P324" s="651">
        <v>215</v>
      </c>
      <c r="Q324" s="644" t="s">
        <v>224</v>
      </c>
      <c r="R324" s="644" t="s">
        <v>645</v>
      </c>
    </row>
    <row r="325" spans="1:18" ht="21.75" customHeight="1">
      <c r="A325" s="644"/>
      <c r="B325" s="659" t="s">
        <v>1543</v>
      </c>
      <c r="C325" s="648">
        <v>1</v>
      </c>
      <c r="D325" s="659" t="s">
        <v>857</v>
      </c>
      <c r="E325" s="660"/>
      <c r="F325" s="644" t="s">
        <v>62</v>
      </c>
      <c r="G325" s="652" t="s">
        <v>36</v>
      </c>
      <c r="H325" s="651">
        <v>997</v>
      </c>
      <c r="I325" s="651" t="s">
        <v>223</v>
      </c>
      <c r="J325" s="651">
        <v>99.7</v>
      </c>
      <c r="K325" s="651"/>
      <c r="L325" s="651">
        <v>99.7</v>
      </c>
      <c r="M325" s="651"/>
      <c r="N325" s="651"/>
      <c r="O325" s="651">
        <v>45</v>
      </c>
      <c r="P325" s="651">
        <v>129</v>
      </c>
      <c r="Q325" s="644" t="s">
        <v>224</v>
      </c>
      <c r="R325" s="644" t="s">
        <v>645</v>
      </c>
    </row>
    <row r="326" spans="1:18" ht="21.75" customHeight="1">
      <c r="A326" s="644"/>
      <c r="B326" s="659" t="s">
        <v>1544</v>
      </c>
      <c r="C326" s="648">
        <v>1</v>
      </c>
      <c r="D326" s="659" t="s">
        <v>860</v>
      </c>
      <c r="E326" s="660"/>
      <c r="F326" s="644" t="s">
        <v>62</v>
      </c>
      <c r="G326" s="652" t="s">
        <v>36</v>
      </c>
      <c r="H326" s="651">
        <v>1054</v>
      </c>
      <c r="I326" s="651" t="s">
        <v>223</v>
      </c>
      <c r="J326" s="651">
        <v>105.4</v>
      </c>
      <c r="K326" s="651"/>
      <c r="L326" s="651">
        <v>105.4</v>
      </c>
      <c r="M326" s="651"/>
      <c r="N326" s="651"/>
      <c r="O326" s="651">
        <v>89</v>
      </c>
      <c r="P326" s="651">
        <v>269</v>
      </c>
      <c r="Q326" s="644" t="s">
        <v>224</v>
      </c>
      <c r="R326" s="644" t="s">
        <v>645</v>
      </c>
    </row>
    <row r="327" spans="1:18" ht="21.75" customHeight="1">
      <c r="A327" s="644"/>
      <c r="B327" s="668" t="s">
        <v>1545</v>
      </c>
      <c r="C327" s="657">
        <v>10</v>
      </c>
      <c r="D327" s="644"/>
      <c r="E327" s="658" t="s">
        <v>1546</v>
      </c>
      <c r="F327" s="653" t="s">
        <v>62</v>
      </c>
      <c r="G327" s="644" t="s">
        <v>36</v>
      </c>
      <c r="H327" s="675">
        <v>12673</v>
      </c>
      <c r="I327" s="675" t="s">
        <v>223</v>
      </c>
      <c r="J327" s="675">
        <v>1267.2999999999997</v>
      </c>
      <c r="K327" s="675">
        <v>0</v>
      </c>
      <c r="L327" s="675">
        <v>1267.3</v>
      </c>
      <c r="M327" s="675">
        <v>0</v>
      </c>
      <c r="N327" s="675">
        <v>0</v>
      </c>
      <c r="O327" s="675">
        <v>903</v>
      </c>
      <c r="P327" s="675">
        <v>2551</v>
      </c>
      <c r="Q327" s="644" t="s">
        <v>224</v>
      </c>
      <c r="R327" s="644" t="s">
        <v>645</v>
      </c>
    </row>
    <row r="328" spans="1:18" ht="21.75" customHeight="1">
      <c r="A328" s="644"/>
      <c r="B328" s="659" t="s">
        <v>1547</v>
      </c>
      <c r="C328" s="648">
        <v>1</v>
      </c>
      <c r="D328" s="659" t="s">
        <v>1548</v>
      </c>
      <c r="E328" s="660"/>
      <c r="F328" s="644" t="s">
        <v>62</v>
      </c>
      <c r="G328" s="652" t="s">
        <v>36</v>
      </c>
      <c r="H328" s="651">
        <v>1028</v>
      </c>
      <c r="I328" s="651" t="s">
        <v>223</v>
      </c>
      <c r="J328" s="651">
        <v>102.8</v>
      </c>
      <c r="K328" s="651"/>
      <c r="L328" s="651">
        <v>102.8</v>
      </c>
      <c r="M328" s="651"/>
      <c r="N328" s="651"/>
      <c r="O328" s="651">
        <v>98</v>
      </c>
      <c r="P328" s="651">
        <v>245</v>
      </c>
      <c r="Q328" s="644" t="s">
        <v>224</v>
      </c>
      <c r="R328" s="644" t="s">
        <v>645</v>
      </c>
    </row>
    <row r="329" spans="1:18" ht="21.75" customHeight="1">
      <c r="A329" s="644"/>
      <c r="B329" s="659" t="s">
        <v>1549</v>
      </c>
      <c r="C329" s="648">
        <v>1</v>
      </c>
      <c r="D329" s="659" t="s">
        <v>911</v>
      </c>
      <c r="E329" s="660"/>
      <c r="F329" s="644" t="s">
        <v>62</v>
      </c>
      <c r="G329" s="652" t="s">
        <v>36</v>
      </c>
      <c r="H329" s="651">
        <v>1489</v>
      </c>
      <c r="I329" s="651" t="s">
        <v>223</v>
      </c>
      <c r="J329" s="651">
        <v>148.9</v>
      </c>
      <c r="K329" s="651"/>
      <c r="L329" s="651">
        <v>148.9</v>
      </c>
      <c r="M329" s="651"/>
      <c r="N329" s="651"/>
      <c r="O329" s="651">
        <v>138</v>
      </c>
      <c r="P329" s="651">
        <v>379</v>
      </c>
      <c r="Q329" s="644" t="s">
        <v>224</v>
      </c>
      <c r="R329" s="644" t="s">
        <v>645</v>
      </c>
    </row>
    <row r="330" spans="1:18" ht="21.75" customHeight="1">
      <c r="A330" s="644"/>
      <c r="B330" s="659" t="s">
        <v>1550</v>
      </c>
      <c r="C330" s="648">
        <v>1</v>
      </c>
      <c r="D330" s="659" t="s">
        <v>1551</v>
      </c>
      <c r="E330" s="660"/>
      <c r="F330" s="644" t="s">
        <v>62</v>
      </c>
      <c r="G330" s="652" t="s">
        <v>36</v>
      </c>
      <c r="H330" s="651">
        <v>1658</v>
      </c>
      <c r="I330" s="651" t="s">
        <v>223</v>
      </c>
      <c r="J330" s="651">
        <v>165.8</v>
      </c>
      <c r="K330" s="651"/>
      <c r="L330" s="651">
        <v>165.8</v>
      </c>
      <c r="M330" s="651"/>
      <c r="N330" s="651"/>
      <c r="O330" s="651">
        <v>39</v>
      </c>
      <c r="P330" s="651">
        <v>127</v>
      </c>
      <c r="Q330" s="644" t="s">
        <v>224</v>
      </c>
      <c r="R330" s="644" t="s">
        <v>645</v>
      </c>
    </row>
    <row r="331" spans="1:18" ht="21.75" customHeight="1">
      <c r="A331" s="644"/>
      <c r="B331" s="659" t="s">
        <v>1552</v>
      </c>
      <c r="C331" s="648">
        <v>1</v>
      </c>
      <c r="D331" s="659" t="s">
        <v>896</v>
      </c>
      <c r="E331" s="660"/>
      <c r="F331" s="644" t="s">
        <v>62</v>
      </c>
      <c r="G331" s="652" t="s">
        <v>36</v>
      </c>
      <c r="H331" s="651">
        <v>1048</v>
      </c>
      <c r="I331" s="651" t="s">
        <v>223</v>
      </c>
      <c r="J331" s="651">
        <v>104.8</v>
      </c>
      <c r="K331" s="651"/>
      <c r="L331" s="651">
        <v>104.8</v>
      </c>
      <c r="M331" s="651"/>
      <c r="N331" s="651"/>
      <c r="O331" s="651">
        <v>32</v>
      </c>
      <c r="P331" s="651">
        <v>98</v>
      </c>
      <c r="Q331" s="644" t="s">
        <v>224</v>
      </c>
      <c r="R331" s="644" t="s">
        <v>645</v>
      </c>
    </row>
    <row r="332" spans="1:18" ht="21.75" customHeight="1">
      <c r="A332" s="644"/>
      <c r="B332" s="659" t="s">
        <v>1553</v>
      </c>
      <c r="C332" s="648">
        <v>1</v>
      </c>
      <c r="D332" s="659" t="s">
        <v>908</v>
      </c>
      <c r="E332" s="660"/>
      <c r="F332" s="644" t="s">
        <v>62</v>
      </c>
      <c r="G332" s="652" t="s">
        <v>36</v>
      </c>
      <c r="H332" s="651">
        <v>1087</v>
      </c>
      <c r="I332" s="651" t="s">
        <v>223</v>
      </c>
      <c r="J332" s="651">
        <v>108.7</v>
      </c>
      <c r="K332" s="651"/>
      <c r="L332" s="651">
        <v>108.7</v>
      </c>
      <c r="M332" s="651"/>
      <c r="N332" s="651"/>
      <c r="O332" s="651">
        <v>53</v>
      </c>
      <c r="P332" s="651">
        <v>160</v>
      </c>
      <c r="Q332" s="644" t="s">
        <v>224</v>
      </c>
      <c r="R332" s="644" t="s">
        <v>645</v>
      </c>
    </row>
    <row r="333" spans="1:18" ht="21.75" customHeight="1">
      <c r="A333" s="644"/>
      <c r="B333" s="659" t="s">
        <v>1554</v>
      </c>
      <c r="C333" s="648">
        <v>1</v>
      </c>
      <c r="D333" s="659" t="s">
        <v>1555</v>
      </c>
      <c r="E333" s="660"/>
      <c r="F333" s="644" t="s">
        <v>62</v>
      </c>
      <c r="G333" s="652" t="s">
        <v>36</v>
      </c>
      <c r="H333" s="651">
        <v>1148</v>
      </c>
      <c r="I333" s="651" t="s">
        <v>223</v>
      </c>
      <c r="J333" s="651">
        <v>114.8</v>
      </c>
      <c r="K333" s="651"/>
      <c r="L333" s="651">
        <v>114.8</v>
      </c>
      <c r="M333" s="651"/>
      <c r="N333" s="651"/>
      <c r="O333" s="651">
        <v>73</v>
      </c>
      <c r="P333" s="651">
        <v>210</v>
      </c>
      <c r="Q333" s="644" t="s">
        <v>224</v>
      </c>
      <c r="R333" s="644" t="s">
        <v>645</v>
      </c>
    </row>
    <row r="334" spans="1:18" ht="21.75" customHeight="1">
      <c r="A334" s="644"/>
      <c r="B334" s="659" t="s">
        <v>1556</v>
      </c>
      <c r="C334" s="648">
        <v>1</v>
      </c>
      <c r="D334" s="659" t="s">
        <v>893</v>
      </c>
      <c r="E334" s="660"/>
      <c r="F334" s="644" t="s">
        <v>62</v>
      </c>
      <c r="G334" s="652" t="s">
        <v>36</v>
      </c>
      <c r="H334" s="651">
        <v>1588</v>
      </c>
      <c r="I334" s="651" t="s">
        <v>223</v>
      </c>
      <c r="J334" s="651">
        <v>158.80000000000001</v>
      </c>
      <c r="K334" s="651"/>
      <c r="L334" s="651">
        <v>158.80000000000001</v>
      </c>
      <c r="M334" s="651"/>
      <c r="N334" s="651"/>
      <c r="O334" s="651">
        <v>164</v>
      </c>
      <c r="P334" s="651">
        <v>492</v>
      </c>
      <c r="Q334" s="644" t="s">
        <v>224</v>
      </c>
      <c r="R334" s="644" t="s">
        <v>645</v>
      </c>
    </row>
    <row r="335" spans="1:18" ht="21.75" customHeight="1">
      <c r="A335" s="644"/>
      <c r="B335" s="659" t="s">
        <v>1557</v>
      </c>
      <c r="C335" s="648">
        <v>1</v>
      </c>
      <c r="D335" s="659" t="s">
        <v>902</v>
      </c>
      <c r="E335" s="660"/>
      <c r="F335" s="644" t="s">
        <v>62</v>
      </c>
      <c r="G335" s="652" t="s">
        <v>36</v>
      </c>
      <c r="H335" s="651">
        <v>1281</v>
      </c>
      <c r="I335" s="651" t="s">
        <v>223</v>
      </c>
      <c r="J335" s="651">
        <v>128.1</v>
      </c>
      <c r="K335" s="651"/>
      <c r="L335" s="651">
        <v>128.1</v>
      </c>
      <c r="M335" s="651"/>
      <c r="N335" s="651"/>
      <c r="O335" s="651">
        <v>109</v>
      </c>
      <c r="P335" s="651">
        <v>321</v>
      </c>
      <c r="Q335" s="644" t="s">
        <v>224</v>
      </c>
      <c r="R335" s="644" t="s">
        <v>645</v>
      </c>
    </row>
    <row r="336" spans="1:18" ht="21.75" customHeight="1">
      <c r="A336" s="644"/>
      <c r="B336" s="659" t="s">
        <v>1558</v>
      </c>
      <c r="C336" s="648">
        <v>1</v>
      </c>
      <c r="D336" s="659" t="s">
        <v>899</v>
      </c>
      <c r="E336" s="660"/>
      <c r="F336" s="644" t="s">
        <v>62</v>
      </c>
      <c r="G336" s="652" t="s">
        <v>36</v>
      </c>
      <c r="H336" s="651">
        <v>1346</v>
      </c>
      <c r="I336" s="651" t="s">
        <v>223</v>
      </c>
      <c r="J336" s="651">
        <v>134.6</v>
      </c>
      <c r="K336" s="651"/>
      <c r="L336" s="651">
        <v>134.6</v>
      </c>
      <c r="M336" s="651"/>
      <c r="N336" s="651"/>
      <c r="O336" s="651">
        <v>165</v>
      </c>
      <c r="P336" s="651">
        <v>421</v>
      </c>
      <c r="Q336" s="644" t="s">
        <v>224</v>
      </c>
      <c r="R336" s="644" t="s">
        <v>645</v>
      </c>
    </row>
    <row r="337" spans="1:18" ht="21.75" customHeight="1">
      <c r="A337" s="644"/>
      <c r="B337" s="659" t="s">
        <v>1541</v>
      </c>
      <c r="C337" s="648">
        <v>1</v>
      </c>
      <c r="D337" s="659" t="s">
        <v>878</v>
      </c>
      <c r="E337" s="660"/>
      <c r="F337" s="644" t="s">
        <v>62</v>
      </c>
      <c r="G337" s="652" t="s">
        <v>36</v>
      </c>
      <c r="H337" s="651">
        <v>1000</v>
      </c>
      <c r="I337" s="651" t="s">
        <v>223</v>
      </c>
      <c r="J337" s="651">
        <v>100</v>
      </c>
      <c r="K337" s="651"/>
      <c r="L337" s="651">
        <v>100</v>
      </c>
      <c r="M337" s="651"/>
      <c r="N337" s="651"/>
      <c r="O337" s="651">
        <v>32</v>
      </c>
      <c r="P337" s="651">
        <v>98</v>
      </c>
      <c r="Q337" s="644" t="s">
        <v>224</v>
      </c>
      <c r="R337" s="644" t="s">
        <v>645</v>
      </c>
    </row>
    <row r="338" spans="1:18" ht="21.75" customHeight="1">
      <c r="A338" s="644"/>
      <c r="B338" s="642" t="s">
        <v>1559</v>
      </c>
      <c r="C338" s="643">
        <v>6</v>
      </c>
      <c r="D338" s="644"/>
      <c r="E338" s="658" t="s">
        <v>1560</v>
      </c>
      <c r="F338" s="644" t="s">
        <v>62</v>
      </c>
      <c r="G338" s="644" t="s">
        <v>36</v>
      </c>
      <c r="H338" s="651">
        <v>10346</v>
      </c>
      <c r="I338" s="651" t="s">
        <v>223</v>
      </c>
      <c r="J338" s="651">
        <v>1034.5999999999999</v>
      </c>
      <c r="K338" s="651">
        <v>0</v>
      </c>
      <c r="L338" s="651">
        <v>1034.5999999999999</v>
      </c>
      <c r="M338" s="651">
        <v>0</v>
      </c>
      <c r="N338" s="651">
        <v>0</v>
      </c>
      <c r="O338" s="651">
        <v>553</v>
      </c>
      <c r="P338" s="651">
        <v>1659</v>
      </c>
      <c r="Q338" s="644" t="s">
        <v>224</v>
      </c>
      <c r="R338" s="644" t="s">
        <v>645</v>
      </c>
    </row>
    <row r="339" spans="1:18" ht="21.75" customHeight="1">
      <c r="A339" s="644"/>
      <c r="B339" s="659" t="s">
        <v>1561</v>
      </c>
      <c r="C339" s="648">
        <v>1</v>
      </c>
      <c r="D339" s="659" t="s">
        <v>929</v>
      </c>
      <c r="E339" s="660"/>
      <c r="F339" s="644" t="s">
        <v>62</v>
      </c>
      <c r="G339" s="652" t="s">
        <v>36</v>
      </c>
      <c r="H339" s="651">
        <v>1954</v>
      </c>
      <c r="I339" s="651" t="s">
        <v>223</v>
      </c>
      <c r="J339" s="651">
        <v>195.4</v>
      </c>
      <c r="K339" s="651"/>
      <c r="L339" s="651">
        <v>195.4</v>
      </c>
      <c r="M339" s="651"/>
      <c r="N339" s="651"/>
      <c r="O339" s="651">
        <v>89</v>
      </c>
      <c r="P339" s="651">
        <v>269</v>
      </c>
      <c r="Q339" s="644" t="s">
        <v>224</v>
      </c>
      <c r="R339" s="644" t="s">
        <v>645</v>
      </c>
    </row>
    <row r="340" spans="1:18" ht="21.75" customHeight="1">
      <c r="A340" s="644"/>
      <c r="B340" s="659" t="s">
        <v>1562</v>
      </c>
      <c r="C340" s="648">
        <v>1</v>
      </c>
      <c r="D340" s="659" t="s">
        <v>923</v>
      </c>
      <c r="E340" s="660"/>
      <c r="F340" s="644" t="s">
        <v>62</v>
      </c>
      <c r="G340" s="652" t="s">
        <v>36</v>
      </c>
      <c r="H340" s="651">
        <v>1947</v>
      </c>
      <c r="I340" s="651" t="s">
        <v>223</v>
      </c>
      <c r="J340" s="651">
        <v>194.7</v>
      </c>
      <c r="K340" s="651"/>
      <c r="L340" s="651">
        <v>194.7</v>
      </c>
      <c r="M340" s="651"/>
      <c r="N340" s="651"/>
      <c r="O340" s="651">
        <v>163</v>
      </c>
      <c r="P340" s="651">
        <v>489</v>
      </c>
      <c r="Q340" s="644" t="s">
        <v>224</v>
      </c>
      <c r="R340" s="644" t="s">
        <v>645</v>
      </c>
    </row>
    <row r="341" spans="1:18" ht="21.75" customHeight="1">
      <c r="A341" s="644"/>
      <c r="B341" s="659" t="s">
        <v>1563</v>
      </c>
      <c r="C341" s="648">
        <v>1</v>
      </c>
      <c r="D341" s="659" t="s">
        <v>920</v>
      </c>
      <c r="E341" s="660"/>
      <c r="F341" s="644" t="s">
        <v>62</v>
      </c>
      <c r="G341" s="652" t="s">
        <v>36</v>
      </c>
      <c r="H341" s="651">
        <v>1379</v>
      </c>
      <c r="I341" s="651" t="s">
        <v>223</v>
      </c>
      <c r="J341" s="651">
        <v>137.9</v>
      </c>
      <c r="K341" s="651"/>
      <c r="L341" s="651">
        <v>137.9</v>
      </c>
      <c r="M341" s="651"/>
      <c r="N341" s="651"/>
      <c r="O341" s="651">
        <v>79</v>
      </c>
      <c r="P341" s="651">
        <v>235</v>
      </c>
      <c r="Q341" s="644" t="s">
        <v>224</v>
      </c>
      <c r="R341" s="644" t="s">
        <v>645</v>
      </c>
    </row>
    <row r="342" spans="1:18" ht="21.75" customHeight="1">
      <c r="A342" s="644"/>
      <c r="B342" s="659" t="s">
        <v>1564</v>
      </c>
      <c r="C342" s="648">
        <v>1</v>
      </c>
      <c r="D342" s="659" t="s">
        <v>932</v>
      </c>
      <c r="E342" s="660"/>
      <c r="F342" s="644" t="s">
        <v>62</v>
      </c>
      <c r="G342" s="652" t="s">
        <v>36</v>
      </c>
      <c r="H342" s="651">
        <v>1819</v>
      </c>
      <c r="I342" s="651" t="s">
        <v>223</v>
      </c>
      <c r="J342" s="651">
        <v>181.9</v>
      </c>
      <c r="K342" s="651"/>
      <c r="L342" s="651">
        <v>181.9</v>
      </c>
      <c r="M342" s="651"/>
      <c r="N342" s="651"/>
      <c r="O342" s="651">
        <v>39</v>
      </c>
      <c r="P342" s="651">
        <v>119</v>
      </c>
      <c r="Q342" s="644" t="s">
        <v>224</v>
      </c>
      <c r="R342" s="644" t="s">
        <v>645</v>
      </c>
    </row>
    <row r="343" spans="1:18" ht="21.75" customHeight="1">
      <c r="A343" s="644"/>
      <c r="B343" s="659" t="s">
        <v>1565</v>
      </c>
      <c r="C343" s="648">
        <v>1</v>
      </c>
      <c r="D343" s="659" t="s">
        <v>926</v>
      </c>
      <c r="E343" s="660"/>
      <c r="F343" s="644" t="s">
        <v>62</v>
      </c>
      <c r="G343" s="652" t="s">
        <v>36</v>
      </c>
      <c r="H343" s="651">
        <v>1935</v>
      </c>
      <c r="I343" s="651" t="s">
        <v>223</v>
      </c>
      <c r="J343" s="651">
        <v>193.5</v>
      </c>
      <c r="K343" s="651"/>
      <c r="L343" s="651">
        <v>193.5</v>
      </c>
      <c r="M343" s="651"/>
      <c r="N343" s="651"/>
      <c r="O343" s="651">
        <v>142</v>
      </c>
      <c r="P343" s="651">
        <v>422</v>
      </c>
      <c r="Q343" s="644" t="s">
        <v>224</v>
      </c>
      <c r="R343" s="644" t="s">
        <v>645</v>
      </c>
    </row>
    <row r="344" spans="1:18" ht="21.75" customHeight="1">
      <c r="A344" s="644"/>
      <c r="B344" s="659" t="s">
        <v>1566</v>
      </c>
      <c r="C344" s="648">
        <v>1</v>
      </c>
      <c r="D344" s="659" t="s">
        <v>1567</v>
      </c>
      <c r="E344" s="660"/>
      <c r="F344" s="644" t="s">
        <v>62</v>
      </c>
      <c r="G344" s="652" t="s">
        <v>36</v>
      </c>
      <c r="H344" s="651">
        <v>1312</v>
      </c>
      <c r="I344" s="651" t="s">
        <v>223</v>
      </c>
      <c r="J344" s="651">
        <v>131.19999999999999</v>
      </c>
      <c r="K344" s="651"/>
      <c r="L344" s="651">
        <v>131.19999999999999</v>
      </c>
      <c r="M344" s="651"/>
      <c r="N344" s="651"/>
      <c r="O344" s="651">
        <v>41</v>
      </c>
      <c r="P344" s="651">
        <v>125</v>
      </c>
      <c r="Q344" s="644" t="s">
        <v>224</v>
      </c>
      <c r="R344" s="644" t="s">
        <v>645</v>
      </c>
    </row>
    <row r="345" spans="1:18" ht="21.75" customHeight="1">
      <c r="A345" s="644"/>
      <c r="B345" s="642" t="s">
        <v>1568</v>
      </c>
      <c r="C345" s="657">
        <v>10</v>
      </c>
      <c r="D345" s="644"/>
      <c r="E345" s="658" t="s">
        <v>1314</v>
      </c>
      <c r="F345" s="644" t="s">
        <v>62</v>
      </c>
      <c r="G345" s="644" t="s">
        <v>36</v>
      </c>
      <c r="H345" s="675">
        <v>13837</v>
      </c>
      <c r="I345" s="651" t="s">
        <v>223</v>
      </c>
      <c r="J345" s="675">
        <v>1383.7</v>
      </c>
      <c r="K345" s="675">
        <v>0</v>
      </c>
      <c r="L345" s="675">
        <v>1383.7</v>
      </c>
      <c r="M345" s="675">
        <v>0</v>
      </c>
      <c r="N345" s="675">
        <v>0</v>
      </c>
      <c r="O345" s="675">
        <v>1010</v>
      </c>
      <c r="P345" s="675">
        <v>3131</v>
      </c>
      <c r="Q345" s="644" t="s">
        <v>224</v>
      </c>
      <c r="R345" s="644" t="s">
        <v>645</v>
      </c>
    </row>
    <row r="346" spans="1:18" ht="21.75" customHeight="1">
      <c r="A346" s="644"/>
      <c r="B346" s="659" t="s">
        <v>1569</v>
      </c>
      <c r="C346" s="648">
        <v>1</v>
      </c>
      <c r="D346" s="659" t="s">
        <v>953</v>
      </c>
      <c r="E346" s="660"/>
      <c r="F346" s="644" t="s">
        <v>62</v>
      </c>
      <c r="G346" s="652" t="s">
        <v>36</v>
      </c>
      <c r="H346" s="651">
        <v>1053</v>
      </c>
      <c r="I346" s="651" t="s">
        <v>223</v>
      </c>
      <c r="J346" s="651">
        <v>105.3</v>
      </c>
      <c r="K346" s="651"/>
      <c r="L346" s="651">
        <v>105.3</v>
      </c>
      <c r="M346" s="651"/>
      <c r="N346" s="651"/>
      <c r="O346" s="651">
        <v>60</v>
      </c>
      <c r="P346" s="651">
        <v>179</v>
      </c>
      <c r="Q346" s="644" t="s">
        <v>224</v>
      </c>
      <c r="R346" s="644" t="s">
        <v>645</v>
      </c>
    </row>
    <row r="347" spans="1:18" ht="21.75" customHeight="1">
      <c r="A347" s="644"/>
      <c r="B347" s="659" t="s">
        <v>1570</v>
      </c>
      <c r="C347" s="648">
        <v>1</v>
      </c>
      <c r="D347" s="659" t="s">
        <v>962</v>
      </c>
      <c r="E347" s="660"/>
      <c r="F347" s="644" t="s">
        <v>62</v>
      </c>
      <c r="G347" s="652" t="s">
        <v>36</v>
      </c>
      <c r="H347" s="651">
        <v>1380</v>
      </c>
      <c r="I347" s="651" t="s">
        <v>223</v>
      </c>
      <c r="J347" s="651">
        <v>138</v>
      </c>
      <c r="K347" s="651"/>
      <c r="L347" s="651">
        <v>138</v>
      </c>
      <c r="M347" s="651"/>
      <c r="N347" s="651"/>
      <c r="O347" s="651">
        <v>49</v>
      </c>
      <c r="P347" s="651">
        <v>148</v>
      </c>
      <c r="Q347" s="644" t="s">
        <v>224</v>
      </c>
      <c r="R347" s="644" t="s">
        <v>645</v>
      </c>
    </row>
    <row r="348" spans="1:18" ht="21.75" customHeight="1">
      <c r="A348" s="644"/>
      <c r="B348" s="659" t="s">
        <v>1571</v>
      </c>
      <c r="C348" s="648">
        <v>1</v>
      </c>
      <c r="D348" s="659" t="s">
        <v>947</v>
      </c>
      <c r="E348" s="660"/>
      <c r="F348" s="644" t="s">
        <v>62</v>
      </c>
      <c r="G348" s="652" t="s">
        <v>36</v>
      </c>
      <c r="H348" s="651">
        <v>1884</v>
      </c>
      <c r="I348" s="651" t="s">
        <v>223</v>
      </c>
      <c r="J348" s="651">
        <v>188.4</v>
      </c>
      <c r="K348" s="651"/>
      <c r="L348" s="651">
        <v>188.4</v>
      </c>
      <c r="M348" s="651"/>
      <c r="N348" s="651"/>
      <c r="O348" s="651">
        <v>159</v>
      </c>
      <c r="P348" s="651">
        <v>478</v>
      </c>
      <c r="Q348" s="644" t="s">
        <v>224</v>
      </c>
      <c r="R348" s="644" t="s">
        <v>645</v>
      </c>
    </row>
    <row r="349" spans="1:18" ht="21.75" customHeight="1">
      <c r="A349" s="644"/>
      <c r="B349" s="659" t="s">
        <v>1572</v>
      </c>
      <c r="C349" s="648">
        <v>1</v>
      </c>
      <c r="D349" s="659" t="s">
        <v>959</v>
      </c>
      <c r="E349" s="660"/>
      <c r="F349" s="644" t="s">
        <v>62</v>
      </c>
      <c r="G349" s="652" t="s">
        <v>36</v>
      </c>
      <c r="H349" s="651">
        <v>2149</v>
      </c>
      <c r="I349" s="651" t="s">
        <v>223</v>
      </c>
      <c r="J349" s="651">
        <v>214.9</v>
      </c>
      <c r="K349" s="651"/>
      <c r="L349" s="651">
        <v>214.9</v>
      </c>
      <c r="M349" s="651"/>
      <c r="N349" s="651"/>
      <c r="O349" s="651">
        <v>129</v>
      </c>
      <c r="P349" s="651">
        <v>389</v>
      </c>
      <c r="Q349" s="644" t="s">
        <v>224</v>
      </c>
      <c r="R349" s="644" t="s">
        <v>645</v>
      </c>
    </row>
    <row r="350" spans="1:18" ht="21.75" customHeight="1">
      <c r="A350" s="644"/>
      <c r="B350" s="659" t="s">
        <v>1573</v>
      </c>
      <c r="C350" s="648">
        <v>1</v>
      </c>
      <c r="D350" s="659" t="s">
        <v>965</v>
      </c>
      <c r="E350" s="660"/>
      <c r="F350" s="644" t="s">
        <v>62</v>
      </c>
      <c r="G350" s="652" t="s">
        <v>36</v>
      </c>
      <c r="H350" s="651">
        <v>1621</v>
      </c>
      <c r="I350" s="651" t="s">
        <v>223</v>
      </c>
      <c r="J350" s="651">
        <v>162.1</v>
      </c>
      <c r="K350" s="651"/>
      <c r="L350" s="651">
        <v>162.1</v>
      </c>
      <c r="M350" s="651"/>
      <c r="N350" s="651"/>
      <c r="O350" s="651">
        <v>119</v>
      </c>
      <c r="P350" s="651">
        <v>357</v>
      </c>
      <c r="Q350" s="644" t="s">
        <v>224</v>
      </c>
      <c r="R350" s="644" t="s">
        <v>645</v>
      </c>
    </row>
    <row r="351" spans="1:18" ht="21.75" customHeight="1">
      <c r="A351" s="644"/>
      <c r="B351" s="659" t="s">
        <v>1574</v>
      </c>
      <c r="C351" s="648">
        <v>1</v>
      </c>
      <c r="D351" s="659" t="s">
        <v>968</v>
      </c>
      <c r="E351" s="660"/>
      <c r="F351" s="644" t="s">
        <v>62</v>
      </c>
      <c r="G351" s="652" t="s">
        <v>36</v>
      </c>
      <c r="H351" s="651">
        <v>1244</v>
      </c>
      <c r="I351" s="651" t="s">
        <v>223</v>
      </c>
      <c r="J351" s="651">
        <v>124.4</v>
      </c>
      <c r="K351" s="651"/>
      <c r="L351" s="651">
        <v>124.4</v>
      </c>
      <c r="M351" s="651"/>
      <c r="N351" s="651"/>
      <c r="O351" s="651">
        <v>71</v>
      </c>
      <c r="P351" s="651">
        <v>214</v>
      </c>
      <c r="Q351" s="644" t="s">
        <v>224</v>
      </c>
      <c r="R351" s="644" t="s">
        <v>645</v>
      </c>
    </row>
    <row r="352" spans="1:18" ht="21.75" customHeight="1">
      <c r="A352" s="644"/>
      <c r="B352" s="659" t="s">
        <v>1575</v>
      </c>
      <c r="C352" s="648">
        <v>1</v>
      </c>
      <c r="D352" s="659" t="s">
        <v>971</v>
      </c>
      <c r="E352" s="660"/>
      <c r="F352" s="644" t="s">
        <v>62</v>
      </c>
      <c r="G352" s="652" t="s">
        <v>36</v>
      </c>
      <c r="H352" s="651">
        <v>1027</v>
      </c>
      <c r="I352" s="651" t="s">
        <v>223</v>
      </c>
      <c r="J352" s="651">
        <v>102.7</v>
      </c>
      <c r="K352" s="651"/>
      <c r="L352" s="651">
        <v>102.7</v>
      </c>
      <c r="M352" s="651"/>
      <c r="N352" s="651"/>
      <c r="O352" s="651">
        <v>109</v>
      </c>
      <c r="P352" s="651">
        <v>325</v>
      </c>
      <c r="Q352" s="644" t="s">
        <v>224</v>
      </c>
      <c r="R352" s="644" t="s">
        <v>645</v>
      </c>
    </row>
    <row r="353" spans="1:18" ht="21.75" customHeight="1">
      <c r="A353" s="644"/>
      <c r="B353" s="659" t="s">
        <v>1576</v>
      </c>
      <c r="C353" s="648">
        <v>1</v>
      </c>
      <c r="D353" s="659" t="s">
        <v>950</v>
      </c>
      <c r="E353" s="660"/>
      <c r="F353" s="644" t="s">
        <v>62</v>
      </c>
      <c r="G353" s="652" t="s">
        <v>36</v>
      </c>
      <c r="H353" s="651">
        <v>1099</v>
      </c>
      <c r="I353" s="651" t="s">
        <v>223</v>
      </c>
      <c r="J353" s="651">
        <v>109.9</v>
      </c>
      <c r="K353" s="651"/>
      <c r="L353" s="651">
        <v>109.9</v>
      </c>
      <c r="M353" s="651"/>
      <c r="N353" s="651"/>
      <c r="O353" s="651">
        <v>108</v>
      </c>
      <c r="P353" s="651">
        <v>324</v>
      </c>
      <c r="Q353" s="644" t="s">
        <v>224</v>
      </c>
      <c r="R353" s="644" t="s">
        <v>645</v>
      </c>
    </row>
    <row r="354" spans="1:18" ht="21.75" customHeight="1">
      <c r="A354" s="644"/>
      <c r="B354" s="659" t="s">
        <v>1577</v>
      </c>
      <c r="C354" s="648">
        <v>1</v>
      </c>
      <c r="D354" s="659" t="s">
        <v>944</v>
      </c>
      <c r="E354" s="660"/>
      <c r="F354" s="644" t="s">
        <v>62</v>
      </c>
      <c r="G354" s="652" t="s">
        <v>36</v>
      </c>
      <c r="H354" s="651">
        <v>923</v>
      </c>
      <c r="I354" s="651" t="s">
        <v>223</v>
      </c>
      <c r="J354" s="651">
        <v>92.3</v>
      </c>
      <c r="K354" s="651"/>
      <c r="L354" s="651">
        <v>92.3</v>
      </c>
      <c r="M354" s="651"/>
      <c r="N354" s="651"/>
      <c r="O354" s="651">
        <v>43</v>
      </c>
      <c r="P354" s="651">
        <v>128</v>
      </c>
      <c r="Q354" s="644" t="s">
        <v>224</v>
      </c>
      <c r="R354" s="644" t="s">
        <v>645</v>
      </c>
    </row>
    <row r="355" spans="1:18" ht="21.75" customHeight="1">
      <c r="A355" s="644"/>
      <c r="B355" s="659" t="s">
        <v>1578</v>
      </c>
      <c r="C355" s="648">
        <v>1</v>
      </c>
      <c r="D355" s="659" t="s">
        <v>956</v>
      </c>
      <c r="E355" s="660"/>
      <c r="F355" s="644" t="s">
        <v>62</v>
      </c>
      <c r="G355" s="652" t="s">
        <v>36</v>
      </c>
      <c r="H355" s="651">
        <v>1457</v>
      </c>
      <c r="I355" s="651" t="s">
        <v>223</v>
      </c>
      <c r="J355" s="651">
        <v>145.69999999999999</v>
      </c>
      <c r="K355" s="651"/>
      <c r="L355" s="651">
        <v>145.69999999999999</v>
      </c>
      <c r="M355" s="651"/>
      <c r="N355" s="651"/>
      <c r="O355" s="651">
        <v>163</v>
      </c>
      <c r="P355" s="651">
        <v>589</v>
      </c>
      <c r="Q355" s="644" t="s">
        <v>224</v>
      </c>
      <c r="R355" s="644" t="s">
        <v>645</v>
      </c>
    </row>
    <row r="356" spans="1:18" ht="21.75" customHeight="1">
      <c r="A356" s="644"/>
      <c r="B356" s="642" t="s">
        <v>1579</v>
      </c>
      <c r="C356" s="643">
        <v>1</v>
      </c>
      <c r="D356" s="659" t="s">
        <v>818</v>
      </c>
      <c r="E356" s="658" t="s">
        <v>1580</v>
      </c>
      <c r="F356" s="644" t="s">
        <v>62</v>
      </c>
      <c r="G356" s="644" t="s">
        <v>36</v>
      </c>
      <c r="H356" s="651">
        <v>868</v>
      </c>
      <c r="I356" s="651" t="s">
        <v>223</v>
      </c>
      <c r="J356" s="651">
        <v>86.8</v>
      </c>
      <c r="K356" s="651">
        <v>0</v>
      </c>
      <c r="L356" s="651">
        <v>86.8</v>
      </c>
      <c r="M356" s="651">
        <v>0</v>
      </c>
      <c r="N356" s="651">
        <v>0</v>
      </c>
      <c r="O356" s="651">
        <v>118</v>
      </c>
      <c r="P356" s="651">
        <v>368</v>
      </c>
      <c r="Q356" s="644" t="s">
        <v>224</v>
      </c>
      <c r="R356" s="644" t="s">
        <v>645</v>
      </c>
    </row>
    <row r="357" spans="1:18" ht="21.75" customHeight="1">
      <c r="A357" s="644"/>
      <c r="B357" s="659" t="s">
        <v>1581</v>
      </c>
      <c r="C357" s="648">
        <v>1</v>
      </c>
      <c r="D357" s="659" t="s">
        <v>818</v>
      </c>
      <c r="E357" s="660"/>
      <c r="F357" s="644" t="s">
        <v>62</v>
      </c>
      <c r="G357" s="652" t="s">
        <v>36</v>
      </c>
      <c r="H357" s="651">
        <v>868</v>
      </c>
      <c r="I357" s="651" t="s">
        <v>223</v>
      </c>
      <c r="J357" s="651">
        <v>86.8</v>
      </c>
      <c r="K357" s="651"/>
      <c r="L357" s="651">
        <v>86.8</v>
      </c>
      <c r="M357" s="651"/>
      <c r="N357" s="651"/>
      <c r="O357" s="651">
        <v>118</v>
      </c>
      <c r="P357" s="651">
        <v>368</v>
      </c>
      <c r="Q357" s="644" t="s">
        <v>224</v>
      </c>
      <c r="R357" s="644" t="s">
        <v>645</v>
      </c>
    </row>
    <row r="358" spans="1:18" ht="21.75" customHeight="1">
      <c r="A358" s="643"/>
      <c r="B358" s="679" t="s">
        <v>1582</v>
      </c>
      <c r="C358" s="657">
        <v>9</v>
      </c>
      <c r="D358" s="643"/>
      <c r="E358" s="677" t="s">
        <v>1583</v>
      </c>
      <c r="F358" s="643" t="s">
        <v>62</v>
      </c>
      <c r="G358" s="643" t="s">
        <v>36</v>
      </c>
      <c r="H358" s="675">
        <v>10675</v>
      </c>
      <c r="I358" s="675" t="s">
        <v>223</v>
      </c>
      <c r="J358" s="675">
        <v>1067.5</v>
      </c>
      <c r="K358" s="675">
        <v>0</v>
      </c>
      <c r="L358" s="675">
        <v>1067.5</v>
      </c>
      <c r="M358" s="675">
        <v>0</v>
      </c>
      <c r="N358" s="675">
        <v>0</v>
      </c>
      <c r="O358" s="675">
        <v>939</v>
      </c>
      <c r="P358" s="675">
        <v>2843</v>
      </c>
      <c r="Q358" s="644" t="s">
        <v>224</v>
      </c>
      <c r="R358" s="644" t="s">
        <v>645</v>
      </c>
    </row>
    <row r="359" spans="1:18" ht="21.75" customHeight="1">
      <c r="A359" s="643"/>
      <c r="B359" s="659" t="s">
        <v>1584</v>
      </c>
      <c r="C359" s="648">
        <v>1</v>
      </c>
      <c r="D359" s="659" t="s">
        <v>989</v>
      </c>
      <c r="E359" s="660"/>
      <c r="F359" s="644" t="s">
        <v>62</v>
      </c>
      <c r="G359" s="652" t="s">
        <v>36</v>
      </c>
      <c r="H359" s="651">
        <v>1893</v>
      </c>
      <c r="I359" s="651" t="s">
        <v>223</v>
      </c>
      <c r="J359" s="651">
        <v>189.3</v>
      </c>
      <c r="K359" s="651"/>
      <c r="L359" s="651">
        <v>189.3</v>
      </c>
      <c r="M359" s="651"/>
      <c r="N359" s="651"/>
      <c r="O359" s="651">
        <v>153</v>
      </c>
      <c r="P359" s="651">
        <v>457</v>
      </c>
      <c r="Q359" s="644" t="s">
        <v>224</v>
      </c>
      <c r="R359" s="644" t="s">
        <v>645</v>
      </c>
    </row>
    <row r="360" spans="1:18" ht="21.75" customHeight="1">
      <c r="A360" s="643"/>
      <c r="B360" s="659" t="s">
        <v>1585</v>
      </c>
      <c r="C360" s="648">
        <v>1</v>
      </c>
      <c r="D360" s="659" t="s">
        <v>980</v>
      </c>
      <c r="E360" s="660"/>
      <c r="F360" s="644" t="s">
        <v>62</v>
      </c>
      <c r="G360" s="652" t="s">
        <v>36</v>
      </c>
      <c r="H360" s="651">
        <v>1104</v>
      </c>
      <c r="I360" s="651" t="s">
        <v>223</v>
      </c>
      <c r="J360" s="651">
        <v>110.4</v>
      </c>
      <c r="K360" s="651"/>
      <c r="L360" s="651">
        <v>110.4</v>
      </c>
      <c r="M360" s="651"/>
      <c r="N360" s="651"/>
      <c r="O360" s="651">
        <v>43</v>
      </c>
      <c r="P360" s="651">
        <v>128</v>
      </c>
      <c r="Q360" s="644" t="s">
        <v>224</v>
      </c>
      <c r="R360" s="644" t="s">
        <v>645</v>
      </c>
    </row>
    <row r="361" spans="1:18" ht="21.75" customHeight="1">
      <c r="A361" s="643"/>
      <c r="B361" s="659" t="s">
        <v>1586</v>
      </c>
      <c r="C361" s="648">
        <v>1</v>
      </c>
      <c r="D361" s="659" t="s">
        <v>992</v>
      </c>
      <c r="E361" s="660"/>
      <c r="F361" s="644" t="s">
        <v>62</v>
      </c>
      <c r="G361" s="652" t="s">
        <v>36</v>
      </c>
      <c r="H361" s="651">
        <v>660</v>
      </c>
      <c r="I361" s="651" t="s">
        <v>223</v>
      </c>
      <c r="J361" s="651">
        <v>66</v>
      </c>
      <c r="K361" s="651"/>
      <c r="L361" s="651">
        <v>66</v>
      </c>
      <c r="M361" s="651"/>
      <c r="N361" s="651"/>
      <c r="O361" s="651">
        <v>53</v>
      </c>
      <c r="P361" s="651">
        <v>160</v>
      </c>
      <c r="Q361" s="644" t="s">
        <v>224</v>
      </c>
      <c r="R361" s="644" t="s">
        <v>645</v>
      </c>
    </row>
    <row r="362" spans="1:18" ht="21.75" customHeight="1">
      <c r="A362" s="643"/>
      <c r="B362" s="659" t="s">
        <v>1587</v>
      </c>
      <c r="C362" s="648">
        <v>1</v>
      </c>
      <c r="D362" s="659" t="s">
        <v>986</v>
      </c>
      <c r="E362" s="660"/>
      <c r="F362" s="644" t="s">
        <v>62</v>
      </c>
      <c r="G362" s="652" t="s">
        <v>36</v>
      </c>
      <c r="H362" s="651">
        <v>537</v>
      </c>
      <c r="I362" s="651" t="s">
        <v>223</v>
      </c>
      <c r="J362" s="651">
        <v>53.7</v>
      </c>
      <c r="K362" s="651"/>
      <c r="L362" s="651">
        <v>53.7</v>
      </c>
      <c r="M362" s="651"/>
      <c r="N362" s="651"/>
      <c r="O362" s="651">
        <v>41</v>
      </c>
      <c r="P362" s="651">
        <v>123</v>
      </c>
      <c r="Q362" s="644" t="s">
        <v>224</v>
      </c>
      <c r="R362" s="644" t="s">
        <v>645</v>
      </c>
    </row>
    <row r="363" spans="1:18" ht="21.75" customHeight="1">
      <c r="A363" s="643"/>
      <c r="B363" s="659" t="s">
        <v>1588</v>
      </c>
      <c r="C363" s="648">
        <v>1</v>
      </c>
      <c r="D363" s="659" t="s">
        <v>983</v>
      </c>
      <c r="E363" s="660"/>
      <c r="F363" s="644" t="s">
        <v>62</v>
      </c>
      <c r="G363" s="652" t="s">
        <v>36</v>
      </c>
      <c r="H363" s="651">
        <v>1476</v>
      </c>
      <c r="I363" s="651" t="s">
        <v>223</v>
      </c>
      <c r="J363" s="651">
        <v>147.6</v>
      </c>
      <c r="K363" s="651"/>
      <c r="L363" s="651">
        <v>147.6</v>
      </c>
      <c r="M363" s="651"/>
      <c r="N363" s="651"/>
      <c r="O363" s="651">
        <v>229</v>
      </c>
      <c r="P363" s="651">
        <v>689</v>
      </c>
      <c r="Q363" s="644" t="s">
        <v>224</v>
      </c>
      <c r="R363" s="644" t="s">
        <v>645</v>
      </c>
    </row>
    <row r="364" spans="1:18" ht="21.75" customHeight="1">
      <c r="A364" s="643"/>
      <c r="B364" s="659" t="s">
        <v>1589</v>
      </c>
      <c r="C364" s="648">
        <v>1</v>
      </c>
      <c r="D364" s="659" t="s">
        <v>1590</v>
      </c>
      <c r="E364" s="660"/>
      <c r="F364" s="644" t="s">
        <v>62</v>
      </c>
      <c r="G364" s="652" t="s">
        <v>36</v>
      </c>
      <c r="H364" s="651">
        <v>1031</v>
      </c>
      <c r="I364" s="651" t="s">
        <v>223</v>
      </c>
      <c r="J364" s="651">
        <v>103.1</v>
      </c>
      <c r="K364" s="651"/>
      <c r="L364" s="651">
        <v>103.1</v>
      </c>
      <c r="M364" s="651"/>
      <c r="N364" s="651"/>
      <c r="O364" s="651">
        <v>53</v>
      </c>
      <c r="P364" s="651">
        <v>158</v>
      </c>
      <c r="Q364" s="644" t="s">
        <v>224</v>
      </c>
      <c r="R364" s="644" t="s">
        <v>645</v>
      </c>
    </row>
    <row r="365" spans="1:18" ht="21.75" customHeight="1">
      <c r="A365" s="643"/>
      <c r="B365" s="659" t="s">
        <v>1591</v>
      </c>
      <c r="C365" s="648">
        <v>1</v>
      </c>
      <c r="D365" s="659" t="s">
        <v>998</v>
      </c>
      <c r="E365" s="660"/>
      <c r="F365" s="644" t="s">
        <v>62</v>
      </c>
      <c r="G365" s="652" t="s">
        <v>36</v>
      </c>
      <c r="H365" s="651">
        <v>1174</v>
      </c>
      <c r="I365" s="651" t="s">
        <v>223</v>
      </c>
      <c r="J365" s="651">
        <v>117.4</v>
      </c>
      <c r="K365" s="651"/>
      <c r="L365" s="651">
        <v>117.4</v>
      </c>
      <c r="M365" s="651"/>
      <c r="N365" s="651"/>
      <c r="O365" s="651">
        <v>115</v>
      </c>
      <c r="P365" s="651">
        <v>371</v>
      </c>
      <c r="Q365" s="644" t="s">
        <v>224</v>
      </c>
      <c r="R365" s="644" t="s">
        <v>645</v>
      </c>
    </row>
    <row r="366" spans="1:18" ht="21.75" customHeight="1">
      <c r="A366" s="643"/>
      <c r="B366" s="659" t="s">
        <v>1592</v>
      </c>
      <c r="C366" s="648">
        <v>1</v>
      </c>
      <c r="D366" s="659" t="s">
        <v>995</v>
      </c>
      <c r="E366" s="660"/>
      <c r="F366" s="644" t="s">
        <v>62</v>
      </c>
      <c r="G366" s="652" t="s">
        <v>36</v>
      </c>
      <c r="H366" s="651">
        <v>1531</v>
      </c>
      <c r="I366" s="651" t="s">
        <v>223</v>
      </c>
      <c r="J366" s="651">
        <v>153.1</v>
      </c>
      <c r="K366" s="651"/>
      <c r="L366" s="651">
        <v>153.1</v>
      </c>
      <c r="M366" s="651"/>
      <c r="N366" s="651"/>
      <c r="O366" s="651">
        <v>173</v>
      </c>
      <c r="P366" s="651">
        <v>521</v>
      </c>
      <c r="Q366" s="644" t="s">
        <v>224</v>
      </c>
      <c r="R366" s="644" t="s">
        <v>645</v>
      </c>
    </row>
    <row r="367" spans="1:18" ht="21.75" customHeight="1">
      <c r="A367" s="643"/>
      <c r="B367" s="659" t="s">
        <v>1593</v>
      </c>
      <c r="C367" s="648">
        <v>1</v>
      </c>
      <c r="D367" s="659" t="s">
        <v>977</v>
      </c>
      <c r="E367" s="660"/>
      <c r="F367" s="644" t="s">
        <v>62</v>
      </c>
      <c r="G367" s="652" t="s">
        <v>36</v>
      </c>
      <c r="H367" s="651">
        <v>1269</v>
      </c>
      <c r="I367" s="651" t="s">
        <v>223</v>
      </c>
      <c r="J367" s="651">
        <v>126.9</v>
      </c>
      <c r="K367" s="651"/>
      <c r="L367" s="651">
        <v>126.9</v>
      </c>
      <c r="M367" s="651"/>
      <c r="N367" s="651"/>
      <c r="O367" s="651">
        <v>79</v>
      </c>
      <c r="P367" s="651">
        <v>236</v>
      </c>
      <c r="Q367" s="644" t="s">
        <v>224</v>
      </c>
      <c r="R367" s="644" t="s">
        <v>645</v>
      </c>
    </row>
    <row r="368" spans="1:18" ht="21.75" customHeight="1">
      <c r="A368" s="643"/>
      <c r="B368" s="681" t="s">
        <v>1594</v>
      </c>
      <c r="C368" s="643">
        <v>8</v>
      </c>
      <c r="D368" s="654"/>
      <c r="E368" s="658" t="s">
        <v>1595</v>
      </c>
      <c r="F368" s="654" t="s">
        <v>28</v>
      </c>
      <c r="G368" s="654" t="s">
        <v>28</v>
      </c>
      <c r="H368" s="651">
        <v>10768</v>
      </c>
      <c r="I368" s="651" t="s">
        <v>223</v>
      </c>
      <c r="J368" s="651">
        <v>1076.8</v>
      </c>
      <c r="K368" s="651">
        <v>0</v>
      </c>
      <c r="L368" s="651">
        <v>1076.8</v>
      </c>
      <c r="M368" s="651">
        <v>0</v>
      </c>
      <c r="N368" s="651">
        <v>0</v>
      </c>
      <c r="O368" s="651">
        <v>1141</v>
      </c>
      <c r="P368" s="651">
        <v>3587</v>
      </c>
      <c r="Q368" s="644" t="s">
        <v>224</v>
      </c>
      <c r="R368" s="644" t="s">
        <v>645</v>
      </c>
    </row>
    <row r="369" spans="1:18" ht="21.75" customHeight="1">
      <c r="A369" s="643"/>
      <c r="B369" s="659" t="s">
        <v>1596</v>
      </c>
      <c r="C369" s="648">
        <v>1</v>
      </c>
      <c r="D369" s="659" t="s">
        <v>1365</v>
      </c>
      <c r="E369" s="660"/>
      <c r="F369" s="644" t="s">
        <v>62</v>
      </c>
      <c r="G369" s="652" t="s">
        <v>36</v>
      </c>
      <c r="H369" s="651">
        <v>1478</v>
      </c>
      <c r="I369" s="651" t="s">
        <v>223</v>
      </c>
      <c r="J369" s="651">
        <v>147.80000000000001</v>
      </c>
      <c r="K369" s="651"/>
      <c r="L369" s="651">
        <v>147.80000000000001</v>
      </c>
      <c r="M369" s="651"/>
      <c r="N369" s="651"/>
      <c r="O369" s="651">
        <v>164</v>
      </c>
      <c r="P369" s="651">
        <v>510</v>
      </c>
      <c r="Q369" s="644" t="s">
        <v>224</v>
      </c>
      <c r="R369" s="644" t="s">
        <v>645</v>
      </c>
    </row>
    <row r="370" spans="1:18" ht="21.75" customHeight="1">
      <c r="A370" s="643"/>
      <c r="B370" s="659" t="s">
        <v>1597</v>
      </c>
      <c r="C370" s="648">
        <v>1</v>
      </c>
      <c r="D370" s="659" t="s">
        <v>1019</v>
      </c>
      <c r="E370" s="660"/>
      <c r="F370" s="644" t="s">
        <v>62</v>
      </c>
      <c r="G370" s="652" t="s">
        <v>36</v>
      </c>
      <c r="H370" s="651">
        <v>1252</v>
      </c>
      <c r="I370" s="651" t="s">
        <v>223</v>
      </c>
      <c r="J370" s="651">
        <v>125.2</v>
      </c>
      <c r="K370" s="651"/>
      <c r="L370" s="651">
        <v>125.2</v>
      </c>
      <c r="M370" s="651"/>
      <c r="N370" s="651"/>
      <c r="O370" s="651">
        <v>85</v>
      </c>
      <c r="P370" s="651">
        <v>256</v>
      </c>
      <c r="Q370" s="644" t="s">
        <v>224</v>
      </c>
      <c r="R370" s="644" t="s">
        <v>645</v>
      </c>
    </row>
    <row r="371" spans="1:18" ht="21.75" customHeight="1">
      <c r="A371" s="643"/>
      <c r="B371" s="659" t="s">
        <v>1598</v>
      </c>
      <c r="C371" s="648">
        <v>1</v>
      </c>
      <c r="D371" s="659" t="s">
        <v>1025</v>
      </c>
      <c r="E371" s="660"/>
      <c r="F371" s="644" t="s">
        <v>62</v>
      </c>
      <c r="G371" s="652" t="s">
        <v>36</v>
      </c>
      <c r="H371" s="651">
        <v>615</v>
      </c>
      <c r="I371" s="651" t="s">
        <v>223</v>
      </c>
      <c r="J371" s="651">
        <v>61.5</v>
      </c>
      <c r="K371" s="651"/>
      <c r="L371" s="651">
        <v>61.5</v>
      </c>
      <c r="M371" s="651"/>
      <c r="N371" s="651"/>
      <c r="O371" s="651">
        <v>72</v>
      </c>
      <c r="P371" s="651">
        <v>215</v>
      </c>
      <c r="Q371" s="644" t="s">
        <v>224</v>
      </c>
      <c r="R371" s="644" t="s">
        <v>645</v>
      </c>
    </row>
    <row r="372" spans="1:18" ht="21.75" customHeight="1">
      <c r="A372" s="643"/>
      <c r="B372" s="659" t="s">
        <v>1599</v>
      </c>
      <c r="C372" s="648">
        <v>1</v>
      </c>
      <c r="D372" s="659" t="s">
        <v>1022</v>
      </c>
      <c r="E372" s="660"/>
      <c r="F372" s="644" t="s">
        <v>62</v>
      </c>
      <c r="G372" s="652" t="s">
        <v>36</v>
      </c>
      <c r="H372" s="651">
        <v>1628</v>
      </c>
      <c r="I372" s="651" t="s">
        <v>223</v>
      </c>
      <c r="J372" s="651">
        <v>162.80000000000001</v>
      </c>
      <c r="K372" s="651"/>
      <c r="L372" s="651">
        <v>162.80000000000001</v>
      </c>
      <c r="M372" s="651"/>
      <c r="N372" s="651"/>
      <c r="O372" s="651">
        <v>109</v>
      </c>
      <c r="P372" s="651">
        <v>350</v>
      </c>
      <c r="Q372" s="644" t="s">
        <v>224</v>
      </c>
      <c r="R372" s="644" t="s">
        <v>645</v>
      </c>
    </row>
    <row r="373" spans="1:18" ht="21.75" customHeight="1">
      <c r="A373" s="643"/>
      <c r="B373" s="659" t="s">
        <v>1600</v>
      </c>
      <c r="C373" s="648">
        <v>1</v>
      </c>
      <c r="D373" s="659" t="s">
        <v>1010</v>
      </c>
      <c r="E373" s="660"/>
      <c r="F373" s="644" t="s">
        <v>62</v>
      </c>
      <c r="G373" s="652" t="s">
        <v>36</v>
      </c>
      <c r="H373" s="651">
        <v>1605</v>
      </c>
      <c r="I373" s="651" t="s">
        <v>223</v>
      </c>
      <c r="J373" s="651">
        <v>160.5</v>
      </c>
      <c r="K373" s="651"/>
      <c r="L373" s="651">
        <v>160.5</v>
      </c>
      <c r="M373" s="651"/>
      <c r="N373" s="651"/>
      <c r="O373" s="651">
        <v>265</v>
      </c>
      <c r="P373" s="651">
        <v>850</v>
      </c>
      <c r="Q373" s="644" t="s">
        <v>224</v>
      </c>
      <c r="R373" s="644" t="s">
        <v>645</v>
      </c>
    </row>
    <row r="374" spans="1:18" ht="21.75" customHeight="1">
      <c r="A374" s="643"/>
      <c r="B374" s="659" t="s">
        <v>1601</v>
      </c>
      <c r="C374" s="648">
        <v>1</v>
      </c>
      <c r="D374" s="659" t="s">
        <v>1007</v>
      </c>
      <c r="E374" s="660"/>
      <c r="F374" s="644" t="s">
        <v>62</v>
      </c>
      <c r="G374" s="652" t="s">
        <v>36</v>
      </c>
      <c r="H374" s="651">
        <v>1579</v>
      </c>
      <c r="I374" s="651" t="s">
        <v>223</v>
      </c>
      <c r="J374" s="651">
        <v>157.9</v>
      </c>
      <c r="K374" s="651"/>
      <c r="L374" s="651">
        <v>157.9</v>
      </c>
      <c r="M374" s="651"/>
      <c r="N374" s="651"/>
      <c r="O374" s="651">
        <v>220</v>
      </c>
      <c r="P374" s="651">
        <v>685</v>
      </c>
      <c r="Q374" s="644" t="s">
        <v>224</v>
      </c>
      <c r="R374" s="644" t="s">
        <v>645</v>
      </c>
    </row>
    <row r="375" spans="1:18" ht="21.75" customHeight="1">
      <c r="A375" s="643"/>
      <c r="B375" s="659" t="s">
        <v>1602</v>
      </c>
      <c r="C375" s="648">
        <v>1</v>
      </c>
      <c r="D375" s="659" t="s">
        <v>1013</v>
      </c>
      <c r="E375" s="660"/>
      <c r="F375" s="644" t="s">
        <v>62</v>
      </c>
      <c r="G375" s="652" t="s">
        <v>36</v>
      </c>
      <c r="H375" s="651">
        <v>1468</v>
      </c>
      <c r="I375" s="651" t="s">
        <v>223</v>
      </c>
      <c r="J375" s="651">
        <v>146.80000000000001</v>
      </c>
      <c r="K375" s="651"/>
      <c r="L375" s="651">
        <v>146.80000000000001</v>
      </c>
      <c r="M375" s="651"/>
      <c r="N375" s="651"/>
      <c r="O375" s="651">
        <v>111</v>
      </c>
      <c r="P375" s="651">
        <v>356</v>
      </c>
      <c r="Q375" s="644" t="s">
        <v>224</v>
      </c>
      <c r="R375" s="644" t="s">
        <v>645</v>
      </c>
    </row>
    <row r="376" spans="1:18" ht="21.75" customHeight="1">
      <c r="A376" s="643"/>
      <c r="B376" s="659" t="s">
        <v>1603</v>
      </c>
      <c r="C376" s="648">
        <v>1</v>
      </c>
      <c r="D376" s="659" t="s">
        <v>1028</v>
      </c>
      <c r="E376" s="660"/>
      <c r="F376" s="644" t="s">
        <v>62</v>
      </c>
      <c r="G376" s="652" t="s">
        <v>36</v>
      </c>
      <c r="H376" s="651">
        <v>1143</v>
      </c>
      <c r="I376" s="651" t="s">
        <v>223</v>
      </c>
      <c r="J376" s="651">
        <v>114.3</v>
      </c>
      <c r="K376" s="651"/>
      <c r="L376" s="651">
        <v>114.3</v>
      </c>
      <c r="M376" s="651"/>
      <c r="N376" s="651"/>
      <c r="O376" s="651">
        <v>115</v>
      </c>
      <c r="P376" s="651">
        <v>365</v>
      </c>
      <c r="Q376" s="644" t="s">
        <v>224</v>
      </c>
      <c r="R376" s="644" t="s">
        <v>645</v>
      </c>
    </row>
    <row r="377" spans="1:18" ht="21.75" customHeight="1">
      <c r="A377" s="644"/>
      <c r="B377" s="642" t="s">
        <v>1604</v>
      </c>
      <c r="C377" s="643">
        <v>9</v>
      </c>
      <c r="D377" s="644"/>
      <c r="E377" s="658" t="s">
        <v>1605</v>
      </c>
      <c r="F377" s="644" t="s">
        <v>62</v>
      </c>
      <c r="G377" s="644" t="s">
        <v>1606</v>
      </c>
      <c r="H377" s="651">
        <v>11782</v>
      </c>
      <c r="I377" s="651" t="s">
        <v>223</v>
      </c>
      <c r="J377" s="651">
        <v>1178.2</v>
      </c>
      <c r="K377" s="651">
        <v>0</v>
      </c>
      <c r="L377" s="651">
        <v>1178.2</v>
      </c>
      <c r="M377" s="651">
        <v>0</v>
      </c>
      <c r="N377" s="651">
        <v>0</v>
      </c>
      <c r="O377" s="651">
        <v>869</v>
      </c>
      <c r="P377" s="651">
        <v>2556</v>
      </c>
      <c r="Q377" s="644" t="s">
        <v>224</v>
      </c>
      <c r="R377" s="644" t="s">
        <v>645</v>
      </c>
    </row>
    <row r="378" spans="1:18" ht="21.75" customHeight="1">
      <c r="A378" s="644"/>
      <c r="B378" s="659" t="s">
        <v>1607</v>
      </c>
      <c r="C378" s="648">
        <v>1</v>
      </c>
      <c r="D378" s="659" t="s">
        <v>1043</v>
      </c>
      <c r="E378" s="660"/>
      <c r="F378" s="644" t="s">
        <v>62</v>
      </c>
      <c r="G378" s="652" t="s">
        <v>36</v>
      </c>
      <c r="H378" s="651">
        <v>1308</v>
      </c>
      <c r="I378" s="651" t="s">
        <v>223</v>
      </c>
      <c r="J378" s="651">
        <v>130.80000000000001</v>
      </c>
      <c r="K378" s="651"/>
      <c r="L378" s="651">
        <v>130.80000000000001</v>
      </c>
      <c r="M378" s="651"/>
      <c r="N378" s="651"/>
      <c r="O378" s="651">
        <v>68</v>
      </c>
      <c r="P378" s="651">
        <v>173</v>
      </c>
      <c r="Q378" s="644" t="s">
        <v>224</v>
      </c>
      <c r="R378" s="644" t="s">
        <v>645</v>
      </c>
    </row>
    <row r="379" spans="1:18" ht="21.75" customHeight="1">
      <c r="A379" s="644"/>
      <c r="B379" s="659" t="s">
        <v>1608</v>
      </c>
      <c r="C379" s="648">
        <v>1</v>
      </c>
      <c r="D379" s="659" t="s">
        <v>1037</v>
      </c>
      <c r="E379" s="660"/>
      <c r="F379" s="644" t="s">
        <v>62</v>
      </c>
      <c r="G379" s="652" t="s">
        <v>36</v>
      </c>
      <c r="H379" s="651">
        <v>1386</v>
      </c>
      <c r="I379" s="651" t="s">
        <v>223</v>
      </c>
      <c r="J379" s="651">
        <v>138.6</v>
      </c>
      <c r="K379" s="651"/>
      <c r="L379" s="651">
        <v>138.6</v>
      </c>
      <c r="M379" s="651"/>
      <c r="N379" s="651"/>
      <c r="O379" s="651">
        <v>46</v>
      </c>
      <c r="P379" s="651">
        <v>140</v>
      </c>
      <c r="Q379" s="644" t="s">
        <v>224</v>
      </c>
      <c r="R379" s="644" t="s">
        <v>645</v>
      </c>
    </row>
    <row r="380" spans="1:18" ht="21.75" customHeight="1">
      <c r="A380" s="644"/>
      <c r="B380" s="659" t="s">
        <v>1609</v>
      </c>
      <c r="C380" s="648">
        <v>1</v>
      </c>
      <c r="D380" s="659" t="s">
        <v>1055</v>
      </c>
      <c r="E380" s="660"/>
      <c r="F380" s="644" t="s">
        <v>62</v>
      </c>
      <c r="G380" s="652" t="s">
        <v>36</v>
      </c>
      <c r="H380" s="651">
        <v>1120</v>
      </c>
      <c r="I380" s="651" t="s">
        <v>223</v>
      </c>
      <c r="J380" s="651">
        <v>112</v>
      </c>
      <c r="K380" s="651"/>
      <c r="L380" s="651">
        <v>112</v>
      </c>
      <c r="M380" s="651"/>
      <c r="N380" s="651"/>
      <c r="O380" s="651">
        <v>58</v>
      </c>
      <c r="P380" s="651">
        <v>174</v>
      </c>
      <c r="Q380" s="644" t="s">
        <v>224</v>
      </c>
      <c r="R380" s="644" t="s">
        <v>645</v>
      </c>
    </row>
    <row r="381" spans="1:18" ht="21.75" customHeight="1">
      <c r="A381" s="644"/>
      <c r="B381" s="659" t="s">
        <v>1610</v>
      </c>
      <c r="C381" s="648">
        <v>1</v>
      </c>
      <c r="D381" s="659" t="s">
        <v>1034</v>
      </c>
      <c r="E381" s="660"/>
      <c r="F381" s="644" t="s">
        <v>62</v>
      </c>
      <c r="G381" s="652" t="s">
        <v>36</v>
      </c>
      <c r="H381" s="651">
        <v>1705</v>
      </c>
      <c r="I381" s="651" t="s">
        <v>223</v>
      </c>
      <c r="J381" s="651">
        <v>170.5</v>
      </c>
      <c r="K381" s="651"/>
      <c r="L381" s="651">
        <v>170.5</v>
      </c>
      <c r="M381" s="651"/>
      <c r="N381" s="651"/>
      <c r="O381" s="651">
        <v>224</v>
      </c>
      <c r="P381" s="651">
        <v>674</v>
      </c>
      <c r="Q381" s="644" t="s">
        <v>224</v>
      </c>
      <c r="R381" s="644" t="s">
        <v>645</v>
      </c>
    </row>
    <row r="382" spans="1:18" ht="21.75" customHeight="1">
      <c r="A382" s="644"/>
      <c r="B382" s="659" t="s">
        <v>1611</v>
      </c>
      <c r="C382" s="648">
        <v>1</v>
      </c>
      <c r="D382" s="659" t="s">
        <v>1052</v>
      </c>
      <c r="E382" s="660"/>
      <c r="F382" s="644" t="s">
        <v>62</v>
      </c>
      <c r="G382" s="652" t="s">
        <v>36</v>
      </c>
      <c r="H382" s="651">
        <v>694</v>
      </c>
      <c r="I382" s="651" t="s">
        <v>223</v>
      </c>
      <c r="J382" s="651">
        <v>69.400000000000006</v>
      </c>
      <c r="K382" s="651"/>
      <c r="L382" s="651">
        <v>69.400000000000006</v>
      </c>
      <c r="M382" s="651"/>
      <c r="N382" s="651"/>
      <c r="O382" s="651">
        <v>37</v>
      </c>
      <c r="P382" s="651">
        <v>114</v>
      </c>
      <c r="Q382" s="644" t="s">
        <v>224</v>
      </c>
      <c r="R382" s="644" t="s">
        <v>645</v>
      </c>
    </row>
    <row r="383" spans="1:18" ht="21.75" customHeight="1">
      <c r="A383" s="644"/>
      <c r="B383" s="659" t="s">
        <v>1612</v>
      </c>
      <c r="C383" s="648">
        <v>1</v>
      </c>
      <c r="D383" s="659" t="s">
        <v>1049</v>
      </c>
      <c r="E383" s="660"/>
      <c r="F383" s="644" t="s">
        <v>62</v>
      </c>
      <c r="G383" s="652" t="s">
        <v>36</v>
      </c>
      <c r="H383" s="651">
        <v>975</v>
      </c>
      <c r="I383" s="651" t="s">
        <v>223</v>
      </c>
      <c r="J383" s="651">
        <v>97.5</v>
      </c>
      <c r="K383" s="651"/>
      <c r="L383" s="651">
        <v>97.5</v>
      </c>
      <c r="M383" s="651"/>
      <c r="N383" s="651"/>
      <c r="O383" s="651">
        <v>46</v>
      </c>
      <c r="P383" s="651">
        <v>140</v>
      </c>
      <c r="Q383" s="644" t="s">
        <v>224</v>
      </c>
      <c r="R383" s="644" t="s">
        <v>645</v>
      </c>
    </row>
    <row r="384" spans="1:18" ht="21.75" customHeight="1">
      <c r="A384" s="644"/>
      <c r="B384" s="659" t="s">
        <v>1613</v>
      </c>
      <c r="C384" s="648">
        <v>1</v>
      </c>
      <c r="D384" s="659" t="s">
        <v>1046</v>
      </c>
      <c r="E384" s="660"/>
      <c r="F384" s="644" t="s">
        <v>62</v>
      </c>
      <c r="G384" s="652" t="s">
        <v>36</v>
      </c>
      <c r="H384" s="651">
        <v>1030</v>
      </c>
      <c r="I384" s="651" t="s">
        <v>223</v>
      </c>
      <c r="J384" s="651">
        <v>103</v>
      </c>
      <c r="K384" s="651"/>
      <c r="L384" s="651">
        <v>103</v>
      </c>
      <c r="M384" s="651"/>
      <c r="N384" s="651"/>
      <c r="O384" s="651">
        <v>89</v>
      </c>
      <c r="P384" s="651">
        <v>241</v>
      </c>
      <c r="Q384" s="644" t="s">
        <v>224</v>
      </c>
      <c r="R384" s="644" t="s">
        <v>645</v>
      </c>
    </row>
    <row r="385" spans="1:18" ht="21.75" customHeight="1">
      <c r="A385" s="644"/>
      <c r="B385" s="659" t="s">
        <v>1614</v>
      </c>
      <c r="C385" s="648">
        <v>1</v>
      </c>
      <c r="D385" s="659" t="s">
        <v>1058</v>
      </c>
      <c r="E385" s="660"/>
      <c r="F385" s="644" t="s">
        <v>62</v>
      </c>
      <c r="G385" s="652" t="s">
        <v>36</v>
      </c>
      <c r="H385" s="651">
        <v>2324</v>
      </c>
      <c r="I385" s="651" t="s">
        <v>223</v>
      </c>
      <c r="J385" s="651">
        <v>232.4</v>
      </c>
      <c r="K385" s="651"/>
      <c r="L385" s="651">
        <v>232.4</v>
      </c>
      <c r="M385" s="651"/>
      <c r="N385" s="651"/>
      <c r="O385" s="651">
        <v>182</v>
      </c>
      <c r="P385" s="651">
        <v>546</v>
      </c>
      <c r="Q385" s="644" t="s">
        <v>224</v>
      </c>
      <c r="R385" s="644" t="s">
        <v>645</v>
      </c>
    </row>
    <row r="386" spans="1:18" ht="21.75" customHeight="1">
      <c r="A386" s="644"/>
      <c r="B386" s="659" t="s">
        <v>1615</v>
      </c>
      <c r="C386" s="648">
        <v>1</v>
      </c>
      <c r="D386" s="659" t="s">
        <v>1040</v>
      </c>
      <c r="E386" s="660"/>
      <c r="F386" s="644" t="s">
        <v>62</v>
      </c>
      <c r="G386" s="652" t="s">
        <v>36</v>
      </c>
      <c r="H386" s="651">
        <v>1240</v>
      </c>
      <c r="I386" s="651" t="s">
        <v>223</v>
      </c>
      <c r="J386" s="651">
        <v>124</v>
      </c>
      <c r="K386" s="651"/>
      <c r="L386" s="651">
        <v>124</v>
      </c>
      <c r="M386" s="651"/>
      <c r="N386" s="651"/>
      <c r="O386" s="651">
        <v>119</v>
      </c>
      <c r="P386" s="651">
        <v>354</v>
      </c>
      <c r="Q386" s="644" t="s">
        <v>224</v>
      </c>
      <c r="R386" s="644" t="s">
        <v>645</v>
      </c>
    </row>
    <row r="387" spans="1:18" ht="21.75" customHeight="1">
      <c r="A387" s="644"/>
      <c r="B387" s="668" t="s">
        <v>1616</v>
      </c>
      <c r="C387" s="657">
        <v>10</v>
      </c>
      <c r="D387" s="644"/>
      <c r="E387" s="658" t="s">
        <v>1617</v>
      </c>
      <c r="F387" s="644" t="s">
        <v>62</v>
      </c>
      <c r="G387" s="650" t="s">
        <v>36</v>
      </c>
      <c r="H387" s="675">
        <v>13030</v>
      </c>
      <c r="I387" s="675" t="s">
        <v>223</v>
      </c>
      <c r="J387" s="675">
        <v>1302.9999999999998</v>
      </c>
      <c r="K387" s="675">
        <v>0</v>
      </c>
      <c r="L387" s="675">
        <v>1303</v>
      </c>
      <c r="M387" s="675">
        <v>0</v>
      </c>
      <c r="N387" s="675">
        <v>0</v>
      </c>
      <c r="O387" s="675">
        <v>871</v>
      </c>
      <c r="P387" s="675">
        <v>2563</v>
      </c>
      <c r="Q387" s="644" t="s">
        <v>224</v>
      </c>
      <c r="R387" s="644" t="s">
        <v>645</v>
      </c>
    </row>
    <row r="388" spans="1:18" ht="21.75" customHeight="1">
      <c r="A388" s="644"/>
      <c r="B388" s="659" t="s">
        <v>1618</v>
      </c>
      <c r="C388" s="648">
        <v>1</v>
      </c>
      <c r="D388" s="659" t="s">
        <v>1082</v>
      </c>
      <c r="E388" s="660"/>
      <c r="F388" s="644" t="s">
        <v>62</v>
      </c>
      <c r="G388" s="652" t="s">
        <v>36</v>
      </c>
      <c r="H388" s="651">
        <v>1259</v>
      </c>
      <c r="I388" s="651" t="s">
        <v>223</v>
      </c>
      <c r="J388" s="651">
        <v>125.9</v>
      </c>
      <c r="K388" s="651"/>
      <c r="L388" s="651">
        <v>125.9</v>
      </c>
      <c r="M388" s="651"/>
      <c r="N388" s="651"/>
      <c r="O388" s="651">
        <v>33</v>
      </c>
      <c r="P388" s="651">
        <v>97</v>
      </c>
      <c r="Q388" s="644" t="s">
        <v>224</v>
      </c>
      <c r="R388" s="644" t="s">
        <v>645</v>
      </c>
    </row>
    <row r="389" spans="1:18" ht="21.75" customHeight="1">
      <c r="A389" s="644"/>
      <c r="B389" s="659" t="s">
        <v>1619</v>
      </c>
      <c r="C389" s="648">
        <v>1</v>
      </c>
      <c r="D389" s="659" t="s">
        <v>1088</v>
      </c>
      <c r="E389" s="660"/>
      <c r="F389" s="644" t="s">
        <v>62</v>
      </c>
      <c r="G389" s="652" t="s">
        <v>36</v>
      </c>
      <c r="H389" s="651">
        <v>1346</v>
      </c>
      <c r="I389" s="651" t="s">
        <v>223</v>
      </c>
      <c r="J389" s="651">
        <v>134.6</v>
      </c>
      <c r="K389" s="651"/>
      <c r="L389" s="651">
        <v>134.6</v>
      </c>
      <c r="M389" s="651"/>
      <c r="N389" s="651"/>
      <c r="O389" s="651">
        <v>75</v>
      </c>
      <c r="P389" s="651">
        <v>241</v>
      </c>
      <c r="Q389" s="644" t="s">
        <v>224</v>
      </c>
      <c r="R389" s="644" t="s">
        <v>645</v>
      </c>
    </row>
    <row r="390" spans="1:18" ht="21.75" customHeight="1">
      <c r="A390" s="644"/>
      <c r="B390" s="659" t="s">
        <v>1620</v>
      </c>
      <c r="C390" s="648">
        <v>1</v>
      </c>
      <c r="D390" s="659" t="s">
        <v>1067</v>
      </c>
      <c r="E390" s="660"/>
      <c r="F390" s="644" t="s">
        <v>62</v>
      </c>
      <c r="G390" s="652" t="s">
        <v>36</v>
      </c>
      <c r="H390" s="651">
        <v>1309</v>
      </c>
      <c r="I390" s="651" t="s">
        <v>223</v>
      </c>
      <c r="J390" s="651">
        <v>130.9</v>
      </c>
      <c r="K390" s="651"/>
      <c r="L390" s="651">
        <v>130.9</v>
      </c>
      <c r="M390" s="651"/>
      <c r="N390" s="651"/>
      <c r="O390" s="651">
        <v>119</v>
      </c>
      <c r="P390" s="651">
        <v>354</v>
      </c>
      <c r="Q390" s="644" t="s">
        <v>224</v>
      </c>
      <c r="R390" s="644" t="s">
        <v>645</v>
      </c>
    </row>
    <row r="391" spans="1:18" ht="21.75" customHeight="1">
      <c r="A391" s="644"/>
      <c r="B391" s="659" t="s">
        <v>1621</v>
      </c>
      <c r="C391" s="648">
        <v>1</v>
      </c>
      <c r="D391" s="659" t="s">
        <v>1622</v>
      </c>
      <c r="E391" s="660"/>
      <c r="F391" s="644" t="s">
        <v>62</v>
      </c>
      <c r="G391" s="652" t="s">
        <v>36</v>
      </c>
      <c r="H391" s="651">
        <v>1652</v>
      </c>
      <c r="I391" s="651" t="s">
        <v>223</v>
      </c>
      <c r="J391" s="651">
        <v>165.2</v>
      </c>
      <c r="K391" s="651"/>
      <c r="L391" s="651">
        <v>165.2</v>
      </c>
      <c r="M391" s="651"/>
      <c r="N391" s="651"/>
      <c r="O391" s="651">
        <v>108</v>
      </c>
      <c r="P391" s="651">
        <v>321</v>
      </c>
      <c r="Q391" s="644" t="s">
        <v>224</v>
      </c>
      <c r="R391" s="644" t="s">
        <v>645</v>
      </c>
    </row>
    <row r="392" spans="1:18" ht="21.75" customHeight="1">
      <c r="A392" s="644"/>
      <c r="B392" s="659" t="s">
        <v>1623</v>
      </c>
      <c r="C392" s="648">
        <v>1</v>
      </c>
      <c r="D392" s="659" t="s">
        <v>1085</v>
      </c>
      <c r="E392" s="660"/>
      <c r="F392" s="644" t="s">
        <v>62</v>
      </c>
      <c r="G392" s="652" t="s">
        <v>36</v>
      </c>
      <c r="H392" s="651">
        <v>899</v>
      </c>
      <c r="I392" s="651" t="s">
        <v>223</v>
      </c>
      <c r="J392" s="651">
        <v>89.9</v>
      </c>
      <c r="K392" s="651"/>
      <c r="L392" s="651">
        <v>89.9</v>
      </c>
      <c r="M392" s="651"/>
      <c r="N392" s="651"/>
      <c r="O392" s="651">
        <v>131</v>
      </c>
      <c r="P392" s="651">
        <v>333</v>
      </c>
      <c r="Q392" s="644" t="s">
        <v>224</v>
      </c>
      <c r="R392" s="644" t="s">
        <v>645</v>
      </c>
    </row>
    <row r="393" spans="1:18" ht="21.75" customHeight="1">
      <c r="A393" s="644"/>
      <c r="B393" s="659" t="s">
        <v>1624</v>
      </c>
      <c r="C393" s="648">
        <v>1</v>
      </c>
      <c r="D393" s="659" t="s">
        <v>1070</v>
      </c>
      <c r="E393" s="660"/>
      <c r="F393" s="644" t="s">
        <v>62</v>
      </c>
      <c r="G393" s="652" t="s">
        <v>36</v>
      </c>
      <c r="H393" s="651">
        <v>1741</v>
      </c>
      <c r="I393" s="651" t="s">
        <v>223</v>
      </c>
      <c r="J393" s="651">
        <v>174.1</v>
      </c>
      <c r="K393" s="651"/>
      <c r="L393" s="651">
        <v>174.1</v>
      </c>
      <c r="M393" s="651"/>
      <c r="N393" s="651"/>
      <c r="O393" s="651">
        <v>190</v>
      </c>
      <c r="P393" s="651">
        <v>546</v>
      </c>
      <c r="Q393" s="644" t="s">
        <v>224</v>
      </c>
      <c r="R393" s="644" t="s">
        <v>645</v>
      </c>
    </row>
    <row r="394" spans="1:18" ht="21.75" customHeight="1">
      <c r="A394" s="644"/>
      <c r="B394" s="659" t="s">
        <v>1625</v>
      </c>
      <c r="C394" s="648">
        <v>1</v>
      </c>
      <c r="D394" s="659" t="s">
        <v>1064</v>
      </c>
      <c r="E394" s="660"/>
      <c r="F394" s="644" t="s">
        <v>62</v>
      </c>
      <c r="G394" s="652" t="s">
        <v>36</v>
      </c>
      <c r="H394" s="651">
        <v>1168</v>
      </c>
      <c r="I394" s="651" t="s">
        <v>223</v>
      </c>
      <c r="J394" s="651">
        <v>116.8</v>
      </c>
      <c r="K394" s="651"/>
      <c r="L394" s="651">
        <v>116.8</v>
      </c>
      <c r="M394" s="651"/>
      <c r="N394" s="651"/>
      <c r="O394" s="651">
        <v>45</v>
      </c>
      <c r="P394" s="651">
        <v>137</v>
      </c>
      <c r="Q394" s="644" t="s">
        <v>224</v>
      </c>
      <c r="R394" s="644" t="s">
        <v>645</v>
      </c>
    </row>
    <row r="395" spans="1:18" ht="21.75" customHeight="1">
      <c r="A395" s="644"/>
      <c r="B395" s="659" t="s">
        <v>1609</v>
      </c>
      <c r="C395" s="648">
        <v>1</v>
      </c>
      <c r="D395" s="659" t="s">
        <v>1055</v>
      </c>
      <c r="E395" s="660"/>
      <c r="F395" s="644" t="s">
        <v>62</v>
      </c>
      <c r="G395" s="652" t="s">
        <v>36</v>
      </c>
      <c r="H395" s="651">
        <v>948</v>
      </c>
      <c r="I395" s="651" t="s">
        <v>223</v>
      </c>
      <c r="J395" s="651">
        <v>94.8</v>
      </c>
      <c r="K395" s="651"/>
      <c r="L395" s="651">
        <v>94.8</v>
      </c>
      <c r="M395" s="651"/>
      <c r="N395" s="651"/>
      <c r="O395" s="651">
        <v>60</v>
      </c>
      <c r="P395" s="651">
        <v>194</v>
      </c>
      <c r="Q395" s="644" t="s">
        <v>224</v>
      </c>
      <c r="R395" s="644" t="s">
        <v>645</v>
      </c>
    </row>
    <row r="396" spans="1:18" ht="21.75" customHeight="1">
      <c r="A396" s="644"/>
      <c r="B396" s="659" t="s">
        <v>1626</v>
      </c>
      <c r="C396" s="648">
        <v>1</v>
      </c>
      <c r="D396" s="659" t="s">
        <v>1073</v>
      </c>
      <c r="E396" s="660"/>
      <c r="F396" s="644" t="s">
        <v>62</v>
      </c>
      <c r="G396" s="652" t="s">
        <v>36</v>
      </c>
      <c r="H396" s="651">
        <v>1118</v>
      </c>
      <c r="I396" s="651" t="s">
        <v>223</v>
      </c>
      <c r="J396" s="651">
        <v>111.8</v>
      </c>
      <c r="K396" s="651"/>
      <c r="L396" s="651">
        <v>111.8</v>
      </c>
      <c r="M396" s="651"/>
      <c r="N396" s="651"/>
      <c r="O396" s="651">
        <v>50</v>
      </c>
      <c r="P396" s="651">
        <v>160</v>
      </c>
      <c r="Q396" s="644" t="s">
        <v>224</v>
      </c>
      <c r="R396" s="644" t="s">
        <v>645</v>
      </c>
    </row>
    <row r="397" spans="1:18" ht="21.75" customHeight="1">
      <c r="A397" s="644"/>
      <c r="B397" s="659" t="s">
        <v>1627</v>
      </c>
      <c r="C397" s="648">
        <v>1</v>
      </c>
      <c r="D397" s="659" t="s">
        <v>1079</v>
      </c>
      <c r="E397" s="660"/>
      <c r="F397" s="644" t="s">
        <v>62</v>
      </c>
      <c r="G397" s="652" t="s">
        <v>36</v>
      </c>
      <c r="H397" s="651">
        <v>1590</v>
      </c>
      <c r="I397" s="651" t="s">
        <v>223</v>
      </c>
      <c r="J397" s="651">
        <v>159</v>
      </c>
      <c r="K397" s="651"/>
      <c r="L397" s="651">
        <v>159</v>
      </c>
      <c r="M397" s="651"/>
      <c r="N397" s="651"/>
      <c r="O397" s="651">
        <v>60</v>
      </c>
      <c r="P397" s="651">
        <v>180</v>
      </c>
      <c r="Q397" s="644" t="s">
        <v>224</v>
      </c>
      <c r="R397" s="644" t="s">
        <v>645</v>
      </c>
    </row>
    <row r="398" spans="1:18" ht="21.75" customHeight="1">
      <c r="A398" s="644"/>
      <c r="B398" s="642" t="s">
        <v>1628</v>
      </c>
      <c r="C398" s="643">
        <v>8</v>
      </c>
      <c r="D398" s="644"/>
      <c r="E398" s="658" t="s">
        <v>1629</v>
      </c>
      <c r="F398" s="653" t="s">
        <v>62</v>
      </c>
      <c r="G398" s="661" t="s">
        <v>36</v>
      </c>
      <c r="H398" s="651">
        <v>11345</v>
      </c>
      <c r="I398" s="651" t="s">
        <v>223</v>
      </c>
      <c r="J398" s="651">
        <v>1134.5</v>
      </c>
      <c r="K398" s="651">
        <v>0</v>
      </c>
      <c r="L398" s="651">
        <v>1134.5</v>
      </c>
      <c r="M398" s="651">
        <v>0</v>
      </c>
      <c r="N398" s="651">
        <v>0</v>
      </c>
      <c r="O398" s="651">
        <v>1113</v>
      </c>
      <c r="P398" s="651">
        <v>3504</v>
      </c>
      <c r="Q398" s="644" t="s">
        <v>224</v>
      </c>
      <c r="R398" s="644" t="s">
        <v>645</v>
      </c>
    </row>
    <row r="399" spans="1:18" ht="21.75" customHeight="1">
      <c r="A399" s="644"/>
      <c r="B399" s="659" t="s">
        <v>1630</v>
      </c>
      <c r="C399" s="648">
        <v>1</v>
      </c>
      <c r="D399" s="659" t="s">
        <v>1114</v>
      </c>
      <c r="E399" s="660"/>
      <c r="F399" s="644" t="s">
        <v>62</v>
      </c>
      <c r="G399" s="652" t="s">
        <v>36</v>
      </c>
      <c r="H399" s="651">
        <v>2424</v>
      </c>
      <c r="I399" s="651" t="s">
        <v>223</v>
      </c>
      <c r="J399" s="651">
        <v>242.4</v>
      </c>
      <c r="K399" s="651"/>
      <c r="L399" s="651">
        <v>242.4</v>
      </c>
      <c r="M399" s="651"/>
      <c r="N399" s="651"/>
      <c r="O399" s="651">
        <v>205</v>
      </c>
      <c r="P399" s="651">
        <v>657</v>
      </c>
      <c r="Q399" s="644" t="s">
        <v>224</v>
      </c>
      <c r="R399" s="644" t="s">
        <v>645</v>
      </c>
    </row>
    <row r="400" spans="1:18" ht="21.75" customHeight="1">
      <c r="A400" s="644"/>
      <c r="B400" s="659" t="s">
        <v>1631</v>
      </c>
      <c r="C400" s="648">
        <v>1</v>
      </c>
      <c r="D400" s="659" t="s">
        <v>1093</v>
      </c>
      <c r="E400" s="660"/>
      <c r="F400" s="644" t="s">
        <v>62</v>
      </c>
      <c r="G400" s="652" t="s">
        <v>36</v>
      </c>
      <c r="H400" s="651">
        <v>1124</v>
      </c>
      <c r="I400" s="651" t="s">
        <v>223</v>
      </c>
      <c r="J400" s="651">
        <v>112.4</v>
      </c>
      <c r="K400" s="651"/>
      <c r="L400" s="651">
        <v>112.4</v>
      </c>
      <c r="M400" s="651"/>
      <c r="N400" s="651"/>
      <c r="O400" s="651">
        <v>110</v>
      </c>
      <c r="P400" s="651">
        <v>352</v>
      </c>
      <c r="Q400" s="644" t="s">
        <v>224</v>
      </c>
      <c r="R400" s="644" t="s">
        <v>645</v>
      </c>
    </row>
    <row r="401" spans="1:18" ht="21.75" customHeight="1">
      <c r="A401" s="644"/>
      <c r="B401" s="659" t="s">
        <v>1632</v>
      </c>
      <c r="C401" s="648">
        <v>1</v>
      </c>
      <c r="D401" s="659" t="s">
        <v>1096</v>
      </c>
      <c r="E401" s="660"/>
      <c r="F401" s="644" t="s">
        <v>62</v>
      </c>
      <c r="G401" s="652" t="s">
        <v>36</v>
      </c>
      <c r="H401" s="651">
        <v>924</v>
      </c>
      <c r="I401" s="651" t="s">
        <v>223</v>
      </c>
      <c r="J401" s="651">
        <v>92.4</v>
      </c>
      <c r="K401" s="651"/>
      <c r="L401" s="651">
        <v>92.4</v>
      </c>
      <c r="M401" s="651"/>
      <c r="N401" s="651"/>
      <c r="O401" s="651">
        <v>73</v>
      </c>
      <c r="P401" s="651">
        <v>235</v>
      </c>
      <c r="Q401" s="644" t="s">
        <v>224</v>
      </c>
      <c r="R401" s="644" t="s">
        <v>645</v>
      </c>
    </row>
    <row r="402" spans="1:18" ht="21.75" customHeight="1">
      <c r="A402" s="644"/>
      <c r="B402" s="659" t="s">
        <v>1633</v>
      </c>
      <c r="C402" s="648">
        <v>1</v>
      </c>
      <c r="D402" s="659" t="s">
        <v>1105</v>
      </c>
      <c r="E402" s="660"/>
      <c r="F402" s="644" t="s">
        <v>62</v>
      </c>
      <c r="G402" s="652" t="s">
        <v>36</v>
      </c>
      <c r="H402" s="651">
        <v>1082</v>
      </c>
      <c r="I402" s="651" t="s">
        <v>223</v>
      </c>
      <c r="J402" s="651">
        <v>108.2</v>
      </c>
      <c r="K402" s="651"/>
      <c r="L402" s="651">
        <v>108.2</v>
      </c>
      <c r="M402" s="651"/>
      <c r="N402" s="651"/>
      <c r="O402" s="651">
        <v>107</v>
      </c>
      <c r="P402" s="651">
        <v>321</v>
      </c>
      <c r="Q402" s="644" t="s">
        <v>224</v>
      </c>
      <c r="R402" s="644" t="s">
        <v>645</v>
      </c>
    </row>
    <row r="403" spans="1:18" ht="21.75" customHeight="1">
      <c r="A403" s="644"/>
      <c r="B403" s="659" t="s">
        <v>1634</v>
      </c>
      <c r="C403" s="648">
        <v>1</v>
      </c>
      <c r="D403" s="659" t="s">
        <v>1111</v>
      </c>
      <c r="E403" s="660"/>
      <c r="F403" s="644" t="s">
        <v>62</v>
      </c>
      <c r="G403" s="652" t="s">
        <v>36</v>
      </c>
      <c r="H403" s="651">
        <v>2002</v>
      </c>
      <c r="I403" s="651" t="s">
        <v>223</v>
      </c>
      <c r="J403" s="651">
        <v>200.2</v>
      </c>
      <c r="K403" s="651"/>
      <c r="L403" s="651">
        <v>200.2</v>
      </c>
      <c r="M403" s="651"/>
      <c r="N403" s="651"/>
      <c r="O403" s="651">
        <v>245</v>
      </c>
      <c r="P403" s="651">
        <v>785</v>
      </c>
      <c r="Q403" s="644" t="s">
        <v>224</v>
      </c>
      <c r="R403" s="644" t="s">
        <v>645</v>
      </c>
    </row>
    <row r="404" spans="1:18" ht="21.75" customHeight="1">
      <c r="A404" s="644"/>
      <c r="B404" s="659" t="s">
        <v>1635</v>
      </c>
      <c r="C404" s="648">
        <v>1</v>
      </c>
      <c r="D404" s="659" t="s">
        <v>1102</v>
      </c>
      <c r="E404" s="660"/>
      <c r="F404" s="644" t="s">
        <v>62</v>
      </c>
      <c r="G404" s="652" t="s">
        <v>36</v>
      </c>
      <c r="H404" s="651">
        <v>1007</v>
      </c>
      <c r="I404" s="651" t="s">
        <v>223</v>
      </c>
      <c r="J404" s="651">
        <v>100.7</v>
      </c>
      <c r="K404" s="651"/>
      <c r="L404" s="651">
        <v>100.7</v>
      </c>
      <c r="M404" s="651"/>
      <c r="N404" s="651"/>
      <c r="O404" s="651">
        <v>103</v>
      </c>
      <c r="P404" s="651">
        <v>321</v>
      </c>
      <c r="Q404" s="644" t="s">
        <v>224</v>
      </c>
      <c r="R404" s="644" t="s">
        <v>645</v>
      </c>
    </row>
    <row r="405" spans="1:18" ht="21.75" customHeight="1">
      <c r="A405" s="651"/>
      <c r="B405" s="659" t="s">
        <v>1636</v>
      </c>
      <c r="C405" s="648">
        <v>1</v>
      </c>
      <c r="D405" s="659" t="s">
        <v>1108</v>
      </c>
      <c r="E405" s="660"/>
      <c r="F405" s="644" t="s">
        <v>62</v>
      </c>
      <c r="G405" s="652" t="s">
        <v>36</v>
      </c>
      <c r="H405" s="651">
        <v>1801</v>
      </c>
      <c r="I405" s="651" t="s">
        <v>223</v>
      </c>
      <c r="J405" s="651">
        <v>180.1</v>
      </c>
      <c r="K405" s="651"/>
      <c r="L405" s="651">
        <v>180.1</v>
      </c>
      <c r="M405" s="651"/>
      <c r="N405" s="651"/>
      <c r="O405" s="651">
        <v>192</v>
      </c>
      <c r="P405" s="651">
        <v>598</v>
      </c>
      <c r="Q405" s="644" t="s">
        <v>224</v>
      </c>
      <c r="R405" s="644" t="s">
        <v>645</v>
      </c>
    </row>
    <row r="406" spans="1:18" ht="21.75" customHeight="1">
      <c r="A406" s="651"/>
      <c r="B406" s="659" t="s">
        <v>1637</v>
      </c>
      <c r="C406" s="648">
        <v>1</v>
      </c>
      <c r="D406" s="659" t="s">
        <v>1099</v>
      </c>
      <c r="E406" s="660"/>
      <c r="F406" s="644" t="s">
        <v>62</v>
      </c>
      <c r="G406" s="652" t="s">
        <v>36</v>
      </c>
      <c r="H406" s="651">
        <v>981</v>
      </c>
      <c r="I406" s="651" t="s">
        <v>223</v>
      </c>
      <c r="J406" s="651">
        <v>98.1</v>
      </c>
      <c r="K406" s="651"/>
      <c r="L406" s="651">
        <v>98.1</v>
      </c>
      <c r="M406" s="651"/>
      <c r="N406" s="651"/>
      <c r="O406" s="651">
        <v>78</v>
      </c>
      <c r="P406" s="651">
        <v>235</v>
      </c>
      <c r="Q406" s="644" t="s">
        <v>224</v>
      </c>
      <c r="R406" s="644" t="s">
        <v>645</v>
      </c>
    </row>
    <row r="407" spans="1:18" ht="21.75" customHeight="1">
      <c r="A407" s="643"/>
      <c r="B407" s="681" t="s">
        <v>1638</v>
      </c>
      <c r="C407" s="643">
        <v>13</v>
      </c>
      <c r="D407" s="643"/>
      <c r="E407" s="673" t="s">
        <v>1639</v>
      </c>
      <c r="F407" s="643" t="s">
        <v>62</v>
      </c>
      <c r="G407" s="643" t="s">
        <v>36</v>
      </c>
      <c r="H407" s="651">
        <v>19599</v>
      </c>
      <c r="I407" s="651" t="s">
        <v>223</v>
      </c>
      <c r="J407" s="651">
        <v>1959.9</v>
      </c>
      <c r="K407" s="651">
        <v>0</v>
      </c>
      <c r="L407" s="651">
        <v>1959.9</v>
      </c>
      <c r="M407" s="651">
        <v>0</v>
      </c>
      <c r="N407" s="651">
        <v>0</v>
      </c>
      <c r="O407" s="651">
        <v>1393</v>
      </c>
      <c r="P407" s="651">
        <v>3962</v>
      </c>
      <c r="Q407" s="644" t="s">
        <v>224</v>
      </c>
      <c r="R407" s="644" t="s">
        <v>645</v>
      </c>
    </row>
    <row r="408" spans="1:18" ht="21.75" customHeight="1">
      <c r="A408" s="643"/>
      <c r="B408" s="659" t="s">
        <v>1640</v>
      </c>
      <c r="C408" s="648">
        <v>1</v>
      </c>
      <c r="D408" s="659" t="s">
        <v>1641</v>
      </c>
      <c r="E408" s="660"/>
      <c r="F408" s="644" t="s">
        <v>62</v>
      </c>
      <c r="G408" s="652" t="s">
        <v>36</v>
      </c>
      <c r="H408" s="651">
        <v>1724</v>
      </c>
      <c r="I408" s="651" t="s">
        <v>223</v>
      </c>
      <c r="J408" s="651">
        <v>172.4</v>
      </c>
      <c r="K408" s="651"/>
      <c r="L408" s="651">
        <v>172.4</v>
      </c>
      <c r="M408" s="651"/>
      <c r="N408" s="651"/>
      <c r="O408" s="651">
        <v>79</v>
      </c>
      <c r="P408" s="651">
        <v>258</v>
      </c>
      <c r="Q408" s="644" t="s">
        <v>224</v>
      </c>
      <c r="R408" s="644" t="s">
        <v>645</v>
      </c>
    </row>
    <row r="409" spans="1:18" ht="21.75" customHeight="1">
      <c r="A409" s="643"/>
      <c r="B409" s="659" t="s">
        <v>1642</v>
      </c>
      <c r="C409" s="648">
        <v>1</v>
      </c>
      <c r="D409" s="659" t="s">
        <v>1137</v>
      </c>
      <c r="E409" s="660"/>
      <c r="F409" s="644" t="s">
        <v>62</v>
      </c>
      <c r="G409" s="652" t="s">
        <v>36</v>
      </c>
      <c r="H409" s="651">
        <v>1679</v>
      </c>
      <c r="I409" s="651" t="s">
        <v>223</v>
      </c>
      <c r="J409" s="651">
        <v>167.9</v>
      </c>
      <c r="K409" s="651"/>
      <c r="L409" s="651">
        <v>167.9</v>
      </c>
      <c r="M409" s="651"/>
      <c r="N409" s="651"/>
      <c r="O409" s="651">
        <v>113</v>
      </c>
      <c r="P409" s="651">
        <v>341</v>
      </c>
      <c r="Q409" s="644" t="s">
        <v>224</v>
      </c>
      <c r="R409" s="644" t="s">
        <v>645</v>
      </c>
    </row>
    <row r="410" spans="1:18" ht="21.75" customHeight="1">
      <c r="A410" s="643"/>
      <c r="B410" s="659" t="s">
        <v>1643</v>
      </c>
      <c r="C410" s="648">
        <v>1</v>
      </c>
      <c r="D410" s="659" t="s">
        <v>1644</v>
      </c>
      <c r="E410" s="660"/>
      <c r="F410" s="644" t="s">
        <v>62</v>
      </c>
      <c r="G410" s="652" t="s">
        <v>36</v>
      </c>
      <c r="H410" s="651">
        <v>1997</v>
      </c>
      <c r="I410" s="651" t="s">
        <v>223</v>
      </c>
      <c r="J410" s="651">
        <v>199.7</v>
      </c>
      <c r="K410" s="651"/>
      <c r="L410" s="651">
        <v>199.7</v>
      </c>
      <c r="M410" s="651"/>
      <c r="N410" s="651"/>
      <c r="O410" s="651">
        <v>145</v>
      </c>
      <c r="P410" s="651">
        <v>365</v>
      </c>
      <c r="Q410" s="644" t="s">
        <v>224</v>
      </c>
      <c r="R410" s="644" t="s">
        <v>645</v>
      </c>
    </row>
    <row r="411" spans="1:18" ht="21.75" customHeight="1">
      <c r="A411" s="643"/>
      <c r="B411" s="659" t="s">
        <v>1645</v>
      </c>
      <c r="C411" s="648">
        <v>1</v>
      </c>
      <c r="D411" s="659" t="s">
        <v>1122</v>
      </c>
      <c r="E411" s="660"/>
      <c r="F411" s="644" t="s">
        <v>62</v>
      </c>
      <c r="G411" s="652" t="s">
        <v>36</v>
      </c>
      <c r="H411" s="651">
        <v>1248</v>
      </c>
      <c r="I411" s="651" t="s">
        <v>223</v>
      </c>
      <c r="J411" s="651">
        <v>124.8</v>
      </c>
      <c r="K411" s="651"/>
      <c r="L411" s="651">
        <v>124.8</v>
      </c>
      <c r="M411" s="651"/>
      <c r="N411" s="651"/>
      <c r="O411" s="651">
        <v>60</v>
      </c>
      <c r="P411" s="651">
        <v>180</v>
      </c>
      <c r="Q411" s="644" t="s">
        <v>224</v>
      </c>
      <c r="R411" s="644" t="s">
        <v>645</v>
      </c>
    </row>
    <row r="412" spans="1:18" ht="21.75" customHeight="1">
      <c r="A412" s="643"/>
      <c r="B412" s="659" t="s">
        <v>1646</v>
      </c>
      <c r="C412" s="648">
        <v>1</v>
      </c>
      <c r="D412" s="659" t="s">
        <v>1647</v>
      </c>
      <c r="E412" s="660"/>
      <c r="F412" s="644" t="s">
        <v>62</v>
      </c>
      <c r="G412" s="652" t="s">
        <v>36</v>
      </c>
      <c r="H412" s="651">
        <v>1170</v>
      </c>
      <c r="I412" s="651" t="s">
        <v>223</v>
      </c>
      <c r="J412" s="651">
        <v>117</v>
      </c>
      <c r="K412" s="651"/>
      <c r="L412" s="651">
        <v>117</v>
      </c>
      <c r="M412" s="651"/>
      <c r="N412" s="651"/>
      <c r="O412" s="651">
        <v>82</v>
      </c>
      <c r="P412" s="651">
        <v>247</v>
      </c>
      <c r="Q412" s="644" t="s">
        <v>224</v>
      </c>
      <c r="R412" s="644" t="s">
        <v>645</v>
      </c>
    </row>
    <row r="413" spans="1:18" ht="21.75" customHeight="1">
      <c r="A413" s="643"/>
      <c r="B413" s="659" t="s">
        <v>1648</v>
      </c>
      <c r="C413" s="648">
        <v>1</v>
      </c>
      <c r="D413" s="659" t="s">
        <v>1131</v>
      </c>
      <c r="E413" s="660"/>
      <c r="F413" s="644" t="s">
        <v>62</v>
      </c>
      <c r="G413" s="652" t="s">
        <v>36</v>
      </c>
      <c r="H413" s="651">
        <v>1222</v>
      </c>
      <c r="I413" s="651" t="s">
        <v>223</v>
      </c>
      <c r="J413" s="651">
        <v>122.2</v>
      </c>
      <c r="K413" s="651"/>
      <c r="L413" s="651">
        <v>122.2</v>
      </c>
      <c r="M413" s="651"/>
      <c r="N413" s="651"/>
      <c r="O413" s="651">
        <v>99</v>
      </c>
      <c r="P413" s="651">
        <v>298</v>
      </c>
      <c r="Q413" s="644" t="s">
        <v>224</v>
      </c>
      <c r="R413" s="644" t="s">
        <v>645</v>
      </c>
    </row>
    <row r="414" spans="1:18" ht="21.75" customHeight="1">
      <c r="A414" s="643"/>
      <c r="B414" s="659" t="s">
        <v>1649</v>
      </c>
      <c r="C414" s="648">
        <v>1</v>
      </c>
      <c r="D414" s="659" t="s">
        <v>1128</v>
      </c>
      <c r="E414" s="660"/>
      <c r="F414" s="644" t="s">
        <v>62</v>
      </c>
      <c r="G414" s="652" t="s">
        <v>36</v>
      </c>
      <c r="H414" s="651">
        <v>1337</v>
      </c>
      <c r="I414" s="651" t="s">
        <v>223</v>
      </c>
      <c r="J414" s="651">
        <v>133.69999999999999</v>
      </c>
      <c r="K414" s="651"/>
      <c r="L414" s="651">
        <v>133.69999999999999</v>
      </c>
      <c r="M414" s="651"/>
      <c r="N414" s="651"/>
      <c r="O414" s="651">
        <v>85</v>
      </c>
      <c r="P414" s="651">
        <v>249</v>
      </c>
      <c r="Q414" s="644" t="s">
        <v>224</v>
      </c>
      <c r="R414" s="644" t="s">
        <v>645</v>
      </c>
    </row>
    <row r="415" spans="1:18" ht="21.75" customHeight="1">
      <c r="A415" s="643"/>
      <c r="B415" s="659" t="s">
        <v>1650</v>
      </c>
      <c r="C415" s="648">
        <v>1</v>
      </c>
      <c r="D415" s="659" t="s">
        <v>1143</v>
      </c>
      <c r="E415" s="660"/>
      <c r="F415" s="644" t="s">
        <v>62</v>
      </c>
      <c r="G415" s="652" t="s">
        <v>36</v>
      </c>
      <c r="H415" s="651">
        <v>1443</v>
      </c>
      <c r="I415" s="651" t="s">
        <v>223</v>
      </c>
      <c r="J415" s="651">
        <v>144.30000000000001</v>
      </c>
      <c r="K415" s="651"/>
      <c r="L415" s="651">
        <v>144.30000000000001</v>
      </c>
      <c r="M415" s="651"/>
      <c r="N415" s="651"/>
      <c r="O415" s="651">
        <v>113</v>
      </c>
      <c r="P415" s="651">
        <v>341</v>
      </c>
      <c r="Q415" s="644" t="s">
        <v>224</v>
      </c>
      <c r="R415" s="644" t="s">
        <v>645</v>
      </c>
    </row>
    <row r="416" spans="1:18" ht="21.75" customHeight="1">
      <c r="A416" s="643"/>
      <c r="B416" s="659" t="s">
        <v>1651</v>
      </c>
      <c r="C416" s="648">
        <v>1</v>
      </c>
      <c r="D416" s="659" t="s">
        <v>1152</v>
      </c>
      <c r="E416" s="660"/>
      <c r="F416" s="644" t="s">
        <v>62</v>
      </c>
      <c r="G416" s="652" t="s">
        <v>36</v>
      </c>
      <c r="H416" s="651">
        <v>1510</v>
      </c>
      <c r="I416" s="651" t="s">
        <v>223</v>
      </c>
      <c r="J416" s="651">
        <v>151</v>
      </c>
      <c r="K416" s="651"/>
      <c r="L416" s="651">
        <v>151</v>
      </c>
      <c r="M416" s="651"/>
      <c r="N416" s="651"/>
      <c r="O416" s="651">
        <v>119</v>
      </c>
      <c r="P416" s="651">
        <v>359</v>
      </c>
      <c r="Q416" s="644" t="s">
        <v>224</v>
      </c>
      <c r="R416" s="644" t="s">
        <v>645</v>
      </c>
    </row>
    <row r="417" spans="1:18" ht="21.75" customHeight="1">
      <c r="A417" s="643"/>
      <c r="B417" s="659" t="s">
        <v>1652</v>
      </c>
      <c r="C417" s="648">
        <v>1</v>
      </c>
      <c r="D417" s="659" t="s">
        <v>1134</v>
      </c>
      <c r="E417" s="660"/>
      <c r="F417" s="644" t="s">
        <v>62</v>
      </c>
      <c r="G417" s="652" t="s">
        <v>36</v>
      </c>
      <c r="H417" s="651">
        <v>1096</v>
      </c>
      <c r="I417" s="651" t="s">
        <v>223</v>
      </c>
      <c r="J417" s="651">
        <v>109.6</v>
      </c>
      <c r="K417" s="651"/>
      <c r="L417" s="651">
        <v>109.6</v>
      </c>
      <c r="M417" s="651"/>
      <c r="N417" s="651"/>
      <c r="O417" s="651">
        <v>79</v>
      </c>
      <c r="P417" s="651">
        <v>190</v>
      </c>
      <c r="Q417" s="644" t="s">
        <v>224</v>
      </c>
      <c r="R417" s="644" t="s">
        <v>645</v>
      </c>
    </row>
    <row r="418" spans="1:18" ht="21.75" customHeight="1">
      <c r="A418" s="643"/>
      <c r="B418" s="659" t="s">
        <v>1653</v>
      </c>
      <c r="C418" s="648">
        <v>1</v>
      </c>
      <c r="D418" s="659" t="s">
        <v>1140</v>
      </c>
      <c r="E418" s="660"/>
      <c r="F418" s="644" t="s">
        <v>62</v>
      </c>
      <c r="G418" s="652" t="s">
        <v>36</v>
      </c>
      <c r="H418" s="651">
        <v>1869</v>
      </c>
      <c r="I418" s="651" t="s">
        <v>223</v>
      </c>
      <c r="J418" s="651">
        <v>186.9</v>
      </c>
      <c r="K418" s="651"/>
      <c r="L418" s="651">
        <v>186.9</v>
      </c>
      <c r="M418" s="651"/>
      <c r="N418" s="651"/>
      <c r="O418" s="651">
        <v>159</v>
      </c>
      <c r="P418" s="651">
        <v>388</v>
      </c>
      <c r="Q418" s="644" t="s">
        <v>224</v>
      </c>
      <c r="R418" s="644" t="s">
        <v>645</v>
      </c>
    </row>
    <row r="419" spans="1:18" ht="21.75" customHeight="1">
      <c r="A419" s="644"/>
      <c r="B419" s="659" t="s">
        <v>1654</v>
      </c>
      <c r="C419" s="648">
        <v>1</v>
      </c>
      <c r="D419" s="659" t="s">
        <v>1125</v>
      </c>
      <c r="E419" s="660"/>
      <c r="F419" s="644" t="s">
        <v>62</v>
      </c>
      <c r="G419" s="652" t="s">
        <v>36</v>
      </c>
      <c r="H419" s="651">
        <v>1545</v>
      </c>
      <c r="I419" s="651" t="s">
        <v>223</v>
      </c>
      <c r="J419" s="651">
        <v>154.5</v>
      </c>
      <c r="K419" s="651"/>
      <c r="L419" s="651">
        <v>154.5</v>
      </c>
      <c r="M419" s="651"/>
      <c r="N419" s="651"/>
      <c r="O419" s="651">
        <v>162</v>
      </c>
      <c r="P419" s="651">
        <v>487</v>
      </c>
      <c r="Q419" s="644" t="s">
        <v>224</v>
      </c>
      <c r="R419" s="644" t="s">
        <v>645</v>
      </c>
    </row>
    <row r="420" spans="1:18" ht="21.75" customHeight="1">
      <c r="A420" s="644"/>
      <c r="B420" s="659" t="s">
        <v>1655</v>
      </c>
      <c r="C420" s="648">
        <v>1</v>
      </c>
      <c r="D420" s="659" t="s">
        <v>1149</v>
      </c>
      <c r="E420" s="660"/>
      <c r="F420" s="644" t="s">
        <v>62</v>
      </c>
      <c r="G420" s="652" t="s">
        <v>36</v>
      </c>
      <c r="H420" s="651">
        <v>1759</v>
      </c>
      <c r="I420" s="651" t="s">
        <v>223</v>
      </c>
      <c r="J420" s="651">
        <v>175.9</v>
      </c>
      <c r="K420" s="651"/>
      <c r="L420" s="651">
        <v>175.9</v>
      </c>
      <c r="M420" s="651"/>
      <c r="N420" s="651"/>
      <c r="O420" s="651">
        <v>98</v>
      </c>
      <c r="P420" s="651">
        <v>259</v>
      </c>
      <c r="Q420" s="644" t="s">
        <v>224</v>
      </c>
      <c r="R420" s="644" t="s">
        <v>645</v>
      </c>
    </row>
    <row r="421" spans="1:18" ht="21.75" customHeight="1">
      <c r="A421" s="644"/>
      <c r="B421" s="642" t="s">
        <v>1656</v>
      </c>
      <c r="C421" s="643">
        <v>11</v>
      </c>
      <c r="D421" s="644"/>
      <c r="E421" s="658" t="s">
        <v>1657</v>
      </c>
      <c r="F421" s="653" t="s">
        <v>62</v>
      </c>
      <c r="G421" s="644" t="s">
        <v>36</v>
      </c>
      <c r="H421" s="651">
        <v>17807</v>
      </c>
      <c r="I421" s="651" t="s">
        <v>223</v>
      </c>
      <c r="J421" s="651">
        <v>1780.7000000000003</v>
      </c>
      <c r="K421" s="651">
        <v>0</v>
      </c>
      <c r="L421" s="651">
        <v>1780.7</v>
      </c>
      <c r="M421" s="651">
        <v>0</v>
      </c>
      <c r="N421" s="651">
        <v>0</v>
      </c>
      <c r="O421" s="651">
        <v>1125</v>
      </c>
      <c r="P421" s="651">
        <v>3322</v>
      </c>
      <c r="Q421" s="644" t="s">
        <v>224</v>
      </c>
      <c r="R421" s="644" t="s">
        <v>645</v>
      </c>
    </row>
    <row r="422" spans="1:18" ht="21.75" customHeight="1">
      <c r="A422" s="644"/>
      <c r="B422" s="659" t="s">
        <v>1658</v>
      </c>
      <c r="C422" s="648">
        <v>1</v>
      </c>
      <c r="D422" s="659" t="s">
        <v>1175</v>
      </c>
      <c r="E422" s="660"/>
      <c r="F422" s="644" t="s">
        <v>62</v>
      </c>
      <c r="G422" s="652" t="s">
        <v>36</v>
      </c>
      <c r="H422" s="651">
        <v>1510</v>
      </c>
      <c r="I422" s="651" t="s">
        <v>223</v>
      </c>
      <c r="J422" s="651">
        <v>151</v>
      </c>
      <c r="K422" s="651"/>
      <c r="L422" s="651">
        <v>151</v>
      </c>
      <c r="M422" s="651"/>
      <c r="N422" s="651"/>
      <c r="O422" s="651">
        <v>129</v>
      </c>
      <c r="P422" s="651">
        <v>380</v>
      </c>
      <c r="Q422" s="644" t="s">
        <v>224</v>
      </c>
      <c r="R422" s="644" t="s">
        <v>645</v>
      </c>
    </row>
    <row r="423" spans="1:18" ht="21.75" customHeight="1">
      <c r="A423" s="644"/>
      <c r="B423" s="659" t="s">
        <v>1659</v>
      </c>
      <c r="C423" s="648">
        <v>1</v>
      </c>
      <c r="D423" s="659" t="s">
        <v>1163</v>
      </c>
      <c r="E423" s="660"/>
      <c r="F423" s="644" t="s">
        <v>62</v>
      </c>
      <c r="G423" s="652" t="s">
        <v>36</v>
      </c>
      <c r="H423" s="651">
        <v>1937</v>
      </c>
      <c r="I423" s="651" t="s">
        <v>223</v>
      </c>
      <c r="J423" s="651">
        <v>193.7</v>
      </c>
      <c r="K423" s="651"/>
      <c r="L423" s="651">
        <v>193.7</v>
      </c>
      <c r="M423" s="651"/>
      <c r="N423" s="651"/>
      <c r="O423" s="651">
        <v>122</v>
      </c>
      <c r="P423" s="651">
        <v>368</v>
      </c>
      <c r="Q423" s="644" t="s">
        <v>224</v>
      </c>
      <c r="R423" s="644" t="s">
        <v>645</v>
      </c>
    </row>
    <row r="424" spans="1:18" ht="21.75" customHeight="1">
      <c r="A424" s="644"/>
      <c r="B424" s="659" t="s">
        <v>1660</v>
      </c>
      <c r="C424" s="648">
        <v>1</v>
      </c>
      <c r="D424" s="659" t="s">
        <v>1160</v>
      </c>
      <c r="E424" s="660"/>
      <c r="F424" s="644" t="s">
        <v>62</v>
      </c>
      <c r="G424" s="652" t="s">
        <v>36</v>
      </c>
      <c r="H424" s="651">
        <v>2200</v>
      </c>
      <c r="I424" s="651" t="s">
        <v>223</v>
      </c>
      <c r="J424" s="651">
        <v>220</v>
      </c>
      <c r="K424" s="651"/>
      <c r="L424" s="651">
        <v>220</v>
      </c>
      <c r="M424" s="651"/>
      <c r="N424" s="651"/>
      <c r="O424" s="651">
        <v>159</v>
      </c>
      <c r="P424" s="651">
        <v>478</v>
      </c>
      <c r="Q424" s="644" t="s">
        <v>224</v>
      </c>
      <c r="R424" s="644" t="s">
        <v>645</v>
      </c>
    </row>
    <row r="425" spans="1:18" ht="21.75" customHeight="1">
      <c r="A425" s="644"/>
      <c r="B425" s="659" t="s">
        <v>1661</v>
      </c>
      <c r="C425" s="648">
        <v>1</v>
      </c>
      <c r="D425" s="659" t="s">
        <v>1166</v>
      </c>
      <c r="E425" s="660"/>
      <c r="F425" s="644" t="s">
        <v>62</v>
      </c>
      <c r="G425" s="652" t="s">
        <v>36</v>
      </c>
      <c r="H425" s="651">
        <v>2003</v>
      </c>
      <c r="I425" s="651" t="s">
        <v>223</v>
      </c>
      <c r="J425" s="651">
        <v>200.3</v>
      </c>
      <c r="K425" s="651"/>
      <c r="L425" s="651">
        <v>200.3</v>
      </c>
      <c r="M425" s="651"/>
      <c r="N425" s="651"/>
      <c r="O425" s="651">
        <v>87</v>
      </c>
      <c r="P425" s="651">
        <v>247</v>
      </c>
      <c r="Q425" s="644" t="s">
        <v>224</v>
      </c>
      <c r="R425" s="644" t="s">
        <v>645</v>
      </c>
    </row>
    <row r="426" spans="1:18" ht="21.75" customHeight="1">
      <c r="A426" s="644"/>
      <c r="B426" s="659" t="s">
        <v>1662</v>
      </c>
      <c r="C426" s="648">
        <v>1</v>
      </c>
      <c r="D426" s="659" t="s">
        <v>1178</v>
      </c>
      <c r="E426" s="660"/>
      <c r="F426" s="644" t="s">
        <v>62</v>
      </c>
      <c r="G426" s="652" t="s">
        <v>36</v>
      </c>
      <c r="H426" s="651">
        <v>1490</v>
      </c>
      <c r="I426" s="651" t="s">
        <v>223</v>
      </c>
      <c r="J426" s="651">
        <v>149</v>
      </c>
      <c r="K426" s="651"/>
      <c r="L426" s="651">
        <v>149</v>
      </c>
      <c r="M426" s="651"/>
      <c r="N426" s="651"/>
      <c r="O426" s="651">
        <v>43</v>
      </c>
      <c r="P426" s="651">
        <v>129</v>
      </c>
      <c r="Q426" s="644" t="s">
        <v>224</v>
      </c>
      <c r="R426" s="644" t="s">
        <v>645</v>
      </c>
    </row>
    <row r="427" spans="1:18" ht="21.75" customHeight="1">
      <c r="A427" s="644"/>
      <c r="B427" s="659" t="s">
        <v>1663</v>
      </c>
      <c r="C427" s="648">
        <v>1</v>
      </c>
      <c r="D427" s="659" t="s">
        <v>1187</v>
      </c>
      <c r="E427" s="660"/>
      <c r="F427" s="644" t="s">
        <v>62</v>
      </c>
      <c r="G427" s="652" t="s">
        <v>36</v>
      </c>
      <c r="H427" s="651">
        <v>1412</v>
      </c>
      <c r="I427" s="651" t="s">
        <v>223</v>
      </c>
      <c r="J427" s="651">
        <v>141.19999999999999</v>
      </c>
      <c r="K427" s="651"/>
      <c r="L427" s="651">
        <v>141.19999999999999</v>
      </c>
      <c r="M427" s="651"/>
      <c r="N427" s="651"/>
      <c r="O427" s="651">
        <v>44</v>
      </c>
      <c r="P427" s="651">
        <v>134</v>
      </c>
      <c r="Q427" s="644" t="s">
        <v>224</v>
      </c>
      <c r="R427" s="644" t="s">
        <v>645</v>
      </c>
    </row>
    <row r="428" spans="1:18" ht="21.75" customHeight="1">
      <c r="A428" s="644"/>
      <c r="B428" s="659" t="s">
        <v>1664</v>
      </c>
      <c r="C428" s="648">
        <v>1</v>
      </c>
      <c r="D428" s="659" t="s">
        <v>1169</v>
      </c>
      <c r="E428" s="660"/>
      <c r="F428" s="644" t="s">
        <v>62</v>
      </c>
      <c r="G428" s="652" t="s">
        <v>36</v>
      </c>
      <c r="H428" s="651">
        <v>1414</v>
      </c>
      <c r="I428" s="651" t="s">
        <v>223</v>
      </c>
      <c r="J428" s="651">
        <v>141.4</v>
      </c>
      <c r="K428" s="651"/>
      <c r="L428" s="651">
        <v>141.4</v>
      </c>
      <c r="M428" s="651"/>
      <c r="N428" s="651"/>
      <c r="O428" s="651">
        <v>88</v>
      </c>
      <c r="P428" s="651">
        <v>264</v>
      </c>
      <c r="Q428" s="644" t="s">
        <v>224</v>
      </c>
      <c r="R428" s="644" t="s">
        <v>645</v>
      </c>
    </row>
    <row r="429" spans="1:18" ht="21.75" customHeight="1">
      <c r="A429" s="644"/>
      <c r="B429" s="659" t="s">
        <v>1665</v>
      </c>
      <c r="C429" s="648">
        <v>1</v>
      </c>
      <c r="D429" s="659" t="s">
        <v>1184</v>
      </c>
      <c r="E429" s="660"/>
      <c r="F429" s="644" t="s">
        <v>62</v>
      </c>
      <c r="G429" s="652" t="s">
        <v>36</v>
      </c>
      <c r="H429" s="651">
        <v>1392</v>
      </c>
      <c r="I429" s="651" t="s">
        <v>223</v>
      </c>
      <c r="J429" s="651">
        <v>139.19999999999999</v>
      </c>
      <c r="K429" s="651"/>
      <c r="L429" s="651">
        <v>139.19999999999999</v>
      </c>
      <c r="M429" s="651"/>
      <c r="N429" s="651"/>
      <c r="O429" s="651">
        <v>115</v>
      </c>
      <c r="P429" s="651">
        <v>345</v>
      </c>
      <c r="Q429" s="644" t="s">
        <v>224</v>
      </c>
      <c r="R429" s="644" t="s">
        <v>645</v>
      </c>
    </row>
    <row r="430" spans="1:18" s="453" customFormat="1" ht="21.75" customHeight="1">
      <c r="A430" s="644"/>
      <c r="B430" s="659" t="s">
        <v>1666</v>
      </c>
      <c r="C430" s="648">
        <v>1</v>
      </c>
      <c r="D430" s="659" t="s">
        <v>1195</v>
      </c>
      <c r="E430" s="660"/>
      <c r="F430" s="644" t="s">
        <v>62</v>
      </c>
      <c r="G430" s="652" t="s">
        <v>36</v>
      </c>
      <c r="H430" s="651">
        <v>1389</v>
      </c>
      <c r="I430" s="651" t="s">
        <v>223</v>
      </c>
      <c r="J430" s="651">
        <v>138.9</v>
      </c>
      <c r="K430" s="651"/>
      <c r="L430" s="651">
        <v>138.9</v>
      </c>
      <c r="M430" s="651"/>
      <c r="N430" s="651"/>
      <c r="O430" s="651">
        <v>82</v>
      </c>
      <c r="P430" s="651">
        <v>248</v>
      </c>
      <c r="Q430" s="644" t="s">
        <v>224</v>
      </c>
      <c r="R430" s="644" t="s">
        <v>645</v>
      </c>
    </row>
    <row r="431" spans="1:18" ht="21.75" customHeight="1">
      <c r="A431" s="644"/>
      <c r="B431" s="659" t="s">
        <v>1667</v>
      </c>
      <c r="C431" s="648">
        <v>1</v>
      </c>
      <c r="D431" s="659" t="s">
        <v>1181</v>
      </c>
      <c r="E431" s="660"/>
      <c r="F431" s="644" t="s">
        <v>62</v>
      </c>
      <c r="G431" s="652" t="s">
        <v>36</v>
      </c>
      <c r="H431" s="651">
        <v>1655</v>
      </c>
      <c r="I431" s="651" t="s">
        <v>223</v>
      </c>
      <c r="J431" s="651">
        <v>165.5</v>
      </c>
      <c r="K431" s="651"/>
      <c r="L431" s="651">
        <v>165.5</v>
      </c>
      <c r="M431" s="651"/>
      <c r="N431" s="651"/>
      <c r="O431" s="651">
        <v>128</v>
      </c>
      <c r="P431" s="651">
        <v>365</v>
      </c>
      <c r="Q431" s="644" t="s">
        <v>224</v>
      </c>
      <c r="R431" s="644" t="s">
        <v>645</v>
      </c>
    </row>
    <row r="432" spans="1:18" ht="21.75" customHeight="1">
      <c r="A432" s="644"/>
      <c r="B432" s="659" t="s">
        <v>1668</v>
      </c>
      <c r="C432" s="648">
        <v>1</v>
      </c>
      <c r="D432" s="659" t="s">
        <v>1172</v>
      </c>
      <c r="E432" s="660"/>
      <c r="F432" s="644" t="s">
        <v>62</v>
      </c>
      <c r="G432" s="652" t="s">
        <v>36</v>
      </c>
      <c r="H432" s="651">
        <v>1405</v>
      </c>
      <c r="I432" s="651" t="s">
        <v>223</v>
      </c>
      <c r="J432" s="651">
        <v>140.5</v>
      </c>
      <c r="K432" s="651"/>
      <c r="L432" s="651">
        <v>140.5</v>
      </c>
      <c r="M432" s="651"/>
      <c r="N432" s="651"/>
      <c r="O432" s="651">
        <v>128</v>
      </c>
      <c r="P432" s="651">
        <v>364</v>
      </c>
      <c r="Q432" s="644" t="s">
        <v>224</v>
      </c>
      <c r="R432" s="644" t="s">
        <v>645</v>
      </c>
    </row>
    <row r="433" spans="1:18" ht="21.75" customHeight="1">
      <c r="A433" s="644"/>
      <c r="B433" s="642" t="s">
        <v>1669</v>
      </c>
      <c r="C433" s="643">
        <v>6</v>
      </c>
      <c r="D433" s="644"/>
      <c r="E433" s="658" t="s">
        <v>1670</v>
      </c>
      <c r="F433" s="653" t="s">
        <v>62</v>
      </c>
      <c r="G433" s="644">
        <v>2017</v>
      </c>
      <c r="H433" s="651">
        <v>10525</v>
      </c>
      <c r="I433" s="651" t="s">
        <v>223</v>
      </c>
      <c r="J433" s="651">
        <v>1052.5</v>
      </c>
      <c r="K433" s="651">
        <v>0</v>
      </c>
      <c r="L433" s="651">
        <v>1052.5</v>
      </c>
      <c r="M433" s="651">
        <v>0</v>
      </c>
      <c r="N433" s="651">
        <v>0</v>
      </c>
      <c r="O433" s="651">
        <v>1236</v>
      </c>
      <c r="P433" s="651">
        <v>3908</v>
      </c>
      <c r="Q433" s="644" t="s">
        <v>224</v>
      </c>
      <c r="R433" s="644" t="s">
        <v>645</v>
      </c>
    </row>
    <row r="434" spans="1:18" ht="21.75" customHeight="1">
      <c r="A434" s="644"/>
      <c r="B434" s="659" t="s">
        <v>1671</v>
      </c>
      <c r="C434" s="648">
        <v>1</v>
      </c>
      <c r="D434" s="659" t="s">
        <v>1192</v>
      </c>
      <c r="E434" s="660"/>
      <c r="F434" s="644" t="s">
        <v>62</v>
      </c>
      <c r="G434" s="652" t="s">
        <v>36</v>
      </c>
      <c r="H434" s="651">
        <v>1480</v>
      </c>
      <c r="I434" s="651" t="s">
        <v>223</v>
      </c>
      <c r="J434" s="651">
        <v>148</v>
      </c>
      <c r="K434" s="651"/>
      <c r="L434" s="651">
        <v>148</v>
      </c>
      <c r="M434" s="651"/>
      <c r="N434" s="651"/>
      <c r="O434" s="651">
        <v>167</v>
      </c>
      <c r="P434" s="651">
        <v>520</v>
      </c>
      <c r="Q434" s="644" t="s">
        <v>224</v>
      </c>
      <c r="R434" s="644" t="s">
        <v>645</v>
      </c>
    </row>
    <row r="435" spans="1:18" s="453" customFormat="1" ht="21.75" customHeight="1">
      <c r="A435" s="644"/>
      <c r="B435" s="659" t="s">
        <v>1666</v>
      </c>
      <c r="C435" s="648">
        <v>1</v>
      </c>
      <c r="D435" s="659" t="s">
        <v>1195</v>
      </c>
      <c r="E435" s="660"/>
      <c r="F435" s="644" t="s">
        <v>62</v>
      </c>
      <c r="G435" s="652" t="s">
        <v>36</v>
      </c>
      <c r="H435" s="651">
        <v>1900</v>
      </c>
      <c r="I435" s="651" t="s">
        <v>223</v>
      </c>
      <c r="J435" s="651">
        <v>190</v>
      </c>
      <c r="K435" s="651"/>
      <c r="L435" s="651">
        <v>190</v>
      </c>
      <c r="M435" s="651"/>
      <c r="N435" s="651"/>
      <c r="O435" s="651">
        <v>287</v>
      </c>
      <c r="P435" s="651">
        <v>890</v>
      </c>
      <c r="Q435" s="644" t="s">
        <v>224</v>
      </c>
      <c r="R435" s="644" t="s">
        <v>645</v>
      </c>
    </row>
    <row r="436" spans="1:18" s="453" customFormat="1" ht="21.75" customHeight="1">
      <c r="A436" s="644"/>
      <c r="B436" s="659" t="s">
        <v>1672</v>
      </c>
      <c r="C436" s="648">
        <v>1</v>
      </c>
      <c r="D436" s="659" t="s">
        <v>1198</v>
      </c>
      <c r="E436" s="660"/>
      <c r="F436" s="644" t="s">
        <v>62</v>
      </c>
      <c r="G436" s="652" t="s">
        <v>36</v>
      </c>
      <c r="H436" s="651">
        <v>1283</v>
      </c>
      <c r="I436" s="651" t="s">
        <v>223</v>
      </c>
      <c r="J436" s="651">
        <v>128.30000000000001</v>
      </c>
      <c r="K436" s="651"/>
      <c r="L436" s="651">
        <v>128.30000000000001</v>
      </c>
      <c r="M436" s="651"/>
      <c r="N436" s="651"/>
      <c r="O436" s="651">
        <v>246</v>
      </c>
      <c r="P436" s="651">
        <v>789</v>
      </c>
      <c r="Q436" s="644" t="s">
        <v>224</v>
      </c>
      <c r="R436" s="644" t="s">
        <v>645</v>
      </c>
    </row>
    <row r="437" spans="1:18" s="453" customFormat="1" ht="21.75" customHeight="1">
      <c r="A437" s="644"/>
      <c r="B437" s="659" t="s">
        <v>1673</v>
      </c>
      <c r="C437" s="648">
        <v>1</v>
      </c>
      <c r="D437" s="659" t="s">
        <v>1204</v>
      </c>
      <c r="E437" s="660"/>
      <c r="F437" s="644" t="s">
        <v>62</v>
      </c>
      <c r="G437" s="652" t="s">
        <v>36</v>
      </c>
      <c r="H437" s="651">
        <v>2937</v>
      </c>
      <c r="I437" s="651" t="s">
        <v>223</v>
      </c>
      <c r="J437" s="651">
        <v>293.7</v>
      </c>
      <c r="K437" s="651"/>
      <c r="L437" s="651">
        <v>293.7</v>
      </c>
      <c r="M437" s="651"/>
      <c r="N437" s="651"/>
      <c r="O437" s="651">
        <v>246</v>
      </c>
      <c r="P437" s="651">
        <v>780</v>
      </c>
      <c r="Q437" s="644" t="s">
        <v>224</v>
      </c>
      <c r="R437" s="644" t="s">
        <v>645</v>
      </c>
    </row>
    <row r="438" spans="1:18" s="453" customFormat="1" ht="21.75" customHeight="1">
      <c r="A438" s="644"/>
      <c r="B438" s="659" t="s">
        <v>1674</v>
      </c>
      <c r="C438" s="648">
        <v>1</v>
      </c>
      <c r="D438" s="659" t="s">
        <v>1207</v>
      </c>
      <c r="E438" s="660"/>
      <c r="F438" s="644" t="s">
        <v>62</v>
      </c>
      <c r="G438" s="652" t="s">
        <v>36</v>
      </c>
      <c r="H438" s="651">
        <v>1228</v>
      </c>
      <c r="I438" s="651" t="s">
        <v>223</v>
      </c>
      <c r="J438" s="651">
        <v>122.8</v>
      </c>
      <c r="K438" s="651"/>
      <c r="L438" s="651">
        <v>122.8</v>
      </c>
      <c r="M438" s="651"/>
      <c r="N438" s="651"/>
      <c r="O438" s="651">
        <v>78</v>
      </c>
      <c r="P438" s="651">
        <v>248</v>
      </c>
      <c r="Q438" s="644" t="s">
        <v>224</v>
      </c>
      <c r="R438" s="644" t="s">
        <v>645</v>
      </c>
    </row>
    <row r="439" spans="1:18" ht="21.75" customHeight="1">
      <c r="A439" s="644"/>
      <c r="B439" s="659" t="s">
        <v>1675</v>
      </c>
      <c r="C439" s="648">
        <v>1</v>
      </c>
      <c r="D439" s="659" t="s">
        <v>1201</v>
      </c>
      <c r="E439" s="660"/>
      <c r="F439" s="644" t="s">
        <v>62</v>
      </c>
      <c r="G439" s="652" t="s">
        <v>36</v>
      </c>
      <c r="H439" s="651">
        <v>1697</v>
      </c>
      <c r="I439" s="651" t="s">
        <v>223</v>
      </c>
      <c r="J439" s="651">
        <v>169.7</v>
      </c>
      <c r="K439" s="651"/>
      <c r="L439" s="651">
        <v>169.7</v>
      </c>
      <c r="M439" s="651"/>
      <c r="N439" s="651"/>
      <c r="O439" s="651">
        <v>212</v>
      </c>
      <c r="P439" s="651">
        <v>681</v>
      </c>
      <c r="Q439" s="644" t="s">
        <v>224</v>
      </c>
      <c r="R439" s="644" t="s">
        <v>645</v>
      </c>
    </row>
    <row r="440" spans="1:18" ht="21.75" customHeight="1">
      <c r="A440" s="644"/>
      <c r="B440" s="668" t="s">
        <v>1676</v>
      </c>
      <c r="C440" s="657">
        <v>6</v>
      </c>
      <c r="D440" s="644"/>
      <c r="E440" s="658" t="s">
        <v>1677</v>
      </c>
      <c r="F440" s="653" t="s">
        <v>62</v>
      </c>
      <c r="G440" s="644" t="s">
        <v>36</v>
      </c>
      <c r="H440" s="675">
        <v>10881</v>
      </c>
      <c r="I440" s="675" t="s">
        <v>223</v>
      </c>
      <c r="J440" s="675">
        <v>1088.0999999999999</v>
      </c>
      <c r="K440" s="675">
        <v>0</v>
      </c>
      <c r="L440" s="675">
        <v>1088.0999999999999</v>
      </c>
      <c r="M440" s="651">
        <v>0</v>
      </c>
      <c r="N440" s="651">
        <v>0</v>
      </c>
      <c r="O440" s="675">
        <v>759</v>
      </c>
      <c r="P440" s="675">
        <v>2145</v>
      </c>
      <c r="Q440" s="644" t="s">
        <v>224</v>
      </c>
      <c r="R440" s="644" t="s">
        <v>645</v>
      </c>
    </row>
    <row r="441" spans="1:18" ht="21.75" customHeight="1">
      <c r="A441" s="644"/>
      <c r="B441" s="659" t="s">
        <v>1678</v>
      </c>
      <c r="C441" s="648">
        <v>1</v>
      </c>
      <c r="D441" s="659" t="s">
        <v>1679</v>
      </c>
      <c r="E441" s="660"/>
      <c r="F441" s="644" t="s">
        <v>62</v>
      </c>
      <c r="G441" s="652" t="s">
        <v>36</v>
      </c>
      <c r="H441" s="651">
        <v>2097</v>
      </c>
      <c r="I441" s="651" t="s">
        <v>223</v>
      </c>
      <c r="J441" s="651">
        <v>209.7</v>
      </c>
      <c r="K441" s="651"/>
      <c r="L441" s="651">
        <v>209.7</v>
      </c>
      <c r="M441" s="651"/>
      <c r="N441" s="651"/>
      <c r="O441" s="651">
        <v>83</v>
      </c>
      <c r="P441" s="651">
        <v>247</v>
      </c>
      <c r="Q441" s="644" t="s">
        <v>224</v>
      </c>
      <c r="R441" s="644" t="s">
        <v>645</v>
      </c>
    </row>
    <row r="442" spans="1:18" ht="21.75" customHeight="1">
      <c r="A442" s="644"/>
      <c r="B442" s="659" t="s">
        <v>1680</v>
      </c>
      <c r="C442" s="648">
        <v>1</v>
      </c>
      <c r="D442" s="659" t="s">
        <v>1222</v>
      </c>
      <c r="E442" s="660"/>
      <c r="F442" s="644" t="s">
        <v>62</v>
      </c>
      <c r="G442" s="652" t="s">
        <v>36</v>
      </c>
      <c r="H442" s="651">
        <v>1888</v>
      </c>
      <c r="I442" s="651" t="s">
        <v>223</v>
      </c>
      <c r="J442" s="651">
        <v>188.8</v>
      </c>
      <c r="K442" s="651"/>
      <c r="L442" s="651">
        <v>188.8</v>
      </c>
      <c r="M442" s="651"/>
      <c r="N442" s="651"/>
      <c r="O442" s="651">
        <v>119</v>
      </c>
      <c r="P442" s="651">
        <v>354</v>
      </c>
      <c r="Q442" s="644" t="s">
        <v>224</v>
      </c>
      <c r="R442" s="644" t="s">
        <v>645</v>
      </c>
    </row>
    <row r="443" spans="1:18" ht="21.75" customHeight="1">
      <c r="A443" s="644"/>
      <c r="B443" s="659" t="s">
        <v>1681</v>
      </c>
      <c r="C443" s="648">
        <v>1</v>
      </c>
      <c r="D443" s="659" t="s">
        <v>1212</v>
      </c>
      <c r="E443" s="660"/>
      <c r="F443" s="644" t="s">
        <v>62</v>
      </c>
      <c r="G443" s="652" t="s">
        <v>36</v>
      </c>
      <c r="H443" s="651">
        <v>2346</v>
      </c>
      <c r="I443" s="651" t="s">
        <v>223</v>
      </c>
      <c r="J443" s="651">
        <v>234.6</v>
      </c>
      <c r="K443" s="651"/>
      <c r="L443" s="651">
        <v>234.6</v>
      </c>
      <c r="M443" s="651"/>
      <c r="N443" s="651"/>
      <c r="O443" s="651">
        <v>138</v>
      </c>
      <c r="P443" s="651">
        <v>384</v>
      </c>
      <c r="Q443" s="644" t="s">
        <v>224</v>
      </c>
      <c r="R443" s="644" t="s">
        <v>645</v>
      </c>
    </row>
    <row r="444" spans="1:18" ht="21.75" customHeight="1">
      <c r="A444" s="644"/>
      <c r="B444" s="659" t="s">
        <v>1682</v>
      </c>
      <c r="C444" s="648">
        <v>1</v>
      </c>
      <c r="D444" s="659" t="s">
        <v>1218</v>
      </c>
      <c r="E444" s="660"/>
      <c r="F444" s="644" t="s">
        <v>62</v>
      </c>
      <c r="G444" s="652" t="s">
        <v>36</v>
      </c>
      <c r="H444" s="651">
        <v>1248</v>
      </c>
      <c r="I444" s="651" t="s">
        <v>223</v>
      </c>
      <c r="J444" s="651">
        <v>124.8</v>
      </c>
      <c r="K444" s="651"/>
      <c r="L444" s="651">
        <v>124.8</v>
      </c>
      <c r="M444" s="651"/>
      <c r="N444" s="651"/>
      <c r="O444" s="651">
        <v>160</v>
      </c>
      <c r="P444" s="651">
        <v>420</v>
      </c>
      <c r="Q444" s="644" t="s">
        <v>224</v>
      </c>
      <c r="R444" s="644" t="s">
        <v>645</v>
      </c>
    </row>
    <row r="445" spans="1:18" s="453" customFormat="1" ht="21.75" customHeight="1">
      <c r="A445" s="644"/>
      <c r="B445" s="659" t="s">
        <v>1683</v>
      </c>
      <c r="C445" s="648">
        <v>1</v>
      </c>
      <c r="D445" s="659" t="s">
        <v>1228</v>
      </c>
      <c r="E445" s="660"/>
      <c r="F445" s="644" t="s">
        <v>62</v>
      </c>
      <c r="G445" s="652" t="s">
        <v>36</v>
      </c>
      <c r="H445" s="651">
        <v>1601</v>
      </c>
      <c r="I445" s="651" t="s">
        <v>223</v>
      </c>
      <c r="J445" s="651">
        <v>160.1</v>
      </c>
      <c r="K445" s="651"/>
      <c r="L445" s="651">
        <v>160.1</v>
      </c>
      <c r="M445" s="651"/>
      <c r="N445" s="651"/>
      <c r="O445" s="651">
        <v>157</v>
      </c>
      <c r="P445" s="651">
        <v>420</v>
      </c>
      <c r="Q445" s="644" t="s">
        <v>224</v>
      </c>
      <c r="R445" s="644" t="s">
        <v>645</v>
      </c>
    </row>
    <row r="446" spans="1:18" s="453" customFormat="1" ht="21.75" customHeight="1">
      <c r="A446" s="644"/>
      <c r="B446" s="659" t="s">
        <v>1684</v>
      </c>
      <c r="C446" s="648">
        <v>1</v>
      </c>
      <c r="D446" s="659" t="s">
        <v>1215</v>
      </c>
      <c r="E446" s="660"/>
      <c r="F446" s="644" t="s">
        <v>62</v>
      </c>
      <c r="G446" s="652" t="s">
        <v>36</v>
      </c>
      <c r="H446" s="651">
        <v>1701</v>
      </c>
      <c r="I446" s="651" t="s">
        <v>223</v>
      </c>
      <c r="J446" s="651">
        <v>170.1</v>
      </c>
      <c r="K446" s="481"/>
      <c r="L446" s="651">
        <v>170.1</v>
      </c>
      <c r="M446" s="651"/>
      <c r="N446" s="651"/>
      <c r="O446" s="651">
        <v>102</v>
      </c>
      <c r="P446" s="651">
        <v>320</v>
      </c>
      <c r="Q446" s="644" t="s">
        <v>224</v>
      </c>
      <c r="R446" s="644" t="s">
        <v>645</v>
      </c>
    </row>
    <row r="447" spans="1:18" s="453" customFormat="1" ht="21.75" customHeight="1">
      <c r="A447" s="644"/>
      <c r="B447" s="642" t="s">
        <v>648</v>
      </c>
      <c r="C447" s="643">
        <v>77</v>
      </c>
      <c r="D447" s="644"/>
      <c r="E447" s="658"/>
      <c r="F447" s="644" t="s">
        <v>62</v>
      </c>
      <c r="G447" s="644" t="s">
        <v>36</v>
      </c>
      <c r="H447" s="651">
        <v>40453</v>
      </c>
      <c r="I447" s="651" t="s">
        <v>223</v>
      </c>
      <c r="J447" s="651">
        <v>5845</v>
      </c>
      <c r="K447" s="651">
        <v>2185</v>
      </c>
      <c r="L447" s="651">
        <v>685</v>
      </c>
      <c r="M447" s="651">
        <v>985</v>
      </c>
      <c r="N447" s="651">
        <v>1990</v>
      </c>
      <c r="O447" s="651">
        <v>8736</v>
      </c>
      <c r="P447" s="651">
        <v>40453</v>
      </c>
      <c r="Q447" s="644"/>
      <c r="R447" s="644"/>
    </row>
    <row r="448" spans="1:18" s="453" customFormat="1" ht="21.75" customHeight="1">
      <c r="A448" s="644"/>
      <c r="B448" s="642" t="s">
        <v>649</v>
      </c>
      <c r="C448" s="644">
        <v>77</v>
      </c>
      <c r="D448" s="642" t="s">
        <v>227</v>
      </c>
      <c r="E448" s="642" t="s">
        <v>228</v>
      </c>
      <c r="F448" s="644" t="s">
        <v>62</v>
      </c>
      <c r="G448" s="644" t="s">
        <v>36</v>
      </c>
      <c r="H448" s="651">
        <v>40453</v>
      </c>
      <c r="I448" s="651" t="s">
        <v>223</v>
      </c>
      <c r="J448" s="651">
        <v>5845</v>
      </c>
      <c r="K448" s="651">
        <v>2185</v>
      </c>
      <c r="L448" s="651">
        <v>685</v>
      </c>
      <c r="M448" s="651">
        <v>985</v>
      </c>
      <c r="N448" s="651">
        <v>1990</v>
      </c>
      <c r="O448" s="651">
        <v>8736</v>
      </c>
      <c r="P448" s="651">
        <v>40453</v>
      </c>
      <c r="Q448" s="644" t="s">
        <v>224</v>
      </c>
      <c r="R448" s="644"/>
    </row>
    <row r="449" spans="1:18" s="453" customFormat="1" ht="21.75" customHeight="1">
      <c r="A449" s="644"/>
      <c r="B449" s="642" t="s">
        <v>229</v>
      </c>
      <c r="C449" s="643">
        <v>173</v>
      </c>
      <c r="D449" s="644" t="s">
        <v>28</v>
      </c>
      <c r="E449" s="658" t="s">
        <v>28</v>
      </c>
      <c r="F449" s="644" t="s">
        <v>28</v>
      </c>
      <c r="G449" s="644" t="s">
        <v>28</v>
      </c>
      <c r="H449" s="651">
        <v>15210.83</v>
      </c>
      <c r="I449" s="651" t="s">
        <v>28</v>
      </c>
      <c r="J449" s="651">
        <v>18410.34</v>
      </c>
      <c r="K449" s="651">
        <v>4667</v>
      </c>
      <c r="L449" s="651">
        <v>12843.34</v>
      </c>
      <c r="M449" s="651">
        <v>0</v>
      </c>
      <c r="N449" s="651">
        <v>900</v>
      </c>
      <c r="O449" s="651">
        <v>26280</v>
      </c>
      <c r="P449" s="651">
        <v>86982</v>
      </c>
      <c r="Q449" s="644" t="s">
        <v>28</v>
      </c>
      <c r="R449" s="644" t="s">
        <v>28</v>
      </c>
    </row>
    <row r="450" spans="1:18" s="453" customFormat="1" ht="21.75" customHeight="1">
      <c r="A450" s="644"/>
      <c r="B450" s="642" t="s">
        <v>497</v>
      </c>
      <c r="C450" s="643">
        <v>115</v>
      </c>
      <c r="D450" s="644" t="s">
        <v>28</v>
      </c>
      <c r="E450" s="658" t="s">
        <v>28</v>
      </c>
      <c r="F450" s="644" t="s">
        <v>28</v>
      </c>
      <c r="G450" s="650" t="s">
        <v>28</v>
      </c>
      <c r="H450" s="651">
        <v>931.83</v>
      </c>
      <c r="I450" s="651" t="s">
        <v>187</v>
      </c>
      <c r="J450" s="651">
        <v>12843.34</v>
      </c>
      <c r="K450" s="651">
        <v>0</v>
      </c>
      <c r="L450" s="651">
        <v>12843.34</v>
      </c>
      <c r="M450" s="651">
        <v>0</v>
      </c>
      <c r="N450" s="651">
        <v>0</v>
      </c>
      <c r="O450" s="651">
        <v>15856</v>
      </c>
      <c r="P450" s="651">
        <v>59692</v>
      </c>
      <c r="Q450" s="644" t="s">
        <v>498</v>
      </c>
      <c r="R450" s="644" t="s">
        <v>499</v>
      </c>
    </row>
    <row r="451" spans="1:18" s="453" customFormat="1" ht="21.75" customHeight="1">
      <c r="A451" s="644"/>
      <c r="B451" s="642" t="s">
        <v>500</v>
      </c>
      <c r="C451" s="643">
        <v>114</v>
      </c>
      <c r="D451" s="644" t="s">
        <v>501</v>
      </c>
      <c r="E451" s="658"/>
      <c r="F451" s="653" t="s">
        <v>62</v>
      </c>
      <c r="G451" s="644" t="s">
        <v>36</v>
      </c>
      <c r="H451" s="651">
        <v>931.33</v>
      </c>
      <c r="I451" s="651" t="s">
        <v>187</v>
      </c>
      <c r="J451" s="651">
        <v>12836.34</v>
      </c>
      <c r="K451" s="651">
        <v>0</v>
      </c>
      <c r="L451" s="651">
        <v>12836.34</v>
      </c>
      <c r="M451" s="651">
        <v>0</v>
      </c>
      <c r="N451" s="651">
        <v>0</v>
      </c>
      <c r="O451" s="651">
        <v>7928</v>
      </c>
      <c r="P451" s="651">
        <v>29846</v>
      </c>
      <c r="Q451" s="644" t="s">
        <v>498</v>
      </c>
      <c r="R451" s="644" t="s">
        <v>499</v>
      </c>
    </row>
    <row r="452" spans="1:18" ht="21.75" customHeight="1">
      <c r="A452" s="644"/>
      <c r="B452" s="642" t="s">
        <v>500</v>
      </c>
      <c r="C452" s="643">
        <v>1</v>
      </c>
      <c r="D452" s="644" t="s">
        <v>501</v>
      </c>
      <c r="E452" s="658"/>
      <c r="F452" s="653" t="s">
        <v>35</v>
      </c>
      <c r="G452" s="644" t="s">
        <v>36</v>
      </c>
      <c r="H452" s="651">
        <v>0.5</v>
      </c>
      <c r="I452" s="651" t="s">
        <v>187</v>
      </c>
      <c r="J452" s="651">
        <v>7</v>
      </c>
      <c r="K452" s="651">
        <v>0</v>
      </c>
      <c r="L452" s="651">
        <v>7</v>
      </c>
      <c r="M452" s="651">
        <v>0</v>
      </c>
      <c r="N452" s="651">
        <v>0</v>
      </c>
      <c r="O452" s="651">
        <v>7928</v>
      </c>
      <c r="P452" s="651">
        <v>29846</v>
      </c>
      <c r="Q452" s="644" t="s">
        <v>498</v>
      </c>
      <c r="R452" s="644" t="s">
        <v>499</v>
      </c>
    </row>
    <row r="453" spans="1:18" ht="21.75" customHeight="1">
      <c r="A453" s="644"/>
      <c r="B453" s="642" t="s">
        <v>650</v>
      </c>
      <c r="C453" s="644">
        <v>42</v>
      </c>
      <c r="D453" s="644" t="s">
        <v>28</v>
      </c>
      <c r="E453" s="644" t="s">
        <v>28</v>
      </c>
      <c r="F453" s="644" t="s">
        <v>28</v>
      </c>
      <c r="G453" s="650" t="s">
        <v>28</v>
      </c>
      <c r="H453" s="651">
        <v>5715</v>
      </c>
      <c r="I453" s="651" t="s">
        <v>239</v>
      </c>
      <c r="J453" s="651">
        <v>3275</v>
      </c>
      <c r="K453" s="651">
        <v>2900</v>
      </c>
      <c r="L453" s="651"/>
      <c r="M453" s="651">
        <v>0</v>
      </c>
      <c r="N453" s="651">
        <v>375</v>
      </c>
      <c r="O453" s="651">
        <v>8086</v>
      </c>
      <c r="P453" s="651">
        <v>18726</v>
      </c>
      <c r="Q453" s="644" t="s">
        <v>28</v>
      </c>
      <c r="R453" s="644" t="s">
        <v>28</v>
      </c>
    </row>
    <row r="454" spans="1:18" ht="21.75" customHeight="1">
      <c r="A454" s="644"/>
      <c r="B454" s="642" t="s">
        <v>651</v>
      </c>
      <c r="C454" s="644">
        <v>42</v>
      </c>
      <c r="D454" s="642" t="s">
        <v>652</v>
      </c>
      <c r="E454" s="642" t="s">
        <v>238</v>
      </c>
      <c r="F454" s="644" t="s">
        <v>62</v>
      </c>
      <c r="G454" s="644" t="s">
        <v>36</v>
      </c>
      <c r="H454" s="651">
        <v>5715</v>
      </c>
      <c r="I454" s="651" t="s">
        <v>239</v>
      </c>
      <c r="J454" s="651">
        <v>3275</v>
      </c>
      <c r="K454" s="651">
        <v>2900</v>
      </c>
      <c r="L454" s="651"/>
      <c r="M454" s="651">
        <v>0</v>
      </c>
      <c r="N454" s="651">
        <v>375</v>
      </c>
      <c r="O454" s="651">
        <v>8086</v>
      </c>
      <c r="P454" s="651">
        <v>18726</v>
      </c>
      <c r="Q454" s="644" t="s">
        <v>38</v>
      </c>
      <c r="R454" s="644"/>
    </row>
    <row r="455" spans="1:18" ht="21.75" customHeight="1">
      <c r="A455" s="644"/>
      <c r="B455" s="642" t="s">
        <v>653</v>
      </c>
      <c r="C455" s="644">
        <v>16</v>
      </c>
      <c r="D455" s="644" t="s">
        <v>28</v>
      </c>
      <c r="E455" s="644" t="s">
        <v>28</v>
      </c>
      <c r="F455" s="644" t="s">
        <v>28</v>
      </c>
      <c r="G455" s="650" t="s">
        <v>28</v>
      </c>
      <c r="H455" s="651">
        <v>8564</v>
      </c>
      <c r="I455" s="651" t="s">
        <v>223</v>
      </c>
      <c r="J455" s="651">
        <v>2292</v>
      </c>
      <c r="K455" s="651">
        <v>1767</v>
      </c>
      <c r="L455" s="651"/>
      <c r="M455" s="651">
        <v>0</v>
      </c>
      <c r="N455" s="651">
        <v>525</v>
      </c>
      <c r="O455" s="651">
        <v>2338</v>
      </c>
      <c r="P455" s="651">
        <v>8564</v>
      </c>
      <c r="Q455" s="644" t="s">
        <v>28</v>
      </c>
      <c r="R455" s="644" t="s">
        <v>28</v>
      </c>
    </row>
    <row r="456" spans="1:18" ht="21.75" customHeight="1">
      <c r="A456" s="644"/>
      <c r="B456" s="642" t="s">
        <v>655</v>
      </c>
      <c r="C456" s="644">
        <v>16</v>
      </c>
      <c r="D456" s="642" t="s">
        <v>652</v>
      </c>
      <c r="E456" s="642" t="s">
        <v>656</v>
      </c>
      <c r="F456" s="644" t="s">
        <v>62</v>
      </c>
      <c r="G456" s="644" t="s">
        <v>36</v>
      </c>
      <c r="H456" s="651">
        <v>8564</v>
      </c>
      <c r="I456" s="651" t="s">
        <v>223</v>
      </c>
      <c r="J456" s="651">
        <v>2292</v>
      </c>
      <c r="K456" s="651">
        <v>1767</v>
      </c>
      <c r="L456" s="651"/>
      <c r="M456" s="651">
        <v>0</v>
      </c>
      <c r="N456" s="651">
        <v>525</v>
      </c>
      <c r="O456" s="651">
        <v>2338</v>
      </c>
      <c r="P456" s="651">
        <v>8564</v>
      </c>
      <c r="Q456" s="644" t="s">
        <v>38</v>
      </c>
      <c r="R456" s="644"/>
    </row>
    <row r="457" spans="1:18" ht="21.75" customHeight="1">
      <c r="A457" s="644"/>
      <c r="B457" s="642" t="s">
        <v>250</v>
      </c>
      <c r="C457" s="643">
        <v>22</v>
      </c>
      <c r="D457" s="643" t="s">
        <v>28</v>
      </c>
      <c r="E457" s="643" t="s">
        <v>28</v>
      </c>
      <c r="F457" s="643" t="s">
        <v>28</v>
      </c>
      <c r="G457" s="643" t="s">
        <v>28</v>
      </c>
      <c r="H457" s="651">
        <v>91395</v>
      </c>
      <c r="I457" s="651" t="s">
        <v>28</v>
      </c>
      <c r="J457" s="651">
        <v>16683</v>
      </c>
      <c r="K457" s="651">
        <v>7159</v>
      </c>
      <c r="L457" s="651">
        <v>6454</v>
      </c>
      <c r="M457" s="651">
        <v>3070</v>
      </c>
      <c r="N457" s="651">
        <v>0</v>
      </c>
      <c r="O457" s="651">
        <v>9062</v>
      </c>
      <c r="P457" s="651">
        <v>23614</v>
      </c>
      <c r="Q457" s="644" t="s">
        <v>28</v>
      </c>
      <c r="R457" s="644" t="s">
        <v>28</v>
      </c>
    </row>
    <row r="458" spans="1:18" ht="21.75" customHeight="1">
      <c r="A458" s="662"/>
      <c r="B458" s="683" t="s">
        <v>251</v>
      </c>
      <c r="C458" s="648">
        <v>22</v>
      </c>
      <c r="D458" s="644" t="s">
        <v>28</v>
      </c>
      <c r="E458" s="644" t="s">
        <v>28</v>
      </c>
      <c r="F458" s="644" t="s">
        <v>28</v>
      </c>
      <c r="G458" s="644" t="s">
        <v>28</v>
      </c>
      <c r="H458" s="651">
        <v>91395</v>
      </c>
      <c r="I458" s="651" t="s">
        <v>28</v>
      </c>
      <c r="J458" s="651">
        <v>16683</v>
      </c>
      <c r="K458" s="651">
        <v>7159</v>
      </c>
      <c r="L458" s="651">
        <v>6454</v>
      </c>
      <c r="M458" s="651">
        <v>3070</v>
      </c>
      <c r="N458" s="651">
        <v>0</v>
      </c>
      <c r="O458" s="651">
        <v>9062</v>
      </c>
      <c r="P458" s="651">
        <v>23614</v>
      </c>
      <c r="Q458" s="655"/>
      <c r="R458" s="648"/>
    </row>
    <row r="459" spans="1:18" ht="21.75" customHeight="1">
      <c r="A459" s="663"/>
      <c r="B459" s="664" t="s">
        <v>657</v>
      </c>
      <c r="C459" s="648">
        <v>1</v>
      </c>
      <c r="D459" s="665" t="s">
        <v>658</v>
      </c>
      <c r="E459" s="649" t="s">
        <v>254</v>
      </c>
      <c r="F459" s="644" t="s">
        <v>62</v>
      </c>
      <c r="G459" s="644" t="s">
        <v>36</v>
      </c>
      <c r="H459" s="651">
        <v>51160</v>
      </c>
      <c r="I459" s="651" t="s">
        <v>37</v>
      </c>
      <c r="J459" s="651">
        <v>15348</v>
      </c>
      <c r="K459" s="651">
        <v>6139</v>
      </c>
      <c r="L459" s="651">
        <v>6139</v>
      </c>
      <c r="M459" s="651">
        <v>3070</v>
      </c>
      <c r="N459" s="651">
        <v>0</v>
      </c>
      <c r="O459" s="651">
        <v>8806</v>
      </c>
      <c r="P459" s="651">
        <v>22795</v>
      </c>
      <c r="Q459" s="665" t="s">
        <v>38</v>
      </c>
      <c r="R459" s="666" t="s">
        <v>83</v>
      </c>
    </row>
    <row r="460" spans="1:18" ht="21.75" customHeight="1">
      <c r="A460" s="663"/>
      <c r="B460" s="659" t="s">
        <v>507</v>
      </c>
      <c r="C460" s="648">
        <v>21</v>
      </c>
      <c r="D460" s="665" t="s">
        <v>508</v>
      </c>
      <c r="E460" s="649" t="s">
        <v>509</v>
      </c>
      <c r="F460" s="644" t="s">
        <v>62</v>
      </c>
      <c r="G460" s="644" t="s">
        <v>510</v>
      </c>
      <c r="H460" s="651">
        <v>40235</v>
      </c>
      <c r="I460" s="651" t="s">
        <v>187</v>
      </c>
      <c r="J460" s="651">
        <v>1335</v>
      </c>
      <c r="K460" s="651">
        <v>1020</v>
      </c>
      <c r="L460" s="651">
        <v>315</v>
      </c>
      <c r="M460" s="651"/>
      <c r="N460" s="651"/>
      <c r="O460" s="651">
        <v>256</v>
      </c>
      <c r="P460" s="651">
        <v>819</v>
      </c>
      <c r="Q460" s="655" t="s">
        <v>224</v>
      </c>
      <c r="R460" s="648" t="s">
        <v>83</v>
      </c>
    </row>
    <row r="461" spans="1:18" ht="21.75" customHeight="1">
      <c r="A461" s="644"/>
      <c r="B461" s="642" t="s">
        <v>259</v>
      </c>
      <c r="C461" s="643" t="e">
        <v>#REF!</v>
      </c>
      <c r="D461" s="644" t="s">
        <v>28</v>
      </c>
      <c r="E461" s="658" t="s">
        <v>28</v>
      </c>
      <c r="F461" s="644" t="s">
        <v>28</v>
      </c>
      <c r="G461" s="650" t="s">
        <v>28</v>
      </c>
      <c r="H461" s="651" t="e">
        <v>#REF!</v>
      </c>
      <c r="I461" s="651" t="s">
        <v>263</v>
      </c>
      <c r="J461" s="651" t="e">
        <v>#REF!</v>
      </c>
      <c r="K461" s="651" t="e">
        <v>#REF!</v>
      </c>
      <c r="L461" s="651" t="e">
        <v>#REF!</v>
      </c>
      <c r="M461" s="651" t="e">
        <v>#REF!</v>
      </c>
      <c r="N461" s="651" t="e">
        <v>#REF!</v>
      </c>
      <c r="O461" s="651" t="e">
        <v>#REF!</v>
      </c>
      <c r="P461" s="651" t="e">
        <v>#REF!</v>
      </c>
      <c r="Q461" s="644" t="s">
        <v>224</v>
      </c>
      <c r="R461" s="644" t="s">
        <v>1686</v>
      </c>
    </row>
    <row r="462" spans="1:18" ht="21.75" customHeight="1">
      <c r="A462" s="644"/>
      <c r="B462" s="642" t="s">
        <v>264</v>
      </c>
      <c r="C462" s="643">
        <v>0</v>
      </c>
      <c r="D462" s="644" t="s">
        <v>28</v>
      </c>
      <c r="E462" s="658" t="s">
        <v>28</v>
      </c>
      <c r="F462" s="644" t="s">
        <v>28</v>
      </c>
      <c r="G462" s="644" t="s">
        <v>28</v>
      </c>
      <c r="H462" s="651">
        <v>0</v>
      </c>
      <c r="I462" s="651" t="s">
        <v>37</v>
      </c>
      <c r="J462" s="651">
        <v>0</v>
      </c>
      <c r="K462" s="651">
        <v>0</v>
      </c>
      <c r="L462" s="651">
        <v>0</v>
      </c>
      <c r="M462" s="651">
        <v>0</v>
      </c>
      <c r="N462" s="651">
        <v>0</v>
      </c>
      <c r="O462" s="651">
        <v>0</v>
      </c>
      <c r="P462" s="651">
        <v>0</v>
      </c>
      <c r="Q462" s="644" t="s">
        <v>38</v>
      </c>
      <c r="R462" s="644" t="s">
        <v>1687</v>
      </c>
    </row>
    <row r="463" spans="1:18" ht="21.75" customHeight="1">
      <c r="A463" s="644"/>
      <c r="B463" s="642" t="s">
        <v>268</v>
      </c>
      <c r="C463" s="644">
        <v>324</v>
      </c>
      <c r="D463" s="644" t="s">
        <v>28</v>
      </c>
      <c r="E463" s="644" t="s">
        <v>28</v>
      </c>
      <c r="F463" s="644" t="s">
        <v>28</v>
      </c>
      <c r="G463" s="650" t="s">
        <v>28</v>
      </c>
      <c r="H463" s="651" t="s">
        <v>28</v>
      </c>
      <c r="I463" s="651" t="s">
        <v>28</v>
      </c>
      <c r="J463" s="651">
        <v>12496</v>
      </c>
      <c r="K463" s="651">
        <v>3220</v>
      </c>
      <c r="L463" s="651">
        <v>8584</v>
      </c>
      <c r="M463" s="651">
        <v>165</v>
      </c>
      <c r="N463" s="651">
        <v>527</v>
      </c>
      <c r="O463" s="651">
        <v>44647</v>
      </c>
      <c r="P463" s="651">
        <v>110203</v>
      </c>
      <c r="Q463" s="644" t="s">
        <v>28</v>
      </c>
      <c r="R463" s="644" t="s">
        <v>28</v>
      </c>
    </row>
    <row r="464" spans="1:18" ht="21.75" customHeight="1">
      <c r="A464" s="644"/>
      <c r="B464" s="642" t="s">
        <v>659</v>
      </c>
      <c r="C464" s="644">
        <v>144</v>
      </c>
      <c r="D464" s="644" t="s">
        <v>28</v>
      </c>
      <c r="E464" s="644" t="s">
        <v>28</v>
      </c>
      <c r="F464" s="644" t="s">
        <v>28</v>
      </c>
      <c r="G464" s="650" t="s">
        <v>28</v>
      </c>
      <c r="H464" s="651">
        <v>9638</v>
      </c>
      <c r="I464" s="651" t="s">
        <v>187</v>
      </c>
      <c r="J464" s="651">
        <v>6581</v>
      </c>
      <c r="K464" s="651">
        <v>2180</v>
      </c>
      <c r="L464" s="651">
        <v>4028</v>
      </c>
      <c r="M464" s="651">
        <v>85</v>
      </c>
      <c r="N464" s="651">
        <v>288</v>
      </c>
      <c r="O464" s="651">
        <v>16963</v>
      </c>
      <c r="P464" s="651">
        <v>43393</v>
      </c>
      <c r="Q464" s="644" t="s">
        <v>224</v>
      </c>
      <c r="R464" s="644"/>
    </row>
    <row r="465" spans="1:18" ht="21.75" customHeight="1">
      <c r="A465" s="644"/>
      <c r="B465" s="642" t="s">
        <v>660</v>
      </c>
      <c r="C465" s="644">
        <v>144</v>
      </c>
      <c r="D465" s="642" t="s">
        <v>661</v>
      </c>
      <c r="E465" s="642" t="s">
        <v>272</v>
      </c>
      <c r="F465" s="644" t="s">
        <v>35</v>
      </c>
      <c r="G465" s="644" t="s">
        <v>36</v>
      </c>
      <c r="H465" s="651">
        <v>9638</v>
      </c>
      <c r="I465" s="651" t="s">
        <v>187</v>
      </c>
      <c r="J465" s="651">
        <v>6581</v>
      </c>
      <c r="K465" s="651">
        <v>2180</v>
      </c>
      <c r="L465" s="651">
        <v>4028</v>
      </c>
      <c r="M465" s="651">
        <v>85</v>
      </c>
      <c r="N465" s="651">
        <v>288</v>
      </c>
      <c r="O465" s="651">
        <v>16963</v>
      </c>
      <c r="P465" s="651">
        <v>43393</v>
      </c>
      <c r="Q465" s="644" t="s">
        <v>224</v>
      </c>
      <c r="R465" s="644"/>
    </row>
    <row r="466" spans="1:18" ht="21.75" customHeight="1">
      <c r="A466" s="644"/>
      <c r="B466" s="642" t="s">
        <v>662</v>
      </c>
      <c r="C466" s="644">
        <v>159</v>
      </c>
      <c r="D466" s="644" t="s">
        <v>28</v>
      </c>
      <c r="E466" s="644" t="s">
        <v>28</v>
      </c>
      <c r="F466" s="644" t="s">
        <v>28</v>
      </c>
      <c r="G466" s="650" t="s">
        <v>28</v>
      </c>
      <c r="H466" s="651">
        <v>1323</v>
      </c>
      <c r="I466" s="651" t="s">
        <v>276</v>
      </c>
      <c r="J466" s="651">
        <v>5743</v>
      </c>
      <c r="K466" s="651">
        <v>915</v>
      </c>
      <c r="L466" s="651">
        <v>4516</v>
      </c>
      <c r="M466" s="651">
        <v>80</v>
      </c>
      <c r="N466" s="651">
        <v>232</v>
      </c>
      <c r="O466" s="651">
        <v>25966</v>
      </c>
      <c r="P466" s="651">
        <v>62967</v>
      </c>
      <c r="Q466" s="644"/>
      <c r="R466" s="644"/>
    </row>
    <row r="467" spans="1:18" ht="21.75" customHeight="1">
      <c r="A467" s="644"/>
      <c r="B467" s="642" t="s">
        <v>664</v>
      </c>
      <c r="C467" s="644">
        <v>159</v>
      </c>
      <c r="D467" s="642" t="s">
        <v>661</v>
      </c>
      <c r="E467" s="642" t="s">
        <v>275</v>
      </c>
      <c r="F467" s="644" t="s">
        <v>35</v>
      </c>
      <c r="G467" s="644" t="s">
        <v>36</v>
      </c>
      <c r="H467" s="651">
        <v>1323</v>
      </c>
      <c r="I467" s="651" t="s">
        <v>276</v>
      </c>
      <c r="J467" s="651">
        <v>5743</v>
      </c>
      <c r="K467" s="651">
        <v>915</v>
      </c>
      <c r="L467" s="651">
        <v>4516</v>
      </c>
      <c r="M467" s="651">
        <v>80</v>
      </c>
      <c r="N467" s="651">
        <v>232</v>
      </c>
      <c r="O467" s="651">
        <v>25966</v>
      </c>
      <c r="P467" s="651">
        <v>62967</v>
      </c>
      <c r="Q467" s="644" t="s">
        <v>224</v>
      </c>
      <c r="R467" s="644"/>
    </row>
    <row r="468" spans="1:18" ht="21.75" customHeight="1">
      <c r="A468" s="644"/>
      <c r="B468" s="642" t="s">
        <v>665</v>
      </c>
      <c r="C468" s="644">
        <v>21</v>
      </c>
      <c r="D468" s="644" t="s">
        <v>28</v>
      </c>
      <c r="E468" s="644" t="s">
        <v>28</v>
      </c>
      <c r="F468" s="644" t="s">
        <v>28</v>
      </c>
      <c r="G468" s="650" t="s">
        <v>28</v>
      </c>
      <c r="H468" s="651">
        <v>30</v>
      </c>
      <c r="I468" s="651" t="s">
        <v>214</v>
      </c>
      <c r="J468" s="651">
        <v>172</v>
      </c>
      <c r="K468" s="651">
        <v>125</v>
      </c>
      <c r="L468" s="651">
        <v>40</v>
      </c>
      <c r="M468" s="651">
        <v>0</v>
      </c>
      <c r="N468" s="651">
        <v>7</v>
      </c>
      <c r="O468" s="651">
        <v>1718</v>
      </c>
      <c r="P468" s="651">
        <v>3843</v>
      </c>
      <c r="Q468" s="644"/>
      <c r="R468" s="644"/>
    </row>
    <row r="469" spans="1:18" ht="21.75" customHeight="1">
      <c r="A469" s="644"/>
      <c r="B469" s="642" t="s">
        <v>666</v>
      </c>
      <c r="C469" s="644">
        <v>21</v>
      </c>
      <c r="D469" s="642" t="s">
        <v>652</v>
      </c>
      <c r="E469" s="642" t="s">
        <v>280</v>
      </c>
      <c r="F469" s="644" t="s">
        <v>35</v>
      </c>
      <c r="G469" s="644" t="s">
        <v>36</v>
      </c>
      <c r="H469" s="651">
        <v>30</v>
      </c>
      <c r="I469" s="651" t="s">
        <v>214</v>
      </c>
      <c r="J469" s="651">
        <v>172</v>
      </c>
      <c r="K469" s="651">
        <v>125</v>
      </c>
      <c r="L469" s="651">
        <v>40</v>
      </c>
      <c r="M469" s="651">
        <v>0</v>
      </c>
      <c r="N469" s="651">
        <v>7</v>
      </c>
      <c r="O469" s="651">
        <v>1718</v>
      </c>
      <c r="P469" s="651">
        <v>3843</v>
      </c>
      <c r="Q469" s="644" t="s">
        <v>224</v>
      </c>
      <c r="R469" s="644"/>
    </row>
    <row r="470" spans="1:18" ht="21.75" customHeight="1">
      <c r="A470" s="644"/>
      <c r="B470" s="642" t="s">
        <v>667</v>
      </c>
      <c r="C470" s="643">
        <v>106</v>
      </c>
      <c r="D470" s="643"/>
      <c r="E470" s="643"/>
      <c r="F470" s="643"/>
      <c r="G470" s="643"/>
      <c r="H470" s="651">
        <v>71589</v>
      </c>
      <c r="I470" s="651"/>
      <c r="J470" s="651">
        <v>21356.3</v>
      </c>
      <c r="K470" s="651">
        <v>7080</v>
      </c>
      <c r="L470" s="651">
        <v>12776.3</v>
      </c>
      <c r="M470" s="651">
        <v>1500</v>
      </c>
      <c r="N470" s="651">
        <v>0</v>
      </c>
      <c r="O470" s="651">
        <v>33595</v>
      </c>
      <c r="P470" s="651">
        <v>112503</v>
      </c>
      <c r="Q470" s="644" t="s">
        <v>131</v>
      </c>
      <c r="R470" s="644" t="s">
        <v>513</v>
      </c>
    </row>
    <row r="471" spans="1:18" ht="21.75" customHeight="1">
      <c r="A471" s="644"/>
      <c r="B471" s="642" t="s">
        <v>514</v>
      </c>
      <c r="C471" s="643">
        <v>93</v>
      </c>
      <c r="D471" s="644" t="s">
        <v>28</v>
      </c>
      <c r="E471" s="658" t="s">
        <v>28</v>
      </c>
      <c r="F471" s="644" t="s">
        <v>28</v>
      </c>
      <c r="G471" s="644" t="s">
        <v>28</v>
      </c>
      <c r="H471" s="651">
        <v>71480</v>
      </c>
      <c r="I471" s="651" t="s">
        <v>397</v>
      </c>
      <c r="J471" s="651">
        <v>12776.3</v>
      </c>
      <c r="K471" s="651">
        <v>0</v>
      </c>
      <c r="L471" s="651">
        <v>12776.3</v>
      </c>
      <c r="M471" s="651">
        <v>0</v>
      </c>
      <c r="N471" s="651">
        <v>0</v>
      </c>
      <c r="O471" s="651">
        <v>16333</v>
      </c>
      <c r="P471" s="651">
        <v>54471</v>
      </c>
      <c r="Q471" s="644" t="s">
        <v>131</v>
      </c>
      <c r="R471" s="644" t="s">
        <v>513</v>
      </c>
    </row>
    <row r="472" spans="1:18" ht="21.75" customHeight="1">
      <c r="A472" s="644"/>
      <c r="B472" s="664" t="s">
        <v>1688</v>
      </c>
      <c r="C472" s="648">
        <v>1</v>
      </c>
      <c r="D472" s="645" t="s">
        <v>1689</v>
      </c>
      <c r="E472" s="649"/>
      <c r="F472" s="644" t="s">
        <v>1690</v>
      </c>
      <c r="G472" s="644" t="s">
        <v>36</v>
      </c>
      <c r="H472" s="651">
        <v>2500</v>
      </c>
      <c r="I472" s="651" t="s">
        <v>397</v>
      </c>
      <c r="J472" s="651">
        <v>375</v>
      </c>
      <c r="K472" s="651"/>
      <c r="L472" s="651">
        <v>375</v>
      </c>
      <c r="M472" s="651"/>
      <c r="N472" s="651"/>
      <c r="O472" s="651">
        <v>124</v>
      </c>
      <c r="P472" s="651">
        <v>484</v>
      </c>
      <c r="Q472" s="644" t="s">
        <v>131</v>
      </c>
      <c r="R472" s="644" t="s">
        <v>513</v>
      </c>
    </row>
    <row r="473" spans="1:18" ht="21.75" customHeight="1">
      <c r="A473" s="645"/>
      <c r="B473" s="664" t="s">
        <v>1691</v>
      </c>
      <c r="C473" s="648">
        <v>1</v>
      </c>
      <c r="D473" s="645" t="s">
        <v>1692</v>
      </c>
      <c r="E473" s="649"/>
      <c r="F473" s="644" t="s">
        <v>62</v>
      </c>
      <c r="G473" s="644" t="s">
        <v>36</v>
      </c>
      <c r="H473" s="651">
        <v>1000</v>
      </c>
      <c r="I473" s="651" t="s">
        <v>397</v>
      </c>
      <c r="J473" s="651">
        <v>200</v>
      </c>
      <c r="K473" s="651"/>
      <c r="L473" s="651">
        <v>200</v>
      </c>
      <c r="M473" s="651"/>
      <c r="N473" s="651"/>
      <c r="O473" s="651">
        <v>155</v>
      </c>
      <c r="P473" s="651">
        <v>620</v>
      </c>
      <c r="Q473" s="645" t="s">
        <v>131</v>
      </c>
      <c r="R473" s="645" t="s">
        <v>40</v>
      </c>
    </row>
    <row r="474" spans="1:18" ht="21.75" customHeight="1">
      <c r="A474" s="645"/>
      <c r="B474" s="664" t="s">
        <v>1693</v>
      </c>
      <c r="C474" s="648">
        <v>1</v>
      </c>
      <c r="D474" s="645" t="s">
        <v>1694</v>
      </c>
      <c r="E474" s="649"/>
      <c r="F474" s="644" t="s">
        <v>62</v>
      </c>
      <c r="G474" s="644" t="s">
        <v>36</v>
      </c>
      <c r="H474" s="651">
        <v>2000</v>
      </c>
      <c r="I474" s="651" t="s">
        <v>397</v>
      </c>
      <c r="J474" s="651">
        <v>400</v>
      </c>
      <c r="K474" s="651"/>
      <c r="L474" s="651">
        <v>400</v>
      </c>
      <c r="M474" s="651"/>
      <c r="N474" s="651"/>
      <c r="O474" s="651">
        <v>200</v>
      </c>
      <c r="P474" s="651">
        <v>600</v>
      </c>
      <c r="Q474" s="645" t="s">
        <v>131</v>
      </c>
      <c r="R474" s="645" t="s">
        <v>40</v>
      </c>
    </row>
    <row r="475" spans="1:18" ht="21.75" customHeight="1">
      <c r="A475" s="645"/>
      <c r="B475" s="664" t="s">
        <v>1695</v>
      </c>
      <c r="C475" s="648">
        <v>1</v>
      </c>
      <c r="D475" s="645" t="s">
        <v>1696</v>
      </c>
      <c r="E475" s="649"/>
      <c r="F475" s="644" t="s">
        <v>62</v>
      </c>
      <c r="G475" s="644" t="s">
        <v>36</v>
      </c>
      <c r="H475" s="651">
        <v>1500</v>
      </c>
      <c r="I475" s="651" t="s">
        <v>397</v>
      </c>
      <c r="J475" s="651">
        <v>300</v>
      </c>
      <c r="K475" s="651"/>
      <c r="L475" s="651">
        <v>300</v>
      </c>
      <c r="M475" s="651"/>
      <c r="N475" s="651"/>
      <c r="O475" s="651">
        <v>110</v>
      </c>
      <c r="P475" s="651">
        <v>269</v>
      </c>
      <c r="Q475" s="645" t="s">
        <v>131</v>
      </c>
      <c r="R475" s="645" t="s">
        <v>40</v>
      </c>
    </row>
    <row r="476" spans="1:18" ht="21.75" customHeight="1">
      <c r="A476" s="645"/>
      <c r="B476" s="664" t="s">
        <v>1697</v>
      </c>
      <c r="C476" s="648">
        <v>1</v>
      </c>
      <c r="D476" s="645" t="s">
        <v>1698</v>
      </c>
      <c r="E476" s="649"/>
      <c r="F476" s="644" t="s">
        <v>62</v>
      </c>
      <c r="G476" s="644" t="s">
        <v>36</v>
      </c>
      <c r="H476" s="651">
        <v>600</v>
      </c>
      <c r="I476" s="651" t="s">
        <v>397</v>
      </c>
      <c r="J476" s="651">
        <v>120</v>
      </c>
      <c r="K476" s="651"/>
      <c r="L476" s="651">
        <v>120</v>
      </c>
      <c r="M476" s="651"/>
      <c r="N476" s="651"/>
      <c r="O476" s="651">
        <v>155</v>
      </c>
      <c r="P476" s="651">
        <v>295</v>
      </c>
      <c r="Q476" s="645" t="s">
        <v>131</v>
      </c>
      <c r="R476" s="645" t="s">
        <v>40</v>
      </c>
    </row>
    <row r="477" spans="1:18" ht="21.75" customHeight="1">
      <c r="A477" s="645"/>
      <c r="B477" s="664" t="s">
        <v>1699</v>
      </c>
      <c r="C477" s="648">
        <v>1</v>
      </c>
      <c r="D477" s="645" t="s">
        <v>1700</v>
      </c>
      <c r="E477" s="649"/>
      <c r="F477" s="644" t="s">
        <v>62</v>
      </c>
      <c r="G477" s="644" t="s">
        <v>36</v>
      </c>
      <c r="H477" s="651">
        <v>150</v>
      </c>
      <c r="I477" s="651" t="s">
        <v>397</v>
      </c>
      <c r="J477" s="651">
        <v>30</v>
      </c>
      <c r="K477" s="651"/>
      <c r="L477" s="651">
        <v>30</v>
      </c>
      <c r="M477" s="651"/>
      <c r="N477" s="651"/>
      <c r="O477" s="651">
        <v>115</v>
      </c>
      <c r="P477" s="651">
        <v>310</v>
      </c>
      <c r="Q477" s="645" t="s">
        <v>131</v>
      </c>
      <c r="R477" s="645" t="s">
        <v>40</v>
      </c>
    </row>
    <row r="478" spans="1:18" ht="21.75" customHeight="1">
      <c r="A478" s="645"/>
      <c r="B478" s="659" t="s">
        <v>1701</v>
      </c>
      <c r="C478" s="648">
        <v>1</v>
      </c>
      <c r="D478" s="646" t="s">
        <v>1702</v>
      </c>
      <c r="E478" s="660"/>
      <c r="F478" s="652" t="s">
        <v>62</v>
      </c>
      <c r="G478" s="644" t="s">
        <v>36</v>
      </c>
      <c r="H478" s="651">
        <v>250</v>
      </c>
      <c r="I478" s="651" t="s">
        <v>397</v>
      </c>
      <c r="J478" s="651">
        <v>30</v>
      </c>
      <c r="K478" s="651"/>
      <c r="L478" s="651">
        <v>30</v>
      </c>
      <c r="M478" s="651"/>
      <c r="N478" s="651"/>
      <c r="O478" s="651">
        <v>11</v>
      </c>
      <c r="P478" s="651">
        <v>15</v>
      </c>
      <c r="Q478" s="645" t="s">
        <v>131</v>
      </c>
      <c r="R478" s="645" t="s">
        <v>40</v>
      </c>
    </row>
    <row r="479" spans="1:18" ht="21.75" customHeight="1">
      <c r="A479" s="645"/>
      <c r="B479" s="659" t="s">
        <v>1703</v>
      </c>
      <c r="C479" s="648">
        <v>1</v>
      </c>
      <c r="D479" s="646" t="s">
        <v>1704</v>
      </c>
      <c r="E479" s="660"/>
      <c r="F479" s="652" t="s">
        <v>62</v>
      </c>
      <c r="G479" s="644" t="s">
        <v>36</v>
      </c>
      <c r="H479" s="651">
        <v>1500</v>
      </c>
      <c r="I479" s="651" t="s">
        <v>397</v>
      </c>
      <c r="J479" s="651">
        <v>300</v>
      </c>
      <c r="K479" s="651"/>
      <c r="L479" s="651">
        <v>300</v>
      </c>
      <c r="M479" s="651"/>
      <c r="N479" s="651"/>
      <c r="O479" s="651">
        <v>60</v>
      </c>
      <c r="P479" s="651">
        <v>75</v>
      </c>
      <c r="Q479" s="644" t="s">
        <v>131</v>
      </c>
      <c r="R479" s="644" t="s">
        <v>513</v>
      </c>
    </row>
    <row r="480" spans="1:18" ht="21.75" customHeight="1">
      <c r="A480" s="645"/>
      <c r="B480" s="659" t="s">
        <v>1705</v>
      </c>
      <c r="C480" s="648">
        <v>1</v>
      </c>
      <c r="D480" s="646" t="s">
        <v>1706</v>
      </c>
      <c r="E480" s="660"/>
      <c r="F480" s="652" t="s">
        <v>1690</v>
      </c>
      <c r="G480" s="644" t="s">
        <v>36</v>
      </c>
      <c r="H480" s="651">
        <v>660</v>
      </c>
      <c r="I480" s="651" t="s">
        <v>397</v>
      </c>
      <c r="J480" s="651">
        <v>99</v>
      </c>
      <c r="K480" s="651"/>
      <c r="L480" s="651">
        <v>99</v>
      </c>
      <c r="M480" s="651"/>
      <c r="N480" s="651"/>
      <c r="O480" s="651">
        <v>6</v>
      </c>
      <c r="P480" s="651">
        <v>14</v>
      </c>
      <c r="Q480" s="644" t="s">
        <v>131</v>
      </c>
      <c r="R480" s="644" t="s">
        <v>513</v>
      </c>
    </row>
    <row r="481" spans="1:18" ht="21.75" customHeight="1">
      <c r="A481" s="645"/>
      <c r="B481" s="659" t="s">
        <v>1707</v>
      </c>
      <c r="C481" s="648">
        <v>1</v>
      </c>
      <c r="D481" s="646" t="s">
        <v>1708</v>
      </c>
      <c r="E481" s="660"/>
      <c r="F481" s="652" t="s">
        <v>1690</v>
      </c>
      <c r="G481" s="644" t="s">
        <v>36</v>
      </c>
      <c r="H481" s="651">
        <v>960</v>
      </c>
      <c r="I481" s="651" t="s">
        <v>397</v>
      </c>
      <c r="J481" s="651">
        <v>192</v>
      </c>
      <c r="K481" s="651"/>
      <c r="L481" s="651">
        <v>192</v>
      </c>
      <c r="M481" s="651"/>
      <c r="N481" s="651"/>
      <c r="O481" s="651">
        <v>90</v>
      </c>
      <c r="P481" s="651">
        <v>355</v>
      </c>
      <c r="Q481" s="644" t="s">
        <v>131</v>
      </c>
      <c r="R481" s="644" t="s">
        <v>513</v>
      </c>
    </row>
    <row r="482" spans="1:18" ht="21.75" customHeight="1">
      <c r="A482" s="645"/>
      <c r="B482" s="659" t="s">
        <v>1709</v>
      </c>
      <c r="C482" s="648">
        <v>1</v>
      </c>
      <c r="D482" s="646" t="s">
        <v>1710</v>
      </c>
      <c r="E482" s="660"/>
      <c r="F482" s="652" t="s">
        <v>1690</v>
      </c>
      <c r="G482" s="644" t="s">
        <v>36</v>
      </c>
      <c r="H482" s="651">
        <v>2000</v>
      </c>
      <c r="I482" s="651" t="s">
        <v>397</v>
      </c>
      <c r="J482" s="651">
        <v>300</v>
      </c>
      <c r="K482" s="651"/>
      <c r="L482" s="651">
        <v>300</v>
      </c>
      <c r="M482" s="651"/>
      <c r="N482" s="651"/>
      <c r="O482" s="651">
        <v>161</v>
      </c>
      <c r="P482" s="651">
        <v>626</v>
      </c>
      <c r="Q482" s="644" t="s">
        <v>131</v>
      </c>
      <c r="R482" s="644" t="s">
        <v>513</v>
      </c>
    </row>
    <row r="483" spans="1:18" ht="21.75" customHeight="1">
      <c r="A483" s="645"/>
      <c r="B483" s="659" t="s">
        <v>1711</v>
      </c>
      <c r="C483" s="648">
        <v>1</v>
      </c>
      <c r="D483" s="646" t="s">
        <v>1712</v>
      </c>
      <c r="E483" s="660"/>
      <c r="F483" s="652" t="s">
        <v>1690</v>
      </c>
      <c r="G483" s="644" t="s">
        <v>36</v>
      </c>
      <c r="H483" s="651">
        <v>280</v>
      </c>
      <c r="I483" s="651" t="s">
        <v>397</v>
      </c>
      <c r="J483" s="651">
        <v>42</v>
      </c>
      <c r="K483" s="651"/>
      <c r="L483" s="651">
        <v>42</v>
      </c>
      <c r="M483" s="651"/>
      <c r="N483" s="651"/>
      <c r="O483" s="651">
        <v>10</v>
      </c>
      <c r="P483" s="651">
        <v>14</v>
      </c>
      <c r="Q483" s="644" t="s">
        <v>131</v>
      </c>
      <c r="R483" s="644" t="s">
        <v>513</v>
      </c>
    </row>
    <row r="484" spans="1:18" ht="21.75" customHeight="1">
      <c r="A484" s="645"/>
      <c r="B484" s="659" t="s">
        <v>1701</v>
      </c>
      <c r="C484" s="648">
        <v>1</v>
      </c>
      <c r="D484" s="646" t="s">
        <v>1713</v>
      </c>
      <c r="E484" s="660"/>
      <c r="F484" s="652" t="s">
        <v>1690</v>
      </c>
      <c r="G484" s="644" t="s">
        <v>36</v>
      </c>
      <c r="H484" s="651">
        <v>500</v>
      </c>
      <c r="I484" s="651" t="s">
        <v>397</v>
      </c>
      <c r="J484" s="651">
        <v>75</v>
      </c>
      <c r="K484" s="651"/>
      <c r="L484" s="651">
        <v>75</v>
      </c>
      <c r="M484" s="651"/>
      <c r="N484" s="651"/>
      <c r="O484" s="651">
        <v>3</v>
      </c>
      <c r="P484" s="651">
        <v>4</v>
      </c>
      <c r="Q484" s="644" t="s">
        <v>131</v>
      </c>
      <c r="R484" s="644" t="s">
        <v>513</v>
      </c>
    </row>
    <row r="485" spans="1:18" ht="21.75" customHeight="1">
      <c r="A485" s="645"/>
      <c r="B485" s="659" t="s">
        <v>1701</v>
      </c>
      <c r="C485" s="648">
        <v>1</v>
      </c>
      <c r="D485" s="646" t="s">
        <v>1702</v>
      </c>
      <c r="E485" s="660"/>
      <c r="F485" s="652" t="s">
        <v>1690</v>
      </c>
      <c r="G485" s="644" t="s">
        <v>36</v>
      </c>
      <c r="H485" s="651">
        <v>100</v>
      </c>
      <c r="I485" s="651" t="s">
        <v>397</v>
      </c>
      <c r="J485" s="651">
        <v>15</v>
      </c>
      <c r="K485" s="651"/>
      <c r="L485" s="651">
        <v>15</v>
      </c>
      <c r="M485" s="651"/>
      <c r="N485" s="651"/>
      <c r="O485" s="651">
        <v>11</v>
      </c>
      <c r="P485" s="651">
        <v>15</v>
      </c>
      <c r="Q485" s="644" t="s">
        <v>131</v>
      </c>
      <c r="R485" s="644" t="s">
        <v>513</v>
      </c>
    </row>
    <row r="486" spans="1:18" ht="21.75" customHeight="1">
      <c r="A486" s="645"/>
      <c r="B486" s="664" t="s">
        <v>1714</v>
      </c>
      <c r="C486" s="648">
        <v>2</v>
      </c>
      <c r="D486" s="645" t="s">
        <v>1715</v>
      </c>
      <c r="E486" s="649"/>
      <c r="F486" s="652" t="s">
        <v>1690</v>
      </c>
      <c r="G486" s="644" t="s">
        <v>36</v>
      </c>
      <c r="H486" s="651">
        <v>600</v>
      </c>
      <c r="I486" s="651" t="s">
        <v>397</v>
      </c>
      <c r="J486" s="651">
        <v>80</v>
      </c>
      <c r="K486" s="651"/>
      <c r="L486" s="651">
        <v>80</v>
      </c>
      <c r="M486" s="651"/>
      <c r="N486" s="651"/>
      <c r="O486" s="651">
        <v>197</v>
      </c>
      <c r="P486" s="651">
        <v>630</v>
      </c>
      <c r="Q486" s="644" t="s">
        <v>131</v>
      </c>
      <c r="R486" s="644" t="s">
        <v>513</v>
      </c>
    </row>
    <row r="487" spans="1:18" ht="21.75" customHeight="1">
      <c r="A487" s="645"/>
      <c r="B487" s="664" t="s">
        <v>1716</v>
      </c>
      <c r="C487" s="648">
        <v>1</v>
      </c>
      <c r="D487" s="645" t="s">
        <v>1717</v>
      </c>
      <c r="E487" s="649"/>
      <c r="F487" s="644" t="s">
        <v>62</v>
      </c>
      <c r="G487" s="644" t="s">
        <v>36</v>
      </c>
      <c r="H487" s="651">
        <v>4000</v>
      </c>
      <c r="I487" s="651" t="s">
        <v>397</v>
      </c>
      <c r="J487" s="651">
        <v>800</v>
      </c>
      <c r="K487" s="651"/>
      <c r="L487" s="651">
        <v>800</v>
      </c>
      <c r="M487" s="651"/>
      <c r="N487" s="651"/>
      <c r="O487" s="651">
        <v>125</v>
      </c>
      <c r="P487" s="651">
        <v>450</v>
      </c>
      <c r="Q487" s="644" t="s">
        <v>131</v>
      </c>
      <c r="R487" s="644" t="s">
        <v>513</v>
      </c>
    </row>
    <row r="488" spans="1:18" ht="21.75" customHeight="1">
      <c r="A488" s="645"/>
      <c r="B488" s="664" t="s">
        <v>1718</v>
      </c>
      <c r="C488" s="648">
        <v>1</v>
      </c>
      <c r="D488" s="645" t="s">
        <v>1719</v>
      </c>
      <c r="E488" s="649"/>
      <c r="F488" s="644" t="s">
        <v>62</v>
      </c>
      <c r="G488" s="644" t="s">
        <v>36</v>
      </c>
      <c r="H488" s="651">
        <v>4000</v>
      </c>
      <c r="I488" s="651" t="s">
        <v>397</v>
      </c>
      <c r="J488" s="651">
        <v>800</v>
      </c>
      <c r="K488" s="651"/>
      <c r="L488" s="651">
        <v>800</v>
      </c>
      <c r="M488" s="651"/>
      <c r="N488" s="651"/>
      <c r="O488" s="651">
        <v>197</v>
      </c>
      <c r="P488" s="651">
        <v>630</v>
      </c>
      <c r="Q488" s="644" t="s">
        <v>131</v>
      </c>
      <c r="R488" s="644" t="s">
        <v>513</v>
      </c>
    </row>
    <row r="489" spans="1:18" ht="21.75" customHeight="1">
      <c r="A489" s="645"/>
      <c r="B489" s="664" t="s">
        <v>1720</v>
      </c>
      <c r="C489" s="648">
        <v>1</v>
      </c>
      <c r="D489" s="645" t="s">
        <v>1721</v>
      </c>
      <c r="E489" s="649"/>
      <c r="F489" s="644" t="s">
        <v>35</v>
      </c>
      <c r="G489" s="644" t="s">
        <v>36</v>
      </c>
      <c r="H489" s="651">
        <v>180</v>
      </c>
      <c r="I489" s="651" t="s">
        <v>397</v>
      </c>
      <c r="J489" s="651">
        <v>27</v>
      </c>
      <c r="K489" s="651"/>
      <c r="L489" s="651">
        <v>27</v>
      </c>
      <c r="M489" s="651"/>
      <c r="N489" s="651"/>
      <c r="O489" s="651">
        <v>62</v>
      </c>
      <c r="P489" s="651">
        <v>316</v>
      </c>
      <c r="Q489" s="644" t="s">
        <v>131</v>
      </c>
      <c r="R489" s="644" t="s">
        <v>513</v>
      </c>
    </row>
    <row r="490" spans="1:18" ht="21.75" customHeight="1">
      <c r="A490" s="645"/>
      <c r="B490" s="664" t="s">
        <v>1720</v>
      </c>
      <c r="C490" s="648">
        <v>1</v>
      </c>
      <c r="D490" s="645" t="s">
        <v>1722</v>
      </c>
      <c r="E490" s="649"/>
      <c r="F490" s="644" t="s">
        <v>35</v>
      </c>
      <c r="G490" s="644" t="s">
        <v>36</v>
      </c>
      <c r="H490" s="651">
        <v>180</v>
      </c>
      <c r="I490" s="651" t="s">
        <v>397</v>
      </c>
      <c r="J490" s="651">
        <v>27</v>
      </c>
      <c r="K490" s="651"/>
      <c r="L490" s="651">
        <v>27</v>
      </c>
      <c r="M490" s="651"/>
      <c r="N490" s="651"/>
      <c r="O490" s="651">
        <v>5</v>
      </c>
      <c r="P490" s="651">
        <v>23</v>
      </c>
      <c r="Q490" s="644" t="s">
        <v>131</v>
      </c>
      <c r="R490" s="644" t="s">
        <v>513</v>
      </c>
    </row>
    <row r="491" spans="1:18" ht="21.75" customHeight="1">
      <c r="A491" s="645"/>
      <c r="B491" s="664" t="s">
        <v>1723</v>
      </c>
      <c r="C491" s="648">
        <v>1</v>
      </c>
      <c r="D491" s="645" t="s">
        <v>1724</v>
      </c>
      <c r="E491" s="649"/>
      <c r="F491" s="644" t="s">
        <v>1690</v>
      </c>
      <c r="G491" s="644" t="s">
        <v>36</v>
      </c>
      <c r="H491" s="651">
        <v>400</v>
      </c>
      <c r="I491" s="651" t="s">
        <v>397</v>
      </c>
      <c r="J491" s="651">
        <v>60</v>
      </c>
      <c r="K491" s="651"/>
      <c r="L491" s="651">
        <v>60</v>
      </c>
      <c r="M491" s="651"/>
      <c r="N491" s="651"/>
      <c r="O491" s="651">
        <v>246</v>
      </c>
      <c r="P491" s="651">
        <v>984</v>
      </c>
      <c r="Q491" s="644" t="s">
        <v>131</v>
      </c>
      <c r="R491" s="644" t="s">
        <v>513</v>
      </c>
    </row>
    <row r="492" spans="1:18" ht="21.75" customHeight="1">
      <c r="A492" s="645"/>
      <c r="B492" s="664" t="s">
        <v>1725</v>
      </c>
      <c r="C492" s="648">
        <v>1</v>
      </c>
      <c r="D492" s="645" t="s">
        <v>1726</v>
      </c>
      <c r="E492" s="649"/>
      <c r="F492" s="644" t="s">
        <v>62</v>
      </c>
      <c r="G492" s="644" t="s">
        <v>36</v>
      </c>
      <c r="H492" s="651">
        <v>160</v>
      </c>
      <c r="I492" s="651" t="s">
        <v>397</v>
      </c>
      <c r="J492" s="651">
        <v>32</v>
      </c>
      <c r="K492" s="651"/>
      <c r="L492" s="651">
        <v>32</v>
      </c>
      <c r="M492" s="651"/>
      <c r="N492" s="651"/>
      <c r="O492" s="651">
        <v>52</v>
      </c>
      <c r="P492" s="651">
        <v>208</v>
      </c>
      <c r="Q492" s="644" t="s">
        <v>131</v>
      </c>
      <c r="R492" s="644" t="s">
        <v>513</v>
      </c>
    </row>
    <row r="493" spans="1:18" ht="21.75" customHeight="1">
      <c r="A493" s="645"/>
      <c r="B493" s="664" t="s">
        <v>1727</v>
      </c>
      <c r="C493" s="648">
        <v>1</v>
      </c>
      <c r="D493" s="645" t="s">
        <v>1728</v>
      </c>
      <c r="E493" s="649"/>
      <c r="F493" s="644" t="s">
        <v>62</v>
      </c>
      <c r="G493" s="644" t="s">
        <v>36</v>
      </c>
      <c r="H493" s="651">
        <v>440</v>
      </c>
      <c r="I493" s="651" t="s">
        <v>397</v>
      </c>
      <c r="J493" s="651">
        <v>88</v>
      </c>
      <c r="K493" s="651"/>
      <c r="L493" s="651">
        <v>88</v>
      </c>
      <c r="M493" s="651"/>
      <c r="N493" s="651"/>
      <c r="O493" s="651">
        <v>120</v>
      </c>
      <c r="P493" s="651">
        <v>480</v>
      </c>
      <c r="Q493" s="644" t="s">
        <v>131</v>
      </c>
      <c r="R493" s="644" t="s">
        <v>513</v>
      </c>
    </row>
    <row r="494" spans="1:18" ht="21.75" customHeight="1">
      <c r="A494" s="645"/>
      <c r="B494" s="664" t="s">
        <v>1729</v>
      </c>
      <c r="C494" s="648">
        <v>1</v>
      </c>
      <c r="D494" s="645" t="s">
        <v>1730</v>
      </c>
      <c r="E494" s="649"/>
      <c r="F494" s="644" t="s">
        <v>62</v>
      </c>
      <c r="G494" s="644" t="s">
        <v>36</v>
      </c>
      <c r="H494" s="651">
        <v>240</v>
      </c>
      <c r="I494" s="651" t="s">
        <v>397</v>
      </c>
      <c r="J494" s="651">
        <v>48</v>
      </c>
      <c r="K494" s="651"/>
      <c r="L494" s="651">
        <v>48</v>
      </c>
      <c r="M494" s="651"/>
      <c r="N494" s="651"/>
      <c r="O494" s="651">
        <v>84</v>
      </c>
      <c r="P494" s="651">
        <v>290</v>
      </c>
      <c r="Q494" s="644" t="s">
        <v>131</v>
      </c>
      <c r="R494" s="644" t="s">
        <v>513</v>
      </c>
    </row>
    <row r="495" spans="1:18" ht="21.75" customHeight="1">
      <c r="A495" s="645"/>
      <c r="B495" s="664" t="s">
        <v>1731</v>
      </c>
      <c r="C495" s="648">
        <v>1</v>
      </c>
      <c r="D495" s="645" t="s">
        <v>1732</v>
      </c>
      <c r="E495" s="649"/>
      <c r="F495" s="644" t="s">
        <v>62</v>
      </c>
      <c r="G495" s="644" t="s">
        <v>36</v>
      </c>
      <c r="H495" s="651">
        <v>160</v>
      </c>
      <c r="I495" s="651" t="s">
        <v>397</v>
      </c>
      <c r="J495" s="651">
        <v>32</v>
      </c>
      <c r="K495" s="651"/>
      <c r="L495" s="651">
        <v>32</v>
      </c>
      <c r="M495" s="651"/>
      <c r="N495" s="651"/>
      <c r="O495" s="651">
        <v>95</v>
      </c>
      <c r="P495" s="651">
        <v>420</v>
      </c>
      <c r="Q495" s="644" t="s">
        <v>131</v>
      </c>
      <c r="R495" s="644" t="s">
        <v>513</v>
      </c>
    </row>
    <row r="496" spans="1:18" ht="21.75" customHeight="1">
      <c r="A496" s="645"/>
      <c r="B496" s="664" t="s">
        <v>1733</v>
      </c>
      <c r="C496" s="648">
        <v>1</v>
      </c>
      <c r="D496" s="645" t="s">
        <v>1734</v>
      </c>
      <c r="E496" s="649"/>
      <c r="F496" s="644" t="s">
        <v>62</v>
      </c>
      <c r="G496" s="644" t="s">
        <v>36</v>
      </c>
      <c r="H496" s="651">
        <v>1200</v>
      </c>
      <c r="I496" s="651" t="s">
        <v>397</v>
      </c>
      <c r="J496" s="651">
        <v>240</v>
      </c>
      <c r="K496" s="651"/>
      <c r="L496" s="651">
        <v>240</v>
      </c>
      <c r="M496" s="651"/>
      <c r="N496" s="651"/>
      <c r="O496" s="651">
        <v>160</v>
      </c>
      <c r="P496" s="651">
        <v>566</v>
      </c>
      <c r="Q496" s="644" t="s">
        <v>131</v>
      </c>
      <c r="R496" s="644" t="s">
        <v>513</v>
      </c>
    </row>
    <row r="497" spans="1:18" ht="21.75" customHeight="1">
      <c r="A497" s="645"/>
      <c r="B497" s="664" t="s">
        <v>1735</v>
      </c>
      <c r="C497" s="648">
        <v>1</v>
      </c>
      <c r="D497" s="645" t="s">
        <v>1736</v>
      </c>
      <c r="E497" s="649"/>
      <c r="F497" s="644" t="s">
        <v>62</v>
      </c>
      <c r="G497" s="644" t="s">
        <v>36</v>
      </c>
      <c r="H497" s="651">
        <v>240</v>
      </c>
      <c r="I497" s="651" t="s">
        <v>397</v>
      </c>
      <c r="J497" s="651">
        <v>48</v>
      </c>
      <c r="K497" s="651"/>
      <c r="L497" s="651">
        <v>48</v>
      </c>
      <c r="M497" s="651"/>
      <c r="N497" s="651"/>
      <c r="O497" s="651">
        <v>65</v>
      </c>
      <c r="P497" s="651">
        <v>330</v>
      </c>
      <c r="Q497" s="644" t="s">
        <v>131</v>
      </c>
      <c r="R497" s="644" t="s">
        <v>513</v>
      </c>
    </row>
    <row r="498" spans="1:18" ht="21.75" customHeight="1">
      <c r="A498" s="645"/>
      <c r="B498" s="664" t="s">
        <v>1737</v>
      </c>
      <c r="C498" s="648">
        <v>1</v>
      </c>
      <c r="D498" s="645" t="s">
        <v>1738</v>
      </c>
      <c r="E498" s="649"/>
      <c r="F498" s="644" t="s">
        <v>62</v>
      </c>
      <c r="G498" s="644" t="s">
        <v>36</v>
      </c>
      <c r="H498" s="651">
        <v>160</v>
      </c>
      <c r="I498" s="651" t="s">
        <v>397</v>
      </c>
      <c r="J498" s="651">
        <v>32</v>
      </c>
      <c r="K498" s="651"/>
      <c r="L498" s="651">
        <v>32</v>
      </c>
      <c r="M498" s="651"/>
      <c r="N498" s="651"/>
      <c r="O498" s="651">
        <v>88</v>
      </c>
      <c r="P498" s="651">
        <v>320</v>
      </c>
      <c r="Q498" s="644" t="s">
        <v>131</v>
      </c>
      <c r="R498" s="644" t="s">
        <v>513</v>
      </c>
    </row>
    <row r="499" spans="1:18" ht="21.75" customHeight="1">
      <c r="A499" s="645"/>
      <c r="B499" s="664" t="s">
        <v>1739</v>
      </c>
      <c r="C499" s="648">
        <v>1</v>
      </c>
      <c r="D499" s="645" t="s">
        <v>1740</v>
      </c>
      <c r="E499" s="649"/>
      <c r="F499" s="644" t="s">
        <v>62</v>
      </c>
      <c r="G499" s="644" t="s">
        <v>36</v>
      </c>
      <c r="H499" s="651">
        <v>200</v>
      </c>
      <c r="I499" s="651" t="s">
        <v>397</v>
      </c>
      <c r="J499" s="651">
        <v>40</v>
      </c>
      <c r="K499" s="651"/>
      <c r="L499" s="651">
        <v>40</v>
      </c>
      <c r="M499" s="651"/>
      <c r="N499" s="651"/>
      <c r="O499" s="651">
        <v>138</v>
      </c>
      <c r="P499" s="651">
        <v>420</v>
      </c>
      <c r="Q499" s="644" t="s">
        <v>131</v>
      </c>
      <c r="R499" s="644" t="s">
        <v>513</v>
      </c>
    </row>
    <row r="500" spans="1:18" ht="21.75" customHeight="1">
      <c r="A500" s="645"/>
      <c r="B500" s="659" t="s">
        <v>1741</v>
      </c>
      <c r="C500" s="648">
        <v>1</v>
      </c>
      <c r="D500" s="646" t="s">
        <v>1742</v>
      </c>
      <c r="E500" s="660"/>
      <c r="F500" s="644" t="s">
        <v>1690</v>
      </c>
      <c r="G500" s="644" t="s">
        <v>36</v>
      </c>
      <c r="H500" s="651">
        <v>1000</v>
      </c>
      <c r="I500" s="651" t="s">
        <v>397</v>
      </c>
      <c r="J500" s="651">
        <v>150</v>
      </c>
      <c r="K500" s="651"/>
      <c r="L500" s="651">
        <v>150</v>
      </c>
      <c r="M500" s="651"/>
      <c r="N500" s="651"/>
      <c r="O500" s="651">
        <v>220</v>
      </c>
      <c r="P500" s="651">
        <v>860</v>
      </c>
      <c r="Q500" s="644" t="s">
        <v>131</v>
      </c>
      <c r="R500" s="644" t="s">
        <v>513</v>
      </c>
    </row>
    <row r="501" spans="1:18" ht="21.75" customHeight="1">
      <c r="A501" s="645"/>
      <c r="B501" s="664" t="s">
        <v>1743</v>
      </c>
      <c r="C501" s="648">
        <v>1</v>
      </c>
      <c r="D501" s="645" t="s">
        <v>1744</v>
      </c>
      <c r="E501" s="649"/>
      <c r="F501" s="644" t="s">
        <v>62</v>
      </c>
      <c r="G501" s="644" t="s">
        <v>36</v>
      </c>
      <c r="H501" s="651">
        <v>300</v>
      </c>
      <c r="I501" s="651" t="s">
        <v>397</v>
      </c>
      <c r="J501" s="651">
        <v>60</v>
      </c>
      <c r="K501" s="651"/>
      <c r="L501" s="651">
        <v>60</v>
      </c>
      <c r="M501" s="651"/>
      <c r="N501" s="651"/>
      <c r="O501" s="651">
        <v>59</v>
      </c>
      <c r="P501" s="651">
        <v>225</v>
      </c>
      <c r="Q501" s="644" t="s">
        <v>131</v>
      </c>
      <c r="R501" s="644" t="s">
        <v>513</v>
      </c>
    </row>
    <row r="502" spans="1:18" ht="21.75" customHeight="1">
      <c r="A502" s="645"/>
      <c r="B502" s="664" t="s">
        <v>1745</v>
      </c>
      <c r="C502" s="648">
        <v>1</v>
      </c>
      <c r="D502" s="645" t="s">
        <v>1746</v>
      </c>
      <c r="E502" s="649"/>
      <c r="F502" s="644" t="s">
        <v>62</v>
      </c>
      <c r="G502" s="644" t="s">
        <v>36</v>
      </c>
      <c r="H502" s="651">
        <v>400</v>
      </c>
      <c r="I502" s="651" t="s">
        <v>397</v>
      </c>
      <c r="J502" s="651">
        <v>80</v>
      </c>
      <c r="K502" s="651"/>
      <c r="L502" s="651">
        <v>80</v>
      </c>
      <c r="M502" s="651"/>
      <c r="N502" s="651"/>
      <c r="O502" s="651">
        <v>108</v>
      </c>
      <c r="P502" s="651">
        <v>518</v>
      </c>
      <c r="Q502" s="644" t="s">
        <v>131</v>
      </c>
      <c r="R502" s="644" t="s">
        <v>513</v>
      </c>
    </row>
    <row r="503" spans="1:18" ht="21.75" customHeight="1">
      <c r="A503" s="645"/>
      <c r="B503" s="664" t="s">
        <v>1747</v>
      </c>
      <c r="C503" s="648">
        <v>1</v>
      </c>
      <c r="D503" s="645" t="s">
        <v>1748</v>
      </c>
      <c r="E503" s="649"/>
      <c r="F503" s="644" t="s">
        <v>1690</v>
      </c>
      <c r="G503" s="644" t="s">
        <v>36</v>
      </c>
      <c r="H503" s="651">
        <v>192</v>
      </c>
      <c r="I503" s="651" t="s">
        <v>397</v>
      </c>
      <c r="J503" s="651">
        <v>28.8</v>
      </c>
      <c r="K503" s="651"/>
      <c r="L503" s="651">
        <v>28.8</v>
      </c>
      <c r="M503" s="651"/>
      <c r="N503" s="651"/>
      <c r="O503" s="651">
        <v>108</v>
      </c>
      <c r="P503" s="651">
        <v>518</v>
      </c>
      <c r="Q503" s="644" t="s">
        <v>131</v>
      </c>
      <c r="R503" s="644" t="s">
        <v>513</v>
      </c>
    </row>
    <row r="504" spans="1:18" ht="21.75" customHeight="1">
      <c r="A504" s="645"/>
      <c r="B504" s="664" t="s">
        <v>1749</v>
      </c>
      <c r="C504" s="648">
        <v>1</v>
      </c>
      <c r="D504" s="645" t="s">
        <v>1750</v>
      </c>
      <c r="E504" s="649"/>
      <c r="F504" s="644" t="s">
        <v>62</v>
      </c>
      <c r="G504" s="644" t="s">
        <v>36</v>
      </c>
      <c r="H504" s="651">
        <v>1000</v>
      </c>
      <c r="I504" s="651" t="s">
        <v>397</v>
      </c>
      <c r="J504" s="651">
        <v>200</v>
      </c>
      <c r="K504" s="651"/>
      <c r="L504" s="651">
        <v>200</v>
      </c>
      <c r="M504" s="651"/>
      <c r="N504" s="651"/>
      <c r="O504" s="651">
        <v>96</v>
      </c>
      <c r="P504" s="651">
        <v>388</v>
      </c>
      <c r="Q504" s="644" t="s">
        <v>131</v>
      </c>
      <c r="R504" s="644" t="s">
        <v>513</v>
      </c>
    </row>
    <row r="505" spans="1:18" ht="21.75" customHeight="1">
      <c r="A505" s="645"/>
      <c r="B505" s="664" t="s">
        <v>1751</v>
      </c>
      <c r="C505" s="648">
        <v>1</v>
      </c>
      <c r="D505" s="645" t="s">
        <v>1752</v>
      </c>
      <c r="E505" s="649"/>
      <c r="F505" s="644" t="s">
        <v>62</v>
      </c>
      <c r="G505" s="644" t="s">
        <v>36</v>
      </c>
      <c r="H505" s="651">
        <v>300</v>
      </c>
      <c r="I505" s="651" t="s">
        <v>397</v>
      </c>
      <c r="J505" s="651">
        <v>60</v>
      </c>
      <c r="K505" s="651"/>
      <c r="L505" s="651">
        <v>60</v>
      </c>
      <c r="M505" s="651"/>
      <c r="N505" s="651"/>
      <c r="O505" s="651">
        <v>126</v>
      </c>
      <c r="P505" s="651">
        <v>560</v>
      </c>
      <c r="Q505" s="644" t="s">
        <v>131</v>
      </c>
      <c r="R505" s="644" t="s">
        <v>513</v>
      </c>
    </row>
    <row r="506" spans="1:18" ht="21.75" customHeight="1">
      <c r="A506" s="645"/>
      <c r="B506" s="664" t="s">
        <v>1751</v>
      </c>
      <c r="C506" s="648">
        <v>1</v>
      </c>
      <c r="D506" s="645" t="s">
        <v>1753</v>
      </c>
      <c r="E506" s="649"/>
      <c r="F506" s="644" t="s">
        <v>1690</v>
      </c>
      <c r="G506" s="644" t="s">
        <v>36</v>
      </c>
      <c r="H506" s="651">
        <v>300</v>
      </c>
      <c r="I506" s="651" t="s">
        <v>397</v>
      </c>
      <c r="J506" s="651">
        <v>42</v>
      </c>
      <c r="K506" s="651"/>
      <c r="L506" s="651">
        <v>42</v>
      </c>
      <c r="M506" s="651"/>
      <c r="N506" s="651"/>
      <c r="O506" s="651">
        <v>150</v>
      </c>
      <c r="P506" s="651">
        <v>450</v>
      </c>
      <c r="Q506" s="644" t="s">
        <v>131</v>
      </c>
      <c r="R506" s="644" t="s">
        <v>513</v>
      </c>
    </row>
    <row r="507" spans="1:18" ht="21.75" customHeight="1">
      <c r="A507" s="645"/>
      <c r="B507" s="664" t="s">
        <v>1754</v>
      </c>
      <c r="C507" s="648">
        <v>1</v>
      </c>
      <c r="D507" s="645" t="s">
        <v>1755</v>
      </c>
      <c r="E507" s="649"/>
      <c r="F507" s="644" t="s">
        <v>1690</v>
      </c>
      <c r="G507" s="644" t="s">
        <v>36</v>
      </c>
      <c r="H507" s="651">
        <v>200</v>
      </c>
      <c r="I507" s="651" t="s">
        <v>397</v>
      </c>
      <c r="J507" s="651">
        <v>40</v>
      </c>
      <c r="K507" s="651"/>
      <c r="L507" s="651">
        <v>40</v>
      </c>
      <c r="M507" s="651"/>
      <c r="N507" s="651"/>
      <c r="O507" s="651">
        <v>350</v>
      </c>
      <c r="P507" s="651">
        <v>1700</v>
      </c>
      <c r="Q507" s="644" t="s">
        <v>131</v>
      </c>
      <c r="R507" s="644" t="s">
        <v>513</v>
      </c>
    </row>
    <row r="508" spans="1:18" ht="21.75" customHeight="1">
      <c r="A508" s="645"/>
      <c r="B508" s="664" t="s">
        <v>1756</v>
      </c>
      <c r="C508" s="648">
        <v>1</v>
      </c>
      <c r="D508" s="645" t="s">
        <v>1757</v>
      </c>
      <c r="E508" s="649"/>
      <c r="F508" s="644" t="s">
        <v>1690</v>
      </c>
      <c r="G508" s="644" t="s">
        <v>36</v>
      </c>
      <c r="H508" s="651">
        <v>1500</v>
      </c>
      <c r="I508" s="651" t="s">
        <v>397</v>
      </c>
      <c r="J508" s="651">
        <v>175</v>
      </c>
      <c r="K508" s="651"/>
      <c r="L508" s="651">
        <v>175</v>
      </c>
      <c r="M508" s="651"/>
      <c r="N508" s="651"/>
      <c r="O508" s="651">
        <v>98</v>
      </c>
      <c r="P508" s="651">
        <v>390</v>
      </c>
      <c r="Q508" s="644" t="s">
        <v>131</v>
      </c>
      <c r="R508" s="644" t="s">
        <v>513</v>
      </c>
    </row>
    <row r="509" spans="1:18" ht="21.75" customHeight="1">
      <c r="A509" s="645"/>
      <c r="B509" s="664" t="s">
        <v>1758</v>
      </c>
      <c r="C509" s="648">
        <v>1</v>
      </c>
      <c r="D509" s="645" t="s">
        <v>1759</v>
      </c>
      <c r="E509" s="649"/>
      <c r="F509" s="644" t="s">
        <v>1690</v>
      </c>
      <c r="G509" s="644" t="s">
        <v>36</v>
      </c>
      <c r="H509" s="651">
        <v>600</v>
      </c>
      <c r="I509" s="651" t="s">
        <v>397</v>
      </c>
      <c r="J509" s="651">
        <v>95</v>
      </c>
      <c r="K509" s="651"/>
      <c r="L509" s="651">
        <v>95</v>
      </c>
      <c r="M509" s="651"/>
      <c r="N509" s="651"/>
      <c r="O509" s="651">
        <v>130</v>
      </c>
      <c r="P509" s="651">
        <v>500</v>
      </c>
      <c r="Q509" s="644" t="s">
        <v>131</v>
      </c>
      <c r="R509" s="644" t="s">
        <v>513</v>
      </c>
    </row>
    <row r="510" spans="1:18" ht="21.75" customHeight="1">
      <c r="A510" s="645"/>
      <c r="B510" s="664" t="s">
        <v>1760</v>
      </c>
      <c r="C510" s="648">
        <v>1</v>
      </c>
      <c r="D510" s="645" t="s">
        <v>1761</v>
      </c>
      <c r="E510" s="649"/>
      <c r="F510" s="644" t="s">
        <v>62</v>
      </c>
      <c r="G510" s="644" t="s">
        <v>36</v>
      </c>
      <c r="H510" s="651">
        <v>500</v>
      </c>
      <c r="I510" s="651" t="s">
        <v>397</v>
      </c>
      <c r="J510" s="651">
        <v>100</v>
      </c>
      <c r="K510" s="651"/>
      <c r="L510" s="651">
        <v>100</v>
      </c>
      <c r="M510" s="651"/>
      <c r="N510" s="651"/>
      <c r="O510" s="651">
        <v>558</v>
      </c>
      <c r="P510" s="651">
        <v>1785</v>
      </c>
      <c r="Q510" s="644" t="s">
        <v>131</v>
      </c>
      <c r="R510" s="644" t="s">
        <v>513</v>
      </c>
    </row>
    <row r="511" spans="1:18" ht="21.75" customHeight="1">
      <c r="A511" s="645"/>
      <c r="B511" s="664" t="s">
        <v>1762</v>
      </c>
      <c r="C511" s="648">
        <v>1</v>
      </c>
      <c r="D511" s="645" t="s">
        <v>1763</v>
      </c>
      <c r="E511" s="649"/>
      <c r="F511" s="644" t="s">
        <v>62</v>
      </c>
      <c r="G511" s="644" t="s">
        <v>36</v>
      </c>
      <c r="H511" s="651">
        <v>800</v>
      </c>
      <c r="I511" s="651" t="s">
        <v>397</v>
      </c>
      <c r="J511" s="651">
        <v>65</v>
      </c>
      <c r="K511" s="651"/>
      <c r="L511" s="651">
        <v>65</v>
      </c>
      <c r="M511" s="651"/>
      <c r="N511" s="651"/>
      <c r="O511" s="651">
        <v>233</v>
      </c>
      <c r="P511" s="651">
        <v>745</v>
      </c>
      <c r="Q511" s="644" t="s">
        <v>131</v>
      </c>
      <c r="R511" s="644" t="s">
        <v>513</v>
      </c>
    </row>
    <row r="512" spans="1:18" ht="21.75" customHeight="1">
      <c r="A512" s="645"/>
      <c r="B512" s="664" t="s">
        <v>1764</v>
      </c>
      <c r="C512" s="648">
        <v>1</v>
      </c>
      <c r="D512" s="645" t="s">
        <v>1765</v>
      </c>
      <c r="E512" s="649"/>
      <c r="F512" s="644" t="s">
        <v>62</v>
      </c>
      <c r="G512" s="644" t="s">
        <v>36</v>
      </c>
      <c r="H512" s="651">
        <v>1200</v>
      </c>
      <c r="I512" s="651" t="s">
        <v>397</v>
      </c>
      <c r="J512" s="651">
        <v>89</v>
      </c>
      <c r="K512" s="651"/>
      <c r="L512" s="651">
        <v>89</v>
      </c>
      <c r="M512" s="651"/>
      <c r="N512" s="651"/>
      <c r="O512" s="651">
        <v>352</v>
      </c>
      <c r="P512" s="651">
        <v>1126</v>
      </c>
      <c r="Q512" s="644" t="s">
        <v>131</v>
      </c>
      <c r="R512" s="644" t="s">
        <v>513</v>
      </c>
    </row>
    <row r="513" spans="1:18" ht="21.75" customHeight="1">
      <c r="A513" s="645"/>
      <c r="B513" s="664" t="s">
        <v>1766</v>
      </c>
      <c r="C513" s="648">
        <v>1</v>
      </c>
      <c r="D513" s="645" t="s">
        <v>1767</v>
      </c>
      <c r="E513" s="649"/>
      <c r="F513" s="644" t="s">
        <v>62</v>
      </c>
      <c r="G513" s="644" t="s">
        <v>36</v>
      </c>
      <c r="H513" s="651">
        <v>1000</v>
      </c>
      <c r="I513" s="651" t="s">
        <v>397</v>
      </c>
      <c r="J513" s="651">
        <v>200</v>
      </c>
      <c r="K513" s="651"/>
      <c r="L513" s="651">
        <v>200</v>
      </c>
      <c r="M513" s="651"/>
      <c r="N513" s="651"/>
      <c r="O513" s="651">
        <v>2875</v>
      </c>
      <c r="P513" s="651">
        <v>9200</v>
      </c>
      <c r="Q513" s="644" t="s">
        <v>131</v>
      </c>
      <c r="R513" s="644" t="s">
        <v>513</v>
      </c>
    </row>
    <row r="514" spans="1:18" ht="21.75" customHeight="1">
      <c r="A514" s="645"/>
      <c r="B514" s="664" t="s">
        <v>1768</v>
      </c>
      <c r="C514" s="648">
        <v>1</v>
      </c>
      <c r="D514" s="645" t="s">
        <v>1769</v>
      </c>
      <c r="E514" s="649"/>
      <c r="F514" s="644" t="s">
        <v>62</v>
      </c>
      <c r="G514" s="644" t="s">
        <v>36</v>
      </c>
      <c r="H514" s="651">
        <v>1200</v>
      </c>
      <c r="I514" s="651" t="s">
        <v>397</v>
      </c>
      <c r="J514" s="651">
        <v>240</v>
      </c>
      <c r="K514" s="651"/>
      <c r="L514" s="651">
        <v>240</v>
      </c>
      <c r="M514" s="651"/>
      <c r="N514" s="651"/>
      <c r="O514" s="651">
        <v>442</v>
      </c>
      <c r="P514" s="651">
        <v>1414</v>
      </c>
      <c r="Q514" s="644" t="s">
        <v>131</v>
      </c>
      <c r="R514" s="644" t="s">
        <v>513</v>
      </c>
    </row>
    <row r="515" spans="1:18" ht="21.75" customHeight="1">
      <c r="A515" s="645"/>
      <c r="B515" s="664" t="s">
        <v>1770</v>
      </c>
      <c r="C515" s="648">
        <v>1</v>
      </c>
      <c r="D515" s="645" t="s">
        <v>1771</v>
      </c>
      <c r="E515" s="649"/>
      <c r="F515" s="644" t="s">
        <v>62</v>
      </c>
      <c r="G515" s="644" t="s">
        <v>36</v>
      </c>
      <c r="H515" s="651">
        <v>1500</v>
      </c>
      <c r="I515" s="651" t="s">
        <v>397</v>
      </c>
      <c r="J515" s="651">
        <v>300</v>
      </c>
      <c r="K515" s="651"/>
      <c r="L515" s="651">
        <v>300</v>
      </c>
      <c r="M515" s="651"/>
      <c r="N515" s="651"/>
      <c r="O515" s="651">
        <v>160</v>
      </c>
      <c r="P515" s="651">
        <v>478</v>
      </c>
      <c r="Q515" s="644" t="s">
        <v>131</v>
      </c>
      <c r="R515" s="644" t="s">
        <v>513</v>
      </c>
    </row>
    <row r="516" spans="1:18" ht="21.75" customHeight="1">
      <c r="A516" s="645"/>
      <c r="B516" s="664" t="s">
        <v>1772</v>
      </c>
      <c r="C516" s="648">
        <v>1</v>
      </c>
      <c r="D516" s="645" t="s">
        <v>1773</v>
      </c>
      <c r="E516" s="649"/>
      <c r="F516" s="644" t="s">
        <v>62</v>
      </c>
      <c r="G516" s="644" t="s">
        <v>36</v>
      </c>
      <c r="H516" s="651">
        <v>580</v>
      </c>
      <c r="I516" s="651" t="s">
        <v>397</v>
      </c>
      <c r="J516" s="651">
        <v>116</v>
      </c>
      <c r="K516" s="651"/>
      <c r="L516" s="651">
        <v>116</v>
      </c>
      <c r="M516" s="651"/>
      <c r="N516" s="651"/>
      <c r="O516" s="651">
        <v>162</v>
      </c>
      <c r="P516" s="651">
        <v>528</v>
      </c>
      <c r="Q516" s="644" t="s">
        <v>131</v>
      </c>
      <c r="R516" s="644" t="s">
        <v>513</v>
      </c>
    </row>
    <row r="517" spans="1:18" ht="21.75" customHeight="1">
      <c r="A517" s="645"/>
      <c r="B517" s="664" t="s">
        <v>1774</v>
      </c>
      <c r="C517" s="648">
        <v>1</v>
      </c>
      <c r="D517" s="645" t="s">
        <v>1775</v>
      </c>
      <c r="E517" s="649"/>
      <c r="F517" s="644" t="s">
        <v>1690</v>
      </c>
      <c r="G517" s="644" t="s">
        <v>36</v>
      </c>
      <c r="H517" s="651">
        <v>550</v>
      </c>
      <c r="I517" s="651" t="s">
        <v>397</v>
      </c>
      <c r="J517" s="651">
        <v>82.5</v>
      </c>
      <c r="K517" s="651"/>
      <c r="L517" s="651">
        <v>82.5</v>
      </c>
      <c r="M517" s="651"/>
      <c r="N517" s="651"/>
      <c r="O517" s="651">
        <v>91</v>
      </c>
      <c r="P517" s="651">
        <v>318</v>
      </c>
      <c r="Q517" s="644" t="s">
        <v>131</v>
      </c>
      <c r="R517" s="644" t="s">
        <v>513</v>
      </c>
    </row>
    <row r="518" spans="1:18" ht="21.75" customHeight="1">
      <c r="A518" s="645"/>
      <c r="B518" s="664" t="s">
        <v>1776</v>
      </c>
      <c r="C518" s="648">
        <v>1</v>
      </c>
      <c r="D518" s="645" t="s">
        <v>1777</v>
      </c>
      <c r="E518" s="649"/>
      <c r="F518" s="644" t="s">
        <v>62</v>
      </c>
      <c r="G518" s="644" t="s">
        <v>36</v>
      </c>
      <c r="H518" s="651">
        <v>3000</v>
      </c>
      <c r="I518" s="651" t="s">
        <v>397</v>
      </c>
      <c r="J518" s="651">
        <v>600</v>
      </c>
      <c r="K518" s="651"/>
      <c r="L518" s="651">
        <v>600</v>
      </c>
      <c r="M518" s="651"/>
      <c r="N518" s="651"/>
      <c r="O518" s="651">
        <v>290</v>
      </c>
      <c r="P518" s="651">
        <v>420</v>
      </c>
      <c r="Q518" s="644" t="s">
        <v>131</v>
      </c>
      <c r="R518" s="644" t="s">
        <v>513</v>
      </c>
    </row>
    <row r="519" spans="1:18" ht="21.75" customHeight="1">
      <c r="A519" s="645"/>
      <c r="B519" s="664" t="s">
        <v>1778</v>
      </c>
      <c r="C519" s="648">
        <v>2</v>
      </c>
      <c r="D519" s="645" t="s">
        <v>1779</v>
      </c>
      <c r="E519" s="649"/>
      <c r="F519" s="644" t="s">
        <v>62</v>
      </c>
      <c r="G519" s="644" t="s">
        <v>36</v>
      </c>
      <c r="H519" s="651">
        <v>180</v>
      </c>
      <c r="I519" s="651" t="s">
        <v>397</v>
      </c>
      <c r="J519" s="651">
        <v>36</v>
      </c>
      <c r="K519" s="651"/>
      <c r="L519" s="651">
        <v>36</v>
      </c>
      <c r="M519" s="651"/>
      <c r="N519" s="651"/>
      <c r="O519" s="651">
        <v>112</v>
      </c>
      <c r="P519" s="651">
        <v>458</v>
      </c>
      <c r="Q519" s="644" t="s">
        <v>131</v>
      </c>
      <c r="R519" s="644" t="s">
        <v>513</v>
      </c>
    </row>
    <row r="520" spans="1:18" ht="21.75" customHeight="1">
      <c r="A520" s="645"/>
      <c r="B520" s="664" t="s">
        <v>1780</v>
      </c>
      <c r="C520" s="648">
        <v>1</v>
      </c>
      <c r="D520" s="645" t="s">
        <v>1781</v>
      </c>
      <c r="E520" s="649"/>
      <c r="F520" s="644" t="s">
        <v>1690</v>
      </c>
      <c r="G520" s="644" t="s">
        <v>36</v>
      </c>
      <c r="H520" s="651">
        <v>400</v>
      </c>
      <c r="I520" s="651" t="s">
        <v>397</v>
      </c>
      <c r="J520" s="651">
        <v>60</v>
      </c>
      <c r="K520" s="651"/>
      <c r="L520" s="651">
        <v>60</v>
      </c>
      <c r="M520" s="651"/>
      <c r="N520" s="651"/>
      <c r="O520" s="651">
        <v>150</v>
      </c>
      <c r="P520" s="651">
        <v>450</v>
      </c>
      <c r="Q520" s="644" t="s">
        <v>131</v>
      </c>
      <c r="R520" s="644" t="s">
        <v>513</v>
      </c>
    </row>
    <row r="521" spans="1:18" ht="21.75" customHeight="1">
      <c r="A521" s="645"/>
      <c r="B521" s="664" t="s">
        <v>1782</v>
      </c>
      <c r="C521" s="648">
        <v>1</v>
      </c>
      <c r="D521" s="645" t="s">
        <v>1783</v>
      </c>
      <c r="E521" s="649"/>
      <c r="F521" s="644" t="s">
        <v>1690</v>
      </c>
      <c r="G521" s="644" t="s">
        <v>36</v>
      </c>
      <c r="H521" s="651">
        <v>470</v>
      </c>
      <c r="I521" s="651" t="s">
        <v>397</v>
      </c>
      <c r="J521" s="651">
        <v>70.5</v>
      </c>
      <c r="K521" s="651"/>
      <c r="L521" s="651">
        <v>70.5</v>
      </c>
      <c r="M521" s="651"/>
      <c r="N521" s="651"/>
      <c r="O521" s="651">
        <v>150</v>
      </c>
      <c r="P521" s="651">
        <v>450</v>
      </c>
      <c r="Q521" s="644" t="s">
        <v>131</v>
      </c>
      <c r="R521" s="644" t="s">
        <v>513</v>
      </c>
    </row>
    <row r="522" spans="1:18" ht="21.75" customHeight="1">
      <c r="A522" s="645"/>
      <c r="B522" s="664" t="s">
        <v>1784</v>
      </c>
      <c r="C522" s="648">
        <v>1</v>
      </c>
      <c r="D522" s="645" t="s">
        <v>1785</v>
      </c>
      <c r="E522" s="649"/>
      <c r="F522" s="644" t="s">
        <v>1690</v>
      </c>
      <c r="G522" s="644" t="s">
        <v>36</v>
      </c>
      <c r="H522" s="651">
        <v>2000</v>
      </c>
      <c r="I522" s="651" t="s">
        <v>397</v>
      </c>
      <c r="J522" s="651">
        <v>225</v>
      </c>
      <c r="K522" s="651"/>
      <c r="L522" s="651">
        <v>225</v>
      </c>
      <c r="M522" s="651"/>
      <c r="N522" s="651"/>
      <c r="O522" s="651">
        <v>120</v>
      </c>
      <c r="P522" s="651">
        <v>360</v>
      </c>
      <c r="Q522" s="644" t="s">
        <v>131</v>
      </c>
      <c r="R522" s="644" t="s">
        <v>513</v>
      </c>
    </row>
    <row r="523" spans="1:18" ht="21.75" customHeight="1">
      <c r="A523" s="645"/>
      <c r="B523" s="664" t="s">
        <v>1786</v>
      </c>
      <c r="C523" s="648">
        <v>1</v>
      </c>
      <c r="D523" s="645" t="s">
        <v>1787</v>
      </c>
      <c r="E523" s="649"/>
      <c r="F523" s="644" t="s">
        <v>62</v>
      </c>
      <c r="G523" s="644" t="s">
        <v>36</v>
      </c>
      <c r="H523" s="651">
        <v>1000</v>
      </c>
      <c r="I523" s="651" t="s">
        <v>397</v>
      </c>
      <c r="J523" s="651">
        <v>200</v>
      </c>
      <c r="K523" s="651"/>
      <c r="L523" s="651">
        <v>200</v>
      </c>
      <c r="M523" s="651"/>
      <c r="N523" s="651"/>
      <c r="O523" s="651">
        <v>110</v>
      </c>
      <c r="P523" s="651">
        <v>330</v>
      </c>
      <c r="Q523" s="644" t="s">
        <v>131</v>
      </c>
      <c r="R523" s="644" t="s">
        <v>513</v>
      </c>
    </row>
    <row r="524" spans="1:18" ht="21.75" customHeight="1">
      <c r="A524" s="645"/>
      <c r="B524" s="664" t="s">
        <v>1788</v>
      </c>
      <c r="C524" s="648">
        <v>1</v>
      </c>
      <c r="D524" s="645" t="s">
        <v>1789</v>
      </c>
      <c r="E524" s="649"/>
      <c r="F524" s="644" t="s">
        <v>62</v>
      </c>
      <c r="G524" s="644" t="s">
        <v>36</v>
      </c>
      <c r="H524" s="651">
        <v>240</v>
      </c>
      <c r="I524" s="651" t="s">
        <v>397</v>
      </c>
      <c r="J524" s="651">
        <v>48</v>
      </c>
      <c r="K524" s="651"/>
      <c r="L524" s="651">
        <v>48</v>
      </c>
      <c r="M524" s="651"/>
      <c r="N524" s="651"/>
      <c r="O524" s="651">
        <v>161</v>
      </c>
      <c r="P524" s="651">
        <v>472</v>
      </c>
      <c r="Q524" s="644" t="s">
        <v>131</v>
      </c>
      <c r="R524" s="644" t="s">
        <v>513</v>
      </c>
    </row>
    <row r="525" spans="1:18" ht="21.75" customHeight="1">
      <c r="A525" s="645"/>
      <c r="B525" s="664" t="s">
        <v>1790</v>
      </c>
      <c r="C525" s="648">
        <v>1</v>
      </c>
      <c r="D525" s="645" t="s">
        <v>1791</v>
      </c>
      <c r="E525" s="649"/>
      <c r="F525" s="644" t="s">
        <v>62</v>
      </c>
      <c r="G525" s="644" t="s">
        <v>36</v>
      </c>
      <c r="H525" s="651">
        <v>500</v>
      </c>
      <c r="I525" s="651" t="s">
        <v>397</v>
      </c>
      <c r="J525" s="651">
        <v>100</v>
      </c>
      <c r="K525" s="651"/>
      <c r="L525" s="651">
        <v>100</v>
      </c>
      <c r="M525" s="651"/>
      <c r="N525" s="651"/>
      <c r="O525" s="651">
        <v>162</v>
      </c>
      <c r="P525" s="651">
        <v>528</v>
      </c>
      <c r="Q525" s="644" t="s">
        <v>131</v>
      </c>
      <c r="R525" s="644" t="s">
        <v>513</v>
      </c>
    </row>
    <row r="526" spans="1:18" ht="21.75" customHeight="1">
      <c r="A526" s="645"/>
      <c r="B526" s="664" t="s">
        <v>1792</v>
      </c>
      <c r="C526" s="648">
        <v>1</v>
      </c>
      <c r="D526" s="645" t="s">
        <v>1793</v>
      </c>
      <c r="E526" s="649"/>
      <c r="F526" s="644" t="s">
        <v>1690</v>
      </c>
      <c r="G526" s="644" t="s">
        <v>36</v>
      </c>
      <c r="H526" s="651">
        <v>200</v>
      </c>
      <c r="I526" s="651" t="s">
        <v>397</v>
      </c>
      <c r="J526" s="651">
        <v>40</v>
      </c>
      <c r="K526" s="651"/>
      <c r="L526" s="651">
        <v>40</v>
      </c>
      <c r="M526" s="651"/>
      <c r="N526" s="651"/>
      <c r="O526" s="651">
        <v>91</v>
      </c>
      <c r="P526" s="651">
        <v>318</v>
      </c>
      <c r="Q526" s="644" t="s">
        <v>131</v>
      </c>
      <c r="R526" s="644" t="s">
        <v>513</v>
      </c>
    </row>
    <row r="527" spans="1:18" ht="21.75" customHeight="1">
      <c r="A527" s="645"/>
      <c r="B527" s="664" t="s">
        <v>1794</v>
      </c>
      <c r="C527" s="648">
        <v>1</v>
      </c>
      <c r="D527" s="645" t="s">
        <v>1795</v>
      </c>
      <c r="E527" s="649"/>
      <c r="F527" s="644" t="s">
        <v>1690</v>
      </c>
      <c r="G527" s="644" t="s">
        <v>36</v>
      </c>
      <c r="H527" s="651">
        <v>300</v>
      </c>
      <c r="I527" s="651" t="s">
        <v>397</v>
      </c>
      <c r="J527" s="651">
        <v>30</v>
      </c>
      <c r="K527" s="651"/>
      <c r="L527" s="651">
        <v>30</v>
      </c>
      <c r="M527" s="651"/>
      <c r="N527" s="651"/>
      <c r="O527" s="651">
        <v>290</v>
      </c>
      <c r="P527" s="651">
        <v>420</v>
      </c>
      <c r="Q527" s="644" t="s">
        <v>131</v>
      </c>
      <c r="R527" s="644" t="s">
        <v>513</v>
      </c>
    </row>
    <row r="528" spans="1:18" ht="21.75" customHeight="1">
      <c r="A528" s="645"/>
      <c r="B528" s="664" t="s">
        <v>1796</v>
      </c>
      <c r="C528" s="648">
        <v>1</v>
      </c>
      <c r="D528" s="645" t="s">
        <v>1797</v>
      </c>
      <c r="E528" s="649"/>
      <c r="F528" s="644" t="s">
        <v>1690</v>
      </c>
      <c r="G528" s="644" t="s">
        <v>36</v>
      </c>
      <c r="H528" s="651">
        <v>400</v>
      </c>
      <c r="I528" s="651" t="s">
        <v>397</v>
      </c>
      <c r="J528" s="651">
        <v>60</v>
      </c>
      <c r="K528" s="651"/>
      <c r="L528" s="651">
        <v>60</v>
      </c>
      <c r="M528" s="651"/>
      <c r="N528" s="651"/>
      <c r="O528" s="651">
        <v>112</v>
      </c>
      <c r="P528" s="651">
        <v>458</v>
      </c>
      <c r="Q528" s="644" t="s">
        <v>131</v>
      </c>
      <c r="R528" s="644" t="s">
        <v>513</v>
      </c>
    </row>
    <row r="529" spans="1:18" ht="21.75" customHeight="1">
      <c r="A529" s="645"/>
      <c r="B529" s="664" t="s">
        <v>1798</v>
      </c>
      <c r="C529" s="648">
        <v>1</v>
      </c>
      <c r="D529" s="645" t="s">
        <v>1799</v>
      </c>
      <c r="E529" s="649"/>
      <c r="F529" s="644" t="s">
        <v>1690</v>
      </c>
      <c r="G529" s="644" t="s">
        <v>36</v>
      </c>
      <c r="H529" s="651">
        <v>300</v>
      </c>
      <c r="I529" s="651" t="s">
        <v>397</v>
      </c>
      <c r="J529" s="651">
        <v>36</v>
      </c>
      <c r="K529" s="651"/>
      <c r="L529" s="651">
        <v>36</v>
      </c>
      <c r="M529" s="651"/>
      <c r="N529" s="651"/>
      <c r="O529" s="651">
        <v>150</v>
      </c>
      <c r="P529" s="651">
        <v>450</v>
      </c>
      <c r="Q529" s="644" t="s">
        <v>131</v>
      </c>
      <c r="R529" s="644" t="s">
        <v>513</v>
      </c>
    </row>
    <row r="530" spans="1:18" ht="21.75" customHeight="1">
      <c r="A530" s="645"/>
      <c r="B530" s="664" t="s">
        <v>1800</v>
      </c>
      <c r="C530" s="648">
        <v>1</v>
      </c>
      <c r="D530" s="645" t="s">
        <v>1801</v>
      </c>
      <c r="E530" s="649"/>
      <c r="F530" s="644" t="s">
        <v>1690</v>
      </c>
      <c r="G530" s="644" t="s">
        <v>36</v>
      </c>
      <c r="H530" s="651">
        <v>300</v>
      </c>
      <c r="I530" s="651" t="s">
        <v>397</v>
      </c>
      <c r="J530" s="651">
        <v>45</v>
      </c>
      <c r="K530" s="651"/>
      <c r="L530" s="651">
        <v>45</v>
      </c>
      <c r="M530" s="651"/>
      <c r="N530" s="651"/>
      <c r="O530" s="651">
        <v>82</v>
      </c>
      <c r="P530" s="651">
        <v>196</v>
      </c>
      <c r="Q530" s="644" t="s">
        <v>131</v>
      </c>
      <c r="R530" s="644" t="s">
        <v>513</v>
      </c>
    </row>
    <row r="531" spans="1:18" ht="21.75" customHeight="1">
      <c r="A531" s="645"/>
      <c r="B531" s="659" t="s">
        <v>1802</v>
      </c>
      <c r="C531" s="648">
        <v>1</v>
      </c>
      <c r="D531" s="646" t="s">
        <v>1803</v>
      </c>
      <c r="E531" s="660"/>
      <c r="F531" s="652" t="s">
        <v>1690</v>
      </c>
      <c r="G531" s="644" t="s">
        <v>36</v>
      </c>
      <c r="H531" s="651">
        <v>950</v>
      </c>
      <c r="I531" s="651" t="s">
        <v>397</v>
      </c>
      <c r="J531" s="651">
        <v>142.5</v>
      </c>
      <c r="K531" s="651"/>
      <c r="L531" s="651">
        <v>142.5</v>
      </c>
      <c r="M531" s="651"/>
      <c r="N531" s="651"/>
      <c r="O531" s="651">
        <v>120</v>
      </c>
      <c r="P531" s="651">
        <v>378</v>
      </c>
      <c r="Q531" s="644" t="s">
        <v>131</v>
      </c>
      <c r="R531" s="644" t="s">
        <v>513</v>
      </c>
    </row>
    <row r="532" spans="1:18" ht="21.75" customHeight="1">
      <c r="A532" s="645"/>
      <c r="B532" s="659" t="s">
        <v>1804</v>
      </c>
      <c r="C532" s="648">
        <v>1</v>
      </c>
      <c r="D532" s="646" t="s">
        <v>1805</v>
      </c>
      <c r="E532" s="660"/>
      <c r="F532" s="652" t="s">
        <v>62</v>
      </c>
      <c r="G532" s="644" t="s">
        <v>36</v>
      </c>
      <c r="H532" s="651">
        <v>300</v>
      </c>
      <c r="I532" s="651" t="s">
        <v>397</v>
      </c>
      <c r="J532" s="651">
        <v>60</v>
      </c>
      <c r="K532" s="651"/>
      <c r="L532" s="651">
        <v>60</v>
      </c>
      <c r="M532" s="651"/>
      <c r="N532" s="651"/>
      <c r="O532" s="651">
        <v>160</v>
      </c>
      <c r="P532" s="651">
        <v>566</v>
      </c>
      <c r="Q532" s="644" t="s">
        <v>131</v>
      </c>
      <c r="R532" s="644" t="s">
        <v>513</v>
      </c>
    </row>
    <row r="533" spans="1:18" ht="21.75" customHeight="1">
      <c r="A533" s="645"/>
      <c r="B533" s="659" t="s">
        <v>1806</v>
      </c>
      <c r="C533" s="648">
        <v>1</v>
      </c>
      <c r="D533" s="646" t="s">
        <v>1807</v>
      </c>
      <c r="E533" s="660"/>
      <c r="F533" s="652" t="s">
        <v>1690</v>
      </c>
      <c r="G533" s="644" t="s">
        <v>36</v>
      </c>
      <c r="H533" s="651">
        <v>678</v>
      </c>
      <c r="I533" s="651" t="s">
        <v>397</v>
      </c>
      <c r="J533" s="651">
        <v>180</v>
      </c>
      <c r="K533" s="651"/>
      <c r="L533" s="651">
        <v>180</v>
      </c>
      <c r="M533" s="651"/>
      <c r="N533" s="651"/>
      <c r="O533" s="651">
        <v>134</v>
      </c>
      <c r="P533" s="651">
        <v>510</v>
      </c>
      <c r="Q533" s="644" t="s">
        <v>131</v>
      </c>
      <c r="R533" s="644" t="s">
        <v>513</v>
      </c>
    </row>
    <row r="534" spans="1:18" ht="21.75" customHeight="1">
      <c r="A534" s="645"/>
      <c r="B534" s="659" t="s">
        <v>1808</v>
      </c>
      <c r="C534" s="648">
        <v>1</v>
      </c>
      <c r="D534" s="646" t="s">
        <v>1809</v>
      </c>
      <c r="E534" s="660"/>
      <c r="F534" s="652" t="s">
        <v>62</v>
      </c>
      <c r="G534" s="644" t="s">
        <v>36</v>
      </c>
      <c r="H534" s="651">
        <v>180</v>
      </c>
      <c r="I534" s="651" t="s">
        <v>397</v>
      </c>
      <c r="J534" s="651">
        <v>36</v>
      </c>
      <c r="K534" s="651"/>
      <c r="L534" s="651">
        <v>36</v>
      </c>
      <c r="M534" s="651"/>
      <c r="N534" s="651"/>
      <c r="O534" s="651">
        <v>84</v>
      </c>
      <c r="P534" s="651">
        <v>290</v>
      </c>
      <c r="Q534" s="644" t="s">
        <v>131</v>
      </c>
      <c r="R534" s="644" t="s">
        <v>513</v>
      </c>
    </row>
    <row r="535" spans="1:18" ht="21.75" customHeight="1">
      <c r="A535" s="645"/>
      <c r="B535" s="659" t="s">
        <v>1810</v>
      </c>
      <c r="C535" s="648">
        <v>1</v>
      </c>
      <c r="D535" s="646" t="s">
        <v>1811</v>
      </c>
      <c r="E535" s="660"/>
      <c r="F535" s="652" t="s">
        <v>1690</v>
      </c>
      <c r="G535" s="644" t="s">
        <v>36</v>
      </c>
      <c r="H535" s="651">
        <v>1500</v>
      </c>
      <c r="I535" s="651" t="s">
        <v>397</v>
      </c>
      <c r="J535" s="651">
        <v>225</v>
      </c>
      <c r="K535" s="651"/>
      <c r="L535" s="651">
        <v>225</v>
      </c>
      <c r="M535" s="651"/>
      <c r="N535" s="651"/>
      <c r="O535" s="651">
        <v>289</v>
      </c>
      <c r="P535" s="651">
        <v>1088</v>
      </c>
      <c r="Q535" s="644" t="s">
        <v>131</v>
      </c>
      <c r="R535" s="644" t="s">
        <v>513</v>
      </c>
    </row>
    <row r="536" spans="1:18" ht="21.75" customHeight="1">
      <c r="A536" s="645"/>
      <c r="B536" s="659" t="s">
        <v>1812</v>
      </c>
      <c r="C536" s="648">
        <v>1</v>
      </c>
      <c r="D536" s="646" t="s">
        <v>1813</v>
      </c>
      <c r="E536" s="660"/>
      <c r="F536" s="652" t="s">
        <v>1690</v>
      </c>
      <c r="G536" s="644" t="s">
        <v>36</v>
      </c>
      <c r="H536" s="651">
        <v>1500</v>
      </c>
      <c r="I536" s="651" t="s">
        <v>397</v>
      </c>
      <c r="J536" s="651">
        <v>225</v>
      </c>
      <c r="K536" s="651"/>
      <c r="L536" s="651">
        <v>225</v>
      </c>
      <c r="M536" s="651"/>
      <c r="N536" s="651"/>
      <c r="O536" s="651">
        <v>288</v>
      </c>
      <c r="P536" s="651">
        <v>970</v>
      </c>
      <c r="Q536" s="644" t="s">
        <v>131</v>
      </c>
      <c r="R536" s="644" t="s">
        <v>513</v>
      </c>
    </row>
    <row r="537" spans="1:18" ht="21.75" customHeight="1">
      <c r="A537" s="645"/>
      <c r="B537" s="664" t="s">
        <v>1814</v>
      </c>
      <c r="C537" s="648">
        <v>1</v>
      </c>
      <c r="D537" s="645" t="s">
        <v>1815</v>
      </c>
      <c r="E537" s="649"/>
      <c r="F537" s="644" t="s">
        <v>62</v>
      </c>
      <c r="G537" s="644" t="s">
        <v>36</v>
      </c>
      <c r="H537" s="651">
        <v>500</v>
      </c>
      <c r="I537" s="651" t="s">
        <v>397</v>
      </c>
      <c r="J537" s="651">
        <v>100</v>
      </c>
      <c r="K537" s="651"/>
      <c r="L537" s="651">
        <v>100</v>
      </c>
      <c r="M537" s="651"/>
      <c r="N537" s="651"/>
      <c r="O537" s="651">
        <v>250</v>
      </c>
      <c r="P537" s="651">
        <v>960</v>
      </c>
      <c r="Q537" s="644" t="s">
        <v>131</v>
      </c>
      <c r="R537" s="644" t="s">
        <v>513</v>
      </c>
    </row>
    <row r="538" spans="1:18" ht="21.75" customHeight="1">
      <c r="A538" s="645"/>
      <c r="B538" s="664" t="s">
        <v>1816</v>
      </c>
      <c r="C538" s="648">
        <v>1</v>
      </c>
      <c r="D538" s="645" t="s">
        <v>1817</v>
      </c>
      <c r="E538" s="649"/>
      <c r="F538" s="644" t="s">
        <v>62</v>
      </c>
      <c r="G538" s="644" t="s">
        <v>36</v>
      </c>
      <c r="H538" s="651">
        <v>500</v>
      </c>
      <c r="I538" s="651" t="s">
        <v>397</v>
      </c>
      <c r="J538" s="651">
        <v>100</v>
      </c>
      <c r="K538" s="651"/>
      <c r="L538" s="651">
        <v>100</v>
      </c>
      <c r="M538" s="651"/>
      <c r="N538" s="651"/>
      <c r="O538" s="651">
        <v>80</v>
      </c>
      <c r="P538" s="651">
        <v>300</v>
      </c>
      <c r="Q538" s="644" t="s">
        <v>131</v>
      </c>
      <c r="R538" s="644" t="s">
        <v>513</v>
      </c>
    </row>
    <row r="539" spans="1:18" ht="36" customHeight="1">
      <c r="A539" s="645"/>
      <c r="B539" s="664" t="s">
        <v>1818</v>
      </c>
      <c r="C539" s="648">
        <v>1</v>
      </c>
      <c r="D539" s="645" t="s">
        <v>1819</v>
      </c>
      <c r="E539" s="649"/>
      <c r="F539" s="644" t="s">
        <v>62</v>
      </c>
      <c r="G539" s="644" t="s">
        <v>36</v>
      </c>
      <c r="H539" s="651">
        <v>500</v>
      </c>
      <c r="I539" s="651" t="s">
        <v>397</v>
      </c>
      <c r="J539" s="651">
        <v>100</v>
      </c>
      <c r="K539" s="651"/>
      <c r="L539" s="651">
        <v>100</v>
      </c>
      <c r="M539" s="651"/>
      <c r="N539" s="651"/>
      <c r="O539" s="651">
        <v>260</v>
      </c>
      <c r="P539" s="651">
        <v>1040</v>
      </c>
      <c r="Q539" s="644" t="s">
        <v>131</v>
      </c>
      <c r="R539" s="644" t="s">
        <v>513</v>
      </c>
    </row>
    <row r="540" spans="1:18" ht="21.75" customHeight="1">
      <c r="A540" s="645"/>
      <c r="B540" s="664" t="s">
        <v>1820</v>
      </c>
      <c r="C540" s="648">
        <v>1</v>
      </c>
      <c r="D540" s="645" t="s">
        <v>1821</v>
      </c>
      <c r="E540" s="649"/>
      <c r="F540" s="644" t="s">
        <v>62</v>
      </c>
      <c r="G540" s="644" t="s">
        <v>36</v>
      </c>
      <c r="H540" s="651">
        <v>1500</v>
      </c>
      <c r="I540" s="651" t="s">
        <v>397</v>
      </c>
      <c r="J540" s="651">
        <v>225</v>
      </c>
      <c r="K540" s="651"/>
      <c r="L540" s="651">
        <v>225</v>
      </c>
      <c r="M540" s="651"/>
      <c r="N540" s="651"/>
      <c r="O540" s="651">
        <v>210</v>
      </c>
      <c r="P540" s="651">
        <v>920</v>
      </c>
      <c r="Q540" s="644" t="s">
        <v>131</v>
      </c>
      <c r="R540" s="644" t="s">
        <v>513</v>
      </c>
    </row>
    <row r="541" spans="1:18" ht="21.75" customHeight="1">
      <c r="A541" s="645"/>
      <c r="B541" s="664" t="s">
        <v>1822</v>
      </c>
      <c r="C541" s="648">
        <v>1</v>
      </c>
      <c r="D541" s="645" t="s">
        <v>1823</v>
      </c>
      <c r="E541" s="649"/>
      <c r="F541" s="644" t="s">
        <v>62</v>
      </c>
      <c r="G541" s="644" t="s">
        <v>36</v>
      </c>
      <c r="H541" s="651">
        <v>600</v>
      </c>
      <c r="I541" s="651" t="s">
        <v>397</v>
      </c>
      <c r="J541" s="651">
        <v>120</v>
      </c>
      <c r="K541" s="651"/>
      <c r="L541" s="651">
        <v>120</v>
      </c>
      <c r="M541" s="651"/>
      <c r="N541" s="651"/>
      <c r="O541" s="651">
        <v>380</v>
      </c>
      <c r="P541" s="651">
        <v>1520</v>
      </c>
      <c r="Q541" s="644" t="s">
        <v>131</v>
      </c>
      <c r="R541" s="644" t="s">
        <v>513</v>
      </c>
    </row>
    <row r="542" spans="1:18" ht="21.75" customHeight="1">
      <c r="A542" s="645"/>
      <c r="B542" s="664" t="s">
        <v>1824</v>
      </c>
      <c r="C542" s="648">
        <v>1</v>
      </c>
      <c r="D542" s="645" t="s">
        <v>1825</v>
      </c>
      <c r="E542" s="649"/>
      <c r="F542" s="644" t="s">
        <v>62</v>
      </c>
      <c r="G542" s="644" t="s">
        <v>36</v>
      </c>
      <c r="H542" s="651">
        <v>400</v>
      </c>
      <c r="I542" s="651" t="s">
        <v>397</v>
      </c>
      <c r="J542" s="651">
        <v>80</v>
      </c>
      <c r="K542" s="651"/>
      <c r="L542" s="651">
        <v>80</v>
      </c>
      <c r="M542" s="651"/>
      <c r="N542" s="651"/>
      <c r="O542" s="651">
        <v>98</v>
      </c>
      <c r="P542" s="651">
        <v>420</v>
      </c>
      <c r="Q542" s="644" t="s">
        <v>131</v>
      </c>
      <c r="R542" s="644" t="s">
        <v>513</v>
      </c>
    </row>
    <row r="543" spans="1:18" ht="21.75" customHeight="1">
      <c r="A543" s="645"/>
      <c r="B543" s="664" t="s">
        <v>1826</v>
      </c>
      <c r="C543" s="648">
        <v>1</v>
      </c>
      <c r="D543" s="645" t="s">
        <v>1827</v>
      </c>
      <c r="E543" s="649"/>
      <c r="F543" s="644" t="s">
        <v>62</v>
      </c>
      <c r="G543" s="644" t="s">
        <v>36</v>
      </c>
      <c r="H543" s="651">
        <v>400</v>
      </c>
      <c r="I543" s="651" t="s">
        <v>397</v>
      </c>
      <c r="J543" s="651">
        <v>80</v>
      </c>
      <c r="K543" s="651"/>
      <c r="L543" s="651">
        <v>80</v>
      </c>
      <c r="M543" s="651"/>
      <c r="N543" s="651"/>
      <c r="O543" s="651">
        <v>118</v>
      </c>
      <c r="P543" s="651">
        <v>499</v>
      </c>
      <c r="Q543" s="644" t="s">
        <v>131</v>
      </c>
      <c r="R543" s="644" t="s">
        <v>513</v>
      </c>
    </row>
    <row r="544" spans="1:18" ht="21.75" customHeight="1">
      <c r="A544" s="645"/>
      <c r="B544" s="664" t="s">
        <v>1828</v>
      </c>
      <c r="C544" s="648">
        <v>1</v>
      </c>
      <c r="D544" s="645" t="s">
        <v>1829</v>
      </c>
      <c r="E544" s="649"/>
      <c r="F544" s="644" t="s">
        <v>1690</v>
      </c>
      <c r="G544" s="644" t="s">
        <v>36</v>
      </c>
      <c r="H544" s="651">
        <v>1080</v>
      </c>
      <c r="I544" s="651" t="s">
        <v>397</v>
      </c>
      <c r="J544" s="651">
        <v>190</v>
      </c>
      <c r="K544" s="651"/>
      <c r="L544" s="651">
        <v>190</v>
      </c>
      <c r="M544" s="651"/>
      <c r="N544" s="651"/>
      <c r="O544" s="651">
        <v>138</v>
      </c>
      <c r="P544" s="651">
        <v>525</v>
      </c>
      <c r="Q544" s="644" t="s">
        <v>131</v>
      </c>
      <c r="R544" s="644" t="s">
        <v>513</v>
      </c>
    </row>
    <row r="545" spans="1:18" ht="21.75" customHeight="1">
      <c r="A545" s="645"/>
      <c r="B545" s="664" t="s">
        <v>1830</v>
      </c>
      <c r="C545" s="648">
        <v>1</v>
      </c>
      <c r="D545" s="645" t="s">
        <v>1831</v>
      </c>
      <c r="E545" s="649"/>
      <c r="F545" s="644" t="s">
        <v>62</v>
      </c>
      <c r="G545" s="644" t="s">
        <v>36</v>
      </c>
      <c r="H545" s="651">
        <v>300</v>
      </c>
      <c r="I545" s="651" t="s">
        <v>397</v>
      </c>
      <c r="J545" s="651">
        <v>50</v>
      </c>
      <c r="K545" s="651"/>
      <c r="L545" s="651">
        <v>50</v>
      </c>
      <c r="M545" s="651"/>
      <c r="N545" s="651"/>
      <c r="O545" s="651">
        <v>126</v>
      </c>
      <c r="P545" s="651">
        <v>495</v>
      </c>
      <c r="Q545" s="644" t="s">
        <v>131</v>
      </c>
      <c r="R545" s="644" t="s">
        <v>513</v>
      </c>
    </row>
    <row r="546" spans="1:18" ht="21.75" customHeight="1">
      <c r="A546" s="645"/>
      <c r="B546" s="664" t="s">
        <v>1832</v>
      </c>
      <c r="C546" s="648">
        <v>1</v>
      </c>
      <c r="D546" s="645" t="s">
        <v>1833</v>
      </c>
      <c r="E546" s="649"/>
      <c r="F546" s="644" t="s">
        <v>62</v>
      </c>
      <c r="G546" s="644" t="s">
        <v>36</v>
      </c>
      <c r="H546" s="651">
        <v>200</v>
      </c>
      <c r="I546" s="651" t="s">
        <v>397</v>
      </c>
      <c r="J546" s="651">
        <v>40</v>
      </c>
      <c r="K546" s="651"/>
      <c r="L546" s="651">
        <v>40</v>
      </c>
      <c r="M546" s="651"/>
      <c r="N546" s="651"/>
      <c r="O546" s="651">
        <v>122</v>
      </c>
      <c r="P546" s="651">
        <v>378</v>
      </c>
      <c r="Q546" s="644" t="s">
        <v>131</v>
      </c>
      <c r="R546" s="644" t="s">
        <v>513</v>
      </c>
    </row>
    <row r="547" spans="1:18" ht="30.75" customHeight="1">
      <c r="A547" s="645"/>
      <c r="B547" s="664" t="s">
        <v>1834</v>
      </c>
      <c r="C547" s="648">
        <v>1</v>
      </c>
      <c r="D547" s="645" t="s">
        <v>1835</v>
      </c>
      <c r="E547" s="649"/>
      <c r="F547" s="644" t="s">
        <v>1690</v>
      </c>
      <c r="G547" s="644" t="s">
        <v>36</v>
      </c>
      <c r="H547" s="651">
        <v>500</v>
      </c>
      <c r="I547" s="651" t="s">
        <v>397</v>
      </c>
      <c r="J547" s="651">
        <v>75</v>
      </c>
      <c r="K547" s="651"/>
      <c r="L547" s="651">
        <v>75</v>
      </c>
      <c r="M547" s="651"/>
      <c r="N547" s="651"/>
      <c r="O547" s="651">
        <v>159</v>
      </c>
      <c r="P547" s="651">
        <v>457</v>
      </c>
      <c r="Q547" s="644" t="s">
        <v>131</v>
      </c>
      <c r="R547" s="644" t="s">
        <v>513</v>
      </c>
    </row>
    <row r="548" spans="1:18" s="467" customFormat="1" ht="21.75" customHeight="1">
      <c r="A548" s="645"/>
      <c r="B548" s="664" t="s">
        <v>1836</v>
      </c>
      <c r="C548" s="648">
        <v>1</v>
      </c>
      <c r="D548" s="645" t="s">
        <v>1837</v>
      </c>
      <c r="E548" s="649"/>
      <c r="F548" s="644" t="s">
        <v>62</v>
      </c>
      <c r="G548" s="644" t="s">
        <v>36</v>
      </c>
      <c r="H548" s="651">
        <v>100</v>
      </c>
      <c r="I548" s="651" t="s">
        <v>397</v>
      </c>
      <c r="J548" s="651">
        <v>20</v>
      </c>
      <c r="K548" s="651"/>
      <c r="L548" s="651">
        <v>20</v>
      </c>
      <c r="M548" s="651"/>
      <c r="N548" s="651"/>
      <c r="O548" s="651">
        <v>190</v>
      </c>
      <c r="P548" s="651">
        <v>547</v>
      </c>
      <c r="Q548" s="644" t="s">
        <v>131</v>
      </c>
      <c r="R548" s="644" t="s">
        <v>513</v>
      </c>
    </row>
    <row r="549" spans="1:18" s="467" customFormat="1" ht="21.75" customHeight="1">
      <c r="A549" s="645"/>
      <c r="B549" s="664" t="s">
        <v>1836</v>
      </c>
      <c r="C549" s="648">
        <v>1</v>
      </c>
      <c r="D549" s="645" t="s">
        <v>1837</v>
      </c>
      <c r="E549" s="649"/>
      <c r="F549" s="644" t="s">
        <v>1690</v>
      </c>
      <c r="G549" s="644" t="s">
        <v>36</v>
      </c>
      <c r="H549" s="651">
        <v>360</v>
      </c>
      <c r="I549" s="651" t="s">
        <v>397</v>
      </c>
      <c r="J549" s="651">
        <v>36</v>
      </c>
      <c r="K549" s="651"/>
      <c r="L549" s="651">
        <v>36</v>
      </c>
      <c r="M549" s="651"/>
      <c r="N549" s="651"/>
      <c r="O549" s="651">
        <v>190</v>
      </c>
      <c r="P549" s="651">
        <v>547</v>
      </c>
      <c r="Q549" s="644" t="s">
        <v>131</v>
      </c>
      <c r="R549" s="644" t="s">
        <v>513</v>
      </c>
    </row>
    <row r="550" spans="1:18" ht="21.75" customHeight="1">
      <c r="A550" s="645"/>
      <c r="B550" s="664" t="s">
        <v>1790</v>
      </c>
      <c r="C550" s="648">
        <v>1</v>
      </c>
      <c r="D550" s="645" t="s">
        <v>1838</v>
      </c>
      <c r="E550" s="649"/>
      <c r="F550" s="644" t="s">
        <v>62</v>
      </c>
      <c r="G550" s="644" t="s">
        <v>36</v>
      </c>
      <c r="H550" s="651">
        <v>1500</v>
      </c>
      <c r="I550" s="651" t="s">
        <v>397</v>
      </c>
      <c r="J550" s="651">
        <v>300</v>
      </c>
      <c r="K550" s="651"/>
      <c r="L550" s="651">
        <v>300</v>
      </c>
      <c r="M550" s="651"/>
      <c r="N550" s="651"/>
      <c r="O550" s="651">
        <v>171</v>
      </c>
      <c r="P550" s="651">
        <v>521</v>
      </c>
      <c r="Q550" s="644" t="s">
        <v>131</v>
      </c>
      <c r="R550" s="644" t="s">
        <v>681</v>
      </c>
    </row>
    <row r="551" spans="1:18" ht="21.75" customHeight="1">
      <c r="A551" s="645"/>
      <c r="B551" s="664" t="s">
        <v>1839</v>
      </c>
      <c r="C551" s="648">
        <v>1</v>
      </c>
      <c r="D551" s="645" t="s">
        <v>1840</v>
      </c>
      <c r="E551" s="649"/>
      <c r="F551" s="644" t="s">
        <v>62</v>
      </c>
      <c r="G551" s="644" t="s">
        <v>36</v>
      </c>
      <c r="H551" s="651">
        <v>1500</v>
      </c>
      <c r="I551" s="651" t="s">
        <v>397</v>
      </c>
      <c r="J551" s="651">
        <v>300</v>
      </c>
      <c r="K551" s="651"/>
      <c r="L551" s="651">
        <v>300</v>
      </c>
      <c r="M551" s="651"/>
      <c r="N551" s="651"/>
      <c r="O551" s="651">
        <v>70</v>
      </c>
      <c r="P551" s="651">
        <v>225</v>
      </c>
      <c r="Q551" s="644" t="s">
        <v>131</v>
      </c>
      <c r="R551" s="644" t="s">
        <v>681</v>
      </c>
    </row>
    <row r="552" spans="1:18" ht="21" customHeight="1">
      <c r="A552" s="645"/>
      <c r="B552" s="664" t="s">
        <v>1841</v>
      </c>
      <c r="C552" s="648">
        <v>1</v>
      </c>
      <c r="D552" s="645" t="s">
        <v>1842</v>
      </c>
      <c r="E552" s="649"/>
      <c r="F552" s="644" t="s">
        <v>62</v>
      </c>
      <c r="G552" s="644" t="s">
        <v>36</v>
      </c>
      <c r="H552" s="651">
        <v>100</v>
      </c>
      <c r="I552" s="651" t="s">
        <v>397</v>
      </c>
      <c r="J552" s="651">
        <v>20</v>
      </c>
      <c r="K552" s="651"/>
      <c r="L552" s="651">
        <v>20</v>
      </c>
      <c r="M552" s="651"/>
      <c r="N552" s="651"/>
      <c r="O552" s="651">
        <v>112</v>
      </c>
      <c r="P552" s="651">
        <v>352</v>
      </c>
      <c r="Q552" s="644" t="s">
        <v>131</v>
      </c>
      <c r="R552" s="644" t="s">
        <v>681</v>
      </c>
    </row>
    <row r="553" spans="1:18" ht="21.75" customHeight="1">
      <c r="A553" s="645"/>
      <c r="B553" s="664" t="s">
        <v>1841</v>
      </c>
      <c r="C553" s="648">
        <v>1</v>
      </c>
      <c r="D553" s="645" t="s">
        <v>1842</v>
      </c>
      <c r="E553" s="649"/>
      <c r="F553" s="644" t="s">
        <v>1690</v>
      </c>
      <c r="G553" s="644" t="s">
        <v>36</v>
      </c>
      <c r="H553" s="651">
        <v>360</v>
      </c>
      <c r="I553" s="651" t="s">
        <v>397</v>
      </c>
      <c r="J553" s="651">
        <v>36</v>
      </c>
      <c r="K553" s="651"/>
      <c r="L553" s="651">
        <v>36</v>
      </c>
      <c r="M553" s="651"/>
      <c r="N553" s="651"/>
      <c r="O553" s="651">
        <v>112</v>
      </c>
      <c r="P553" s="651">
        <v>352</v>
      </c>
      <c r="Q553" s="644" t="s">
        <v>131</v>
      </c>
      <c r="R553" s="644" t="s">
        <v>681</v>
      </c>
    </row>
    <row r="554" spans="1:18" ht="21.75" customHeight="1">
      <c r="A554" s="645"/>
      <c r="B554" s="664" t="s">
        <v>1843</v>
      </c>
      <c r="C554" s="648">
        <v>1</v>
      </c>
      <c r="D554" s="645" t="s">
        <v>1844</v>
      </c>
      <c r="E554" s="649"/>
      <c r="F554" s="644" t="s">
        <v>62</v>
      </c>
      <c r="G554" s="644" t="s">
        <v>36</v>
      </c>
      <c r="H554" s="651">
        <v>400</v>
      </c>
      <c r="I554" s="651" t="s">
        <v>397</v>
      </c>
      <c r="J554" s="651">
        <v>80</v>
      </c>
      <c r="K554" s="651"/>
      <c r="L554" s="651">
        <v>80</v>
      </c>
      <c r="M554" s="651"/>
      <c r="N554" s="651"/>
      <c r="O554" s="651">
        <v>60</v>
      </c>
      <c r="P554" s="651">
        <v>260</v>
      </c>
      <c r="Q554" s="644" t="s">
        <v>131</v>
      </c>
      <c r="R554" s="644" t="s">
        <v>681</v>
      </c>
    </row>
    <row r="555" spans="1:18" ht="21.75" customHeight="1">
      <c r="A555" s="645"/>
      <c r="B555" s="664" t="s">
        <v>1845</v>
      </c>
      <c r="C555" s="648">
        <v>1</v>
      </c>
      <c r="D555" s="645" t="s">
        <v>1846</v>
      </c>
      <c r="E555" s="649"/>
      <c r="F555" s="644" t="s">
        <v>62</v>
      </c>
      <c r="G555" s="644" t="s">
        <v>36</v>
      </c>
      <c r="H555" s="651">
        <v>240</v>
      </c>
      <c r="I555" s="651" t="s">
        <v>397</v>
      </c>
      <c r="J555" s="651">
        <v>48</v>
      </c>
      <c r="K555" s="651"/>
      <c r="L555" s="651">
        <v>48</v>
      </c>
      <c r="M555" s="651"/>
      <c r="N555" s="651"/>
      <c r="O555" s="651">
        <v>142</v>
      </c>
      <c r="P555" s="651">
        <v>349</v>
      </c>
      <c r="Q555" s="644" t="s">
        <v>131</v>
      </c>
      <c r="R555" s="644" t="s">
        <v>681</v>
      </c>
    </row>
    <row r="556" spans="1:18" ht="21.75" customHeight="1">
      <c r="A556" s="645"/>
      <c r="B556" s="664" t="s">
        <v>1834</v>
      </c>
      <c r="C556" s="648">
        <v>1</v>
      </c>
      <c r="D556" s="645" t="s">
        <v>1847</v>
      </c>
      <c r="E556" s="649"/>
      <c r="F556" s="644" t="s">
        <v>62</v>
      </c>
      <c r="G556" s="644" t="s">
        <v>36</v>
      </c>
      <c r="H556" s="651">
        <v>100</v>
      </c>
      <c r="I556" s="651" t="s">
        <v>397</v>
      </c>
      <c r="J556" s="651">
        <v>20</v>
      </c>
      <c r="K556" s="651"/>
      <c r="L556" s="651">
        <v>20</v>
      </c>
      <c r="M556" s="651"/>
      <c r="N556" s="651"/>
      <c r="O556" s="651">
        <v>87</v>
      </c>
      <c r="P556" s="651">
        <v>265</v>
      </c>
      <c r="Q556" s="644" t="s">
        <v>131</v>
      </c>
      <c r="R556" s="644" t="s">
        <v>681</v>
      </c>
    </row>
    <row r="557" spans="1:18" ht="21" customHeight="1">
      <c r="A557" s="645"/>
      <c r="B557" s="664" t="s">
        <v>1848</v>
      </c>
      <c r="C557" s="648">
        <v>1</v>
      </c>
      <c r="D557" s="645" t="s">
        <v>1849</v>
      </c>
      <c r="E557" s="649"/>
      <c r="F557" s="644" t="s">
        <v>1690</v>
      </c>
      <c r="G557" s="644" t="s">
        <v>36</v>
      </c>
      <c r="H557" s="651">
        <v>60</v>
      </c>
      <c r="I557" s="651" t="s">
        <v>397</v>
      </c>
      <c r="J557" s="651">
        <v>12</v>
      </c>
      <c r="K557" s="651"/>
      <c r="L557" s="651">
        <v>12</v>
      </c>
      <c r="M557" s="651"/>
      <c r="N557" s="651"/>
      <c r="O557" s="651">
        <v>120</v>
      </c>
      <c r="P557" s="651">
        <v>450</v>
      </c>
      <c r="Q557" s="644" t="s">
        <v>131</v>
      </c>
      <c r="R557" s="644" t="s">
        <v>681</v>
      </c>
    </row>
    <row r="558" spans="1:18" ht="21.75" customHeight="1">
      <c r="A558" s="645"/>
      <c r="B558" s="664" t="s">
        <v>1850</v>
      </c>
      <c r="C558" s="648">
        <v>1</v>
      </c>
      <c r="D558" s="645" t="s">
        <v>1851</v>
      </c>
      <c r="E558" s="649"/>
      <c r="F558" s="644" t="s">
        <v>62</v>
      </c>
      <c r="G558" s="644" t="s">
        <v>36</v>
      </c>
      <c r="H558" s="651">
        <v>600</v>
      </c>
      <c r="I558" s="651" t="s">
        <v>1852</v>
      </c>
      <c r="J558" s="651">
        <v>120</v>
      </c>
      <c r="K558" s="651"/>
      <c r="L558" s="651">
        <v>120</v>
      </c>
      <c r="M558" s="651"/>
      <c r="N558" s="651"/>
      <c r="O558" s="651">
        <v>223</v>
      </c>
      <c r="P558" s="651">
        <v>608</v>
      </c>
      <c r="Q558" s="644" t="s">
        <v>131</v>
      </c>
      <c r="R558" s="644" t="s">
        <v>681</v>
      </c>
    </row>
    <row r="559" spans="1:18" ht="21.75" customHeight="1">
      <c r="A559" s="645"/>
      <c r="B559" s="664" t="s">
        <v>1853</v>
      </c>
      <c r="C559" s="648">
        <v>1</v>
      </c>
      <c r="D559" s="645" t="s">
        <v>1854</v>
      </c>
      <c r="E559" s="649"/>
      <c r="F559" s="644" t="s">
        <v>62</v>
      </c>
      <c r="G559" s="644" t="s">
        <v>36</v>
      </c>
      <c r="H559" s="651">
        <v>1000</v>
      </c>
      <c r="I559" s="651" t="s">
        <v>397</v>
      </c>
      <c r="J559" s="651">
        <v>200</v>
      </c>
      <c r="K559" s="651"/>
      <c r="L559" s="651">
        <v>200</v>
      </c>
      <c r="M559" s="651"/>
      <c r="N559" s="651"/>
      <c r="O559" s="651">
        <v>115</v>
      </c>
      <c r="P559" s="651">
        <v>385</v>
      </c>
      <c r="Q559" s="644" t="s">
        <v>131</v>
      </c>
      <c r="R559" s="644" t="s">
        <v>681</v>
      </c>
    </row>
    <row r="560" spans="1:18" ht="21.75" customHeight="1">
      <c r="A560" s="645"/>
      <c r="B560" s="664" t="s">
        <v>1855</v>
      </c>
      <c r="C560" s="648">
        <v>1</v>
      </c>
      <c r="D560" s="645" t="s">
        <v>1856</v>
      </c>
      <c r="E560" s="649"/>
      <c r="F560" s="644" t="s">
        <v>62</v>
      </c>
      <c r="G560" s="644" t="s">
        <v>36</v>
      </c>
      <c r="H560" s="651">
        <v>4000</v>
      </c>
      <c r="I560" s="651" t="s">
        <v>397</v>
      </c>
      <c r="J560" s="651">
        <v>800</v>
      </c>
      <c r="K560" s="651"/>
      <c r="L560" s="651">
        <v>800</v>
      </c>
      <c r="M560" s="651"/>
      <c r="N560" s="651"/>
      <c r="O560" s="651">
        <v>300</v>
      </c>
      <c r="P560" s="651">
        <v>600</v>
      </c>
      <c r="Q560" s="644" t="s">
        <v>131</v>
      </c>
      <c r="R560" s="644" t="s">
        <v>681</v>
      </c>
    </row>
    <row r="561" spans="1:16357" s="494" customFormat="1" ht="21.75" customHeight="1">
      <c r="A561" s="645"/>
      <c r="B561" s="664" t="s">
        <v>1857</v>
      </c>
      <c r="C561" s="648">
        <v>1</v>
      </c>
      <c r="D561" s="645" t="s">
        <v>1858</v>
      </c>
      <c r="E561" s="649"/>
      <c r="F561" s="644" t="s">
        <v>62</v>
      </c>
      <c r="G561" s="644" t="s">
        <v>36</v>
      </c>
      <c r="H561" s="651">
        <v>500</v>
      </c>
      <c r="I561" s="651" t="s">
        <v>397</v>
      </c>
      <c r="J561" s="651">
        <v>100</v>
      </c>
      <c r="K561" s="651"/>
      <c r="L561" s="651">
        <v>100</v>
      </c>
      <c r="M561" s="651"/>
      <c r="N561" s="651"/>
      <c r="O561" s="651">
        <v>200</v>
      </c>
      <c r="P561" s="651">
        <v>650</v>
      </c>
      <c r="Q561" s="644" t="s">
        <v>131</v>
      </c>
      <c r="R561" s="644" t="s">
        <v>681</v>
      </c>
      <c r="S561" s="495"/>
      <c r="T561" s="495"/>
      <c r="U561" s="495"/>
      <c r="V561" s="495"/>
      <c r="W561" s="495"/>
      <c r="X561" s="495"/>
      <c r="Y561" s="495"/>
      <c r="Z561" s="495"/>
      <c r="AA561" s="495"/>
      <c r="AB561" s="495"/>
      <c r="AC561" s="495"/>
      <c r="AD561" s="495"/>
      <c r="AE561" s="495"/>
      <c r="AF561" s="495"/>
      <c r="AG561" s="495"/>
      <c r="AH561" s="495"/>
      <c r="AI561" s="495"/>
      <c r="AJ561" s="495"/>
      <c r="AK561" s="495"/>
      <c r="AL561" s="495"/>
      <c r="AM561" s="495"/>
      <c r="AN561" s="495"/>
      <c r="AO561" s="495"/>
      <c r="AP561" s="495"/>
      <c r="AQ561" s="495"/>
      <c r="AR561" s="495"/>
      <c r="AS561" s="495"/>
      <c r="AT561" s="495"/>
      <c r="AU561" s="495"/>
      <c r="AV561" s="495"/>
      <c r="AW561" s="495"/>
      <c r="AX561" s="495"/>
      <c r="AY561" s="495"/>
      <c r="AZ561" s="495"/>
      <c r="BA561" s="495"/>
      <c r="BB561" s="495"/>
      <c r="BC561" s="495"/>
      <c r="BD561" s="495"/>
      <c r="BE561" s="495"/>
      <c r="BF561" s="495"/>
      <c r="BG561" s="495"/>
      <c r="BH561" s="495"/>
      <c r="BI561" s="495"/>
      <c r="BJ561" s="495"/>
      <c r="BK561" s="495"/>
      <c r="BL561" s="495"/>
      <c r="BM561" s="495"/>
      <c r="BN561" s="495"/>
      <c r="BO561" s="495"/>
      <c r="BP561" s="495"/>
      <c r="BQ561" s="495"/>
      <c r="BR561" s="495"/>
      <c r="BS561" s="495"/>
      <c r="BT561" s="495"/>
      <c r="BU561" s="495"/>
      <c r="BV561" s="495"/>
      <c r="BW561" s="495"/>
      <c r="BX561" s="495"/>
      <c r="BY561" s="495"/>
      <c r="BZ561" s="495"/>
      <c r="CA561" s="495"/>
      <c r="CB561" s="495"/>
      <c r="CC561" s="495"/>
      <c r="CD561" s="495"/>
      <c r="CE561" s="495"/>
      <c r="CF561" s="495"/>
      <c r="CG561" s="495"/>
      <c r="CH561" s="495"/>
      <c r="CI561" s="495"/>
      <c r="CJ561" s="495"/>
      <c r="CK561" s="495"/>
      <c r="CL561" s="495"/>
      <c r="CM561" s="495"/>
      <c r="CN561" s="495"/>
      <c r="CO561" s="495"/>
      <c r="CP561" s="495"/>
      <c r="CQ561" s="495"/>
      <c r="CR561" s="495"/>
      <c r="CS561" s="495"/>
      <c r="CT561" s="495"/>
      <c r="CU561" s="495"/>
      <c r="CV561" s="495"/>
      <c r="CW561" s="495"/>
      <c r="CX561" s="495"/>
      <c r="CY561" s="495"/>
      <c r="CZ561" s="495"/>
      <c r="DA561" s="495"/>
      <c r="DB561" s="495"/>
      <c r="DC561" s="495"/>
      <c r="DD561" s="495"/>
      <c r="DE561" s="495"/>
      <c r="DF561" s="495"/>
      <c r="DG561" s="495"/>
      <c r="DH561" s="495"/>
      <c r="DI561" s="495"/>
      <c r="DJ561" s="495"/>
      <c r="DK561" s="495"/>
      <c r="DL561" s="495"/>
      <c r="DM561" s="495"/>
      <c r="DN561" s="495"/>
      <c r="DO561" s="495"/>
      <c r="DP561" s="495"/>
      <c r="DQ561" s="495"/>
      <c r="DR561" s="495"/>
      <c r="DS561" s="495"/>
      <c r="DT561" s="495"/>
      <c r="DU561" s="495"/>
      <c r="DV561" s="495"/>
      <c r="DW561" s="495"/>
      <c r="DX561" s="495"/>
      <c r="DY561" s="495"/>
      <c r="DZ561" s="495"/>
      <c r="EA561" s="495"/>
      <c r="EB561" s="495"/>
      <c r="EC561" s="495"/>
      <c r="ED561" s="495"/>
      <c r="EE561" s="495"/>
      <c r="EF561" s="495"/>
      <c r="EG561" s="495"/>
      <c r="EH561" s="495"/>
      <c r="EI561" s="495"/>
      <c r="EJ561" s="495"/>
      <c r="EK561" s="495"/>
      <c r="EL561" s="495"/>
      <c r="EM561" s="495"/>
      <c r="EN561" s="495"/>
      <c r="EO561" s="495"/>
      <c r="EP561" s="495"/>
      <c r="EQ561" s="495"/>
      <c r="ER561" s="495"/>
      <c r="ES561" s="495"/>
      <c r="ET561" s="495"/>
      <c r="EU561" s="495"/>
      <c r="EV561" s="495"/>
      <c r="EW561" s="495"/>
      <c r="EX561" s="495"/>
      <c r="EY561" s="495"/>
      <c r="EZ561" s="495"/>
      <c r="FA561" s="495"/>
      <c r="FB561" s="495"/>
      <c r="FC561" s="495"/>
      <c r="FD561" s="495"/>
      <c r="FE561" s="495"/>
      <c r="FF561" s="495"/>
      <c r="FG561" s="495"/>
      <c r="FH561" s="495"/>
      <c r="FI561" s="495"/>
      <c r="FJ561" s="495"/>
      <c r="FK561" s="495"/>
      <c r="FL561" s="495"/>
      <c r="FM561" s="495"/>
      <c r="FN561" s="495"/>
      <c r="FO561" s="495"/>
      <c r="FP561" s="495"/>
      <c r="FQ561" s="495"/>
      <c r="FR561" s="495"/>
      <c r="FS561" s="495"/>
      <c r="FT561" s="495"/>
      <c r="FU561" s="495"/>
      <c r="FV561" s="495"/>
      <c r="FW561" s="495"/>
      <c r="FX561" s="495"/>
      <c r="FY561" s="495"/>
      <c r="FZ561" s="495"/>
      <c r="GA561" s="495"/>
      <c r="GB561" s="495"/>
      <c r="GC561" s="495"/>
      <c r="GD561" s="495"/>
      <c r="GE561" s="495"/>
      <c r="GF561" s="495"/>
      <c r="GG561" s="495"/>
      <c r="GH561" s="495"/>
      <c r="GI561" s="495"/>
      <c r="GJ561" s="495"/>
      <c r="GK561" s="495"/>
      <c r="GL561" s="495"/>
      <c r="GM561" s="495"/>
      <c r="GN561" s="495"/>
      <c r="GO561" s="495"/>
      <c r="GP561" s="495"/>
      <c r="GQ561" s="495"/>
      <c r="GR561" s="495"/>
      <c r="GS561" s="495"/>
      <c r="GT561" s="495"/>
      <c r="GU561" s="495"/>
      <c r="GV561" s="495"/>
      <c r="GW561" s="495"/>
      <c r="GX561" s="495"/>
      <c r="GY561" s="495"/>
      <c r="GZ561" s="495"/>
      <c r="HA561" s="495"/>
      <c r="HB561" s="495"/>
      <c r="HC561" s="495"/>
      <c r="HD561" s="495"/>
      <c r="HE561" s="495"/>
      <c r="HF561" s="495"/>
      <c r="HG561" s="495"/>
      <c r="HH561" s="495"/>
      <c r="HI561" s="495"/>
      <c r="HJ561" s="495"/>
      <c r="HK561" s="495"/>
      <c r="HL561" s="495"/>
      <c r="HM561" s="495"/>
      <c r="HN561" s="495"/>
      <c r="HO561" s="495"/>
      <c r="HP561" s="495"/>
      <c r="HQ561" s="495"/>
      <c r="HR561" s="495"/>
      <c r="HS561" s="495"/>
      <c r="HT561" s="495"/>
      <c r="HU561" s="495"/>
      <c r="HV561" s="495"/>
      <c r="HW561" s="495"/>
      <c r="HX561" s="495"/>
      <c r="HY561" s="495"/>
      <c r="HZ561" s="495"/>
      <c r="IA561" s="495"/>
      <c r="IB561" s="495"/>
      <c r="IC561" s="495"/>
      <c r="ID561" s="495"/>
      <c r="IE561" s="495"/>
      <c r="IF561" s="495"/>
      <c r="IG561" s="495"/>
      <c r="IH561" s="495"/>
      <c r="II561" s="495"/>
      <c r="IJ561" s="495"/>
      <c r="IK561" s="495"/>
      <c r="IL561" s="495"/>
      <c r="IM561" s="495"/>
      <c r="IN561" s="495"/>
      <c r="IO561" s="495"/>
      <c r="IP561" s="495"/>
      <c r="IQ561" s="495"/>
      <c r="IR561" s="495"/>
      <c r="IS561" s="495"/>
      <c r="IT561" s="495"/>
      <c r="IU561" s="495"/>
      <c r="IV561" s="495"/>
      <c r="IW561" s="495"/>
      <c r="IX561" s="495"/>
      <c r="IY561" s="495"/>
      <c r="IZ561" s="495"/>
      <c r="JA561" s="495"/>
      <c r="JB561" s="495"/>
      <c r="JC561" s="495"/>
      <c r="JD561" s="495"/>
      <c r="JE561" s="495"/>
      <c r="JF561" s="495"/>
      <c r="JG561" s="495"/>
      <c r="JH561" s="495"/>
      <c r="JI561" s="495"/>
      <c r="JJ561" s="495"/>
      <c r="JK561" s="495"/>
      <c r="JL561" s="495"/>
      <c r="JM561" s="495"/>
      <c r="JN561" s="495"/>
      <c r="JO561" s="495"/>
      <c r="JP561" s="495"/>
      <c r="JQ561" s="495"/>
      <c r="JR561" s="495"/>
      <c r="JS561" s="495"/>
      <c r="JT561" s="495"/>
      <c r="JU561" s="495"/>
      <c r="JV561" s="495"/>
      <c r="JW561" s="495"/>
      <c r="JX561" s="495"/>
      <c r="JY561" s="495"/>
      <c r="JZ561" s="495"/>
      <c r="KA561" s="495"/>
      <c r="KB561" s="495"/>
      <c r="KC561" s="495"/>
      <c r="KD561" s="495"/>
      <c r="KE561" s="495"/>
      <c r="KF561" s="495"/>
      <c r="KG561" s="495"/>
      <c r="KH561" s="495"/>
      <c r="KI561" s="495"/>
      <c r="KJ561" s="495"/>
      <c r="KK561" s="495"/>
      <c r="KL561" s="495"/>
      <c r="KM561" s="495"/>
      <c r="KN561" s="495"/>
      <c r="KO561" s="495"/>
      <c r="KP561" s="495"/>
      <c r="KQ561" s="495"/>
      <c r="KR561" s="495"/>
      <c r="KS561" s="495"/>
      <c r="KT561" s="495"/>
      <c r="KU561" s="495"/>
      <c r="KV561" s="495"/>
      <c r="KW561" s="495"/>
      <c r="KX561" s="495"/>
      <c r="KY561" s="495"/>
      <c r="KZ561" s="495"/>
      <c r="LA561" s="495"/>
      <c r="LB561" s="495"/>
      <c r="LC561" s="495"/>
      <c r="LD561" s="495"/>
      <c r="LE561" s="495"/>
      <c r="LF561" s="495"/>
      <c r="LG561" s="495"/>
      <c r="LH561" s="495"/>
      <c r="LI561" s="495"/>
      <c r="LJ561" s="495"/>
      <c r="LK561" s="495"/>
      <c r="LL561" s="495"/>
      <c r="LM561" s="495"/>
      <c r="LN561" s="495"/>
      <c r="LO561" s="495"/>
      <c r="LP561" s="495"/>
      <c r="LQ561" s="495"/>
      <c r="LR561" s="495"/>
      <c r="LS561" s="495"/>
      <c r="LT561" s="495"/>
      <c r="LU561" s="495"/>
      <c r="LV561" s="495"/>
      <c r="LW561" s="495"/>
      <c r="LX561" s="495"/>
      <c r="LY561" s="495"/>
      <c r="LZ561" s="495"/>
      <c r="MA561" s="495"/>
      <c r="MB561" s="495"/>
      <c r="MC561" s="495"/>
      <c r="MD561" s="495"/>
      <c r="ME561" s="495"/>
      <c r="MF561" s="495"/>
      <c r="MG561" s="495"/>
      <c r="MH561" s="495"/>
      <c r="MI561" s="495"/>
      <c r="MJ561" s="495"/>
      <c r="MK561" s="495"/>
      <c r="ML561" s="495"/>
      <c r="MM561" s="495"/>
      <c r="MN561" s="495"/>
      <c r="MO561" s="495"/>
      <c r="MP561" s="495"/>
      <c r="MQ561" s="495"/>
      <c r="MR561" s="495"/>
      <c r="MS561" s="495"/>
      <c r="MT561" s="495"/>
      <c r="MU561" s="495"/>
      <c r="MV561" s="495"/>
      <c r="MW561" s="495"/>
      <c r="MX561" s="495"/>
      <c r="MY561" s="495"/>
      <c r="MZ561" s="495"/>
      <c r="NA561" s="495"/>
      <c r="NB561" s="495"/>
      <c r="NC561" s="495"/>
      <c r="ND561" s="495"/>
      <c r="NE561" s="495"/>
      <c r="NF561" s="495"/>
      <c r="NG561" s="495"/>
      <c r="NH561" s="495"/>
      <c r="NI561" s="495"/>
      <c r="NJ561" s="495"/>
      <c r="NK561" s="495"/>
      <c r="NL561" s="495"/>
      <c r="NM561" s="495"/>
      <c r="NN561" s="495"/>
      <c r="NO561" s="495"/>
      <c r="NP561" s="495"/>
      <c r="NQ561" s="495"/>
      <c r="NR561" s="495"/>
      <c r="NS561" s="495"/>
      <c r="NT561" s="495"/>
      <c r="NU561" s="495"/>
      <c r="NV561" s="495"/>
      <c r="NW561" s="495"/>
      <c r="NX561" s="495"/>
      <c r="NY561" s="495"/>
      <c r="NZ561" s="495"/>
      <c r="OA561" s="495"/>
      <c r="OB561" s="495"/>
      <c r="OC561" s="495"/>
      <c r="OD561" s="495"/>
      <c r="OE561" s="495"/>
      <c r="OF561" s="495"/>
      <c r="OG561" s="495"/>
      <c r="OH561" s="495"/>
      <c r="OI561" s="495"/>
      <c r="OJ561" s="495"/>
      <c r="OK561" s="495"/>
      <c r="OL561" s="495"/>
      <c r="OM561" s="495"/>
      <c r="ON561" s="495"/>
      <c r="OO561" s="495"/>
      <c r="OP561" s="495"/>
      <c r="OQ561" s="495"/>
      <c r="OR561" s="495"/>
      <c r="OS561" s="495"/>
      <c r="OT561" s="495"/>
      <c r="OU561" s="495"/>
      <c r="OV561" s="495"/>
      <c r="OW561" s="495"/>
      <c r="OX561" s="495"/>
      <c r="OY561" s="495"/>
      <c r="OZ561" s="495"/>
      <c r="PA561" s="495"/>
      <c r="PB561" s="495"/>
      <c r="PC561" s="495"/>
      <c r="PD561" s="495"/>
      <c r="PE561" s="495"/>
      <c r="PF561" s="495"/>
      <c r="PG561" s="495"/>
      <c r="PH561" s="495"/>
      <c r="PI561" s="495"/>
      <c r="PJ561" s="495"/>
      <c r="PK561" s="495"/>
      <c r="PL561" s="495"/>
      <c r="PM561" s="495"/>
      <c r="PN561" s="495"/>
      <c r="PO561" s="495"/>
      <c r="PP561" s="495"/>
      <c r="PQ561" s="495"/>
      <c r="PR561" s="495"/>
      <c r="PS561" s="495"/>
      <c r="PT561" s="495"/>
      <c r="PU561" s="495"/>
      <c r="PV561" s="495"/>
      <c r="PW561" s="495"/>
      <c r="PX561" s="495"/>
      <c r="PY561" s="495"/>
      <c r="PZ561" s="495"/>
      <c r="QA561" s="495"/>
      <c r="QB561" s="495"/>
      <c r="QC561" s="495"/>
      <c r="QD561" s="495"/>
      <c r="QE561" s="495"/>
      <c r="QF561" s="495"/>
      <c r="QG561" s="495"/>
      <c r="QH561" s="495"/>
      <c r="QI561" s="495"/>
      <c r="QJ561" s="495"/>
      <c r="QK561" s="495"/>
      <c r="QL561" s="495"/>
      <c r="QM561" s="495"/>
      <c r="QN561" s="495"/>
      <c r="QO561" s="495"/>
      <c r="QP561" s="495"/>
      <c r="QQ561" s="495"/>
      <c r="QR561" s="495"/>
      <c r="QS561" s="495"/>
      <c r="QT561" s="495"/>
      <c r="QU561" s="495"/>
      <c r="QV561" s="495"/>
      <c r="QW561" s="495"/>
      <c r="QX561" s="495"/>
      <c r="QY561" s="495"/>
      <c r="QZ561" s="495"/>
      <c r="RA561" s="495"/>
      <c r="RB561" s="495"/>
      <c r="RC561" s="495"/>
      <c r="RD561" s="495"/>
      <c r="RE561" s="495"/>
      <c r="RF561" s="495"/>
      <c r="RG561" s="495"/>
      <c r="RH561" s="495"/>
      <c r="RI561" s="495"/>
      <c r="RJ561" s="495"/>
      <c r="RK561" s="495"/>
      <c r="RL561" s="495"/>
      <c r="RM561" s="495"/>
      <c r="RN561" s="495"/>
      <c r="RO561" s="495"/>
      <c r="RP561" s="495"/>
      <c r="RQ561" s="495"/>
      <c r="RR561" s="495"/>
      <c r="RS561" s="495"/>
      <c r="RT561" s="495"/>
      <c r="RU561" s="495"/>
      <c r="RV561" s="495"/>
      <c r="RW561" s="495"/>
      <c r="RX561" s="495"/>
      <c r="RY561" s="495"/>
      <c r="RZ561" s="495"/>
      <c r="SA561" s="495"/>
      <c r="SB561" s="495"/>
      <c r="SC561" s="495"/>
      <c r="SD561" s="495"/>
      <c r="SE561" s="495"/>
      <c r="SF561" s="495"/>
      <c r="SG561" s="495"/>
      <c r="SH561" s="495"/>
      <c r="SI561" s="495"/>
      <c r="SJ561" s="495"/>
      <c r="SK561" s="495"/>
      <c r="SL561" s="495"/>
      <c r="SM561" s="495"/>
      <c r="SN561" s="495"/>
      <c r="SO561" s="495"/>
      <c r="SP561" s="495"/>
      <c r="SQ561" s="495"/>
      <c r="SR561" s="495"/>
      <c r="SS561" s="495"/>
      <c r="ST561" s="495"/>
      <c r="SU561" s="495"/>
      <c r="SV561" s="495"/>
      <c r="SW561" s="495"/>
      <c r="SX561" s="495"/>
      <c r="SY561" s="495"/>
      <c r="SZ561" s="495"/>
      <c r="TA561" s="495"/>
      <c r="TB561" s="495"/>
      <c r="TC561" s="495"/>
      <c r="TD561" s="495"/>
      <c r="TE561" s="495"/>
      <c r="TF561" s="495"/>
      <c r="TG561" s="495"/>
      <c r="TH561" s="495"/>
      <c r="TI561" s="495"/>
      <c r="TJ561" s="495"/>
      <c r="TK561" s="495"/>
      <c r="TL561" s="495"/>
      <c r="TM561" s="495"/>
      <c r="TN561" s="495"/>
      <c r="TO561" s="495"/>
      <c r="TP561" s="495"/>
      <c r="TQ561" s="495"/>
      <c r="TR561" s="495"/>
      <c r="TS561" s="495"/>
      <c r="TT561" s="495"/>
      <c r="TU561" s="495"/>
      <c r="TV561" s="495"/>
      <c r="TW561" s="495"/>
      <c r="TX561" s="495"/>
      <c r="TY561" s="495"/>
      <c r="TZ561" s="495"/>
      <c r="UA561" s="495"/>
      <c r="UB561" s="495"/>
      <c r="UC561" s="495"/>
      <c r="UD561" s="495"/>
      <c r="UE561" s="495"/>
      <c r="UF561" s="495"/>
      <c r="UG561" s="495"/>
      <c r="UH561" s="495"/>
      <c r="UI561" s="495"/>
      <c r="UJ561" s="495"/>
      <c r="UK561" s="495"/>
      <c r="UL561" s="495"/>
      <c r="UM561" s="495"/>
      <c r="UN561" s="495"/>
      <c r="UO561" s="495"/>
      <c r="UP561" s="495"/>
      <c r="UQ561" s="495"/>
      <c r="UR561" s="495"/>
      <c r="US561" s="495"/>
      <c r="UT561" s="495"/>
      <c r="UU561" s="495"/>
      <c r="UV561" s="495"/>
      <c r="UW561" s="495"/>
      <c r="UX561" s="495"/>
      <c r="UY561" s="495"/>
      <c r="UZ561" s="495"/>
      <c r="VA561" s="495"/>
      <c r="VB561" s="495"/>
      <c r="VC561" s="495"/>
      <c r="VD561" s="495"/>
      <c r="VE561" s="495"/>
      <c r="VF561" s="495"/>
      <c r="VG561" s="495"/>
      <c r="VH561" s="495"/>
      <c r="VI561" s="495"/>
      <c r="VJ561" s="495"/>
      <c r="VK561" s="495"/>
      <c r="VL561" s="495"/>
      <c r="VM561" s="495"/>
      <c r="VN561" s="495"/>
      <c r="VO561" s="495"/>
      <c r="VP561" s="495"/>
      <c r="VQ561" s="495"/>
      <c r="VR561" s="495"/>
      <c r="VS561" s="495"/>
      <c r="VT561" s="495"/>
      <c r="VU561" s="495"/>
      <c r="VV561" s="495"/>
      <c r="VW561" s="495"/>
      <c r="VX561" s="495"/>
      <c r="VY561" s="495"/>
      <c r="VZ561" s="495"/>
      <c r="WA561" s="495"/>
      <c r="WB561" s="495"/>
      <c r="WC561" s="495"/>
      <c r="WD561" s="495"/>
      <c r="WE561" s="495"/>
      <c r="WF561" s="495"/>
      <c r="WG561" s="495"/>
      <c r="WH561" s="495"/>
      <c r="WI561" s="495"/>
      <c r="WJ561" s="495"/>
      <c r="WK561" s="495"/>
      <c r="WL561" s="495"/>
      <c r="WM561" s="495"/>
      <c r="WN561" s="495"/>
      <c r="WO561" s="495"/>
      <c r="WP561" s="495"/>
      <c r="WQ561" s="495"/>
      <c r="WR561" s="495"/>
      <c r="WS561" s="495"/>
      <c r="WT561" s="495"/>
      <c r="WU561" s="495"/>
      <c r="WV561" s="495"/>
      <c r="WW561" s="495"/>
      <c r="WX561" s="495"/>
      <c r="WY561" s="495"/>
      <c r="WZ561" s="495"/>
      <c r="XA561" s="495"/>
      <c r="XB561" s="495"/>
      <c r="XC561" s="495"/>
      <c r="XD561" s="495"/>
      <c r="XE561" s="495"/>
      <c r="XF561" s="495"/>
      <c r="XG561" s="495"/>
      <c r="XH561" s="495"/>
      <c r="XI561" s="495"/>
      <c r="XJ561" s="495"/>
      <c r="XK561" s="495"/>
      <c r="XL561" s="495"/>
      <c r="XM561" s="495"/>
      <c r="XN561" s="495"/>
      <c r="XO561" s="495"/>
      <c r="XP561" s="495"/>
      <c r="XQ561" s="495"/>
      <c r="XR561" s="495"/>
      <c r="XS561" s="495"/>
      <c r="XT561" s="495"/>
      <c r="XU561" s="495"/>
      <c r="XV561" s="495"/>
      <c r="XW561" s="495"/>
      <c r="XX561" s="495"/>
      <c r="XY561" s="495"/>
      <c r="XZ561" s="495"/>
      <c r="YA561" s="495"/>
      <c r="YB561" s="495"/>
      <c r="YC561" s="495"/>
      <c r="YD561" s="495"/>
      <c r="YE561" s="495"/>
      <c r="YF561" s="495"/>
      <c r="YG561" s="495"/>
      <c r="YH561" s="495"/>
      <c r="YI561" s="495"/>
      <c r="YJ561" s="495"/>
      <c r="YK561" s="495"/>
      <c r="YL561" s="495"/>
      <c r="YM561" s="495"/>
      <c r="YN561" s="495"/>
      <c r="YO561" s="495"/>
      <c r="YP561" s="495"/>
      <c r="YQ561" s="495"/>
      <c r="YR561" s="495"/>
      <c r="YS561" s="495"/>
      <c r="YT561" s="495"/>
      <c r="YU561" s="495"/>
      <c r="YV561" s="495"/>
      <c r="YW561" s="495"/>
      <c r="YX561" s="495"/>
      <c r="YY561" s="495"/>
      <c r="YZ561" s="495"/>
      <c r="ZA561" s="495"/>
      <c r="ZB561" s="495"/>
      <c r="ZC561" s="495"/>
      <c r="ZD561" s="495"/>
      <c r="ZE561" s="495"/>
      <c r="ZF561" s="495"/>
      <c r="ZG561" s="495"/>
      <c r="ZH561" s="495"/>
      <c r="ZI561" s="495"/>
      <c r="ZJ561" s="495"/>
      <c r="ZK561" s="495"/>
      <c r="ZL561" s="495"/>
      <c r="ZM561" s="495"/>
      <c r="ZN561" s="495"/>
      <c r="ZO561" s="495"/>
      <c r="ZP561" s="495"/>
      <c r="ZQ561" s="495"/>
      <c r="ZR561" s="495"/>
      <c r="ZS561" s="495"/>
      <c r="ZT561" s="495"/>
      <c r="ZU561" s="495"/>
      <c r="ZV561" s="495"/>
      <c r="ZW561" s="495"/>
      <c r="ZX561" s="495"/>
      <c r="ZY561" s="495"/>
      <c r="ZZ561" s="495"/>
      <c r="AAA561" s="495"/>
      <c r="AAB561" s="495"/>
      <c r="AAC561" s="495"/>
      <c r="AAD561" s="495"/>
      <c r="AAE561" s="495"/>
      <c r="AAF561" s="495"/>
      <c r="AAG561" s="495"/>
      <c r="AAH561" s="495"/>
      <c r="AAI561" s="495"/>
      <c r="AAJ561" s="495"/>
      <c r="AAK561" s="495"/>
      <c r="AAL561" s="495"/>
      <c r="AAM561" s="495"/>
      <c r="AAN561" s="495"/>
      <c r="AAO561" s="495"/>
      <c r="AAP561" s="495"/>
      <c r="AAQ561" s="495"/>
      <c r="AAR561" s="495"/>
      <c r="AAS561" s="495"/>
      <c r="AAT561" s="495"/>
      <c r="AAU561" s="495"/>
      <c r="AAV561" s="495"/>
      <c r="AAW561" s="495"/>
      <c r="AAX561" s="495"/>
      <c r="AAY561" s="495"/>
      <c r="AAZ561" s="495"/>
      <c r="ABA561" s="495"/>
      <c r="ABB561" s="495"/>
      <c r="ABC561" s="495"/>
      <c r="ABD561" s="495"/>
      <c r="ABE561" s="495"/>
      <c r="ABF561" s="495"/>
      <c r="ABG561" s="495"/>
      <c r="ABH561" s="495"/>
      <c r="ABI561" s="495"/>
      <c r="ABJ561" s="495"/>
      <c r="ABK561" s="495"/>
      <c r="ABL561" s="495"/>
      <c r="ABM561" s="495"/>
      <c r="ABN561" s="495"/>
      <c r="ABO561" s="495"/>
      <c r="ABP561" s="495"/>
      <c r="ABQ561" s="495"/>
      <c r="ABR561" s="495"/>
      <c r="ABS561" s="495"/>
      <c r="ABT561" s="495"/>
      <c r="ABU561" s="495"/>
      <c r="ABV561" s="495"/>
      <c r="ABW561" s="495"/>
      <c r="ABX561" s="495"/>
      <c r="ABY561" s="495"/>
      <c r="ABZ561" s="495"/>
      <c r="ACA561" s="495"/>
      <c r="ACB561" s="495"/>
      <c r="ACC561" s="495"/>
      <c r="ACD561" s="495"/>
      <c r="ACE561" s="495"/>
      <c r="ACF561" s="495"/>
      <c r="ACG561" s="495"/>
      <c r="ACH561" s="495"/>
      <c r="ACI561" s="495"/>
      <c r="ACJ561" s="495"/>
      <c r="ACK561" s="495"/>
      <c r="ACL561" s="495"/>
      <c r="ACM561" s="495"/>
      <c r="ACN561" s="495"/>
      <c r="ACO561" s="495"/>
      <c r="ACP561" s="495"/>
      <c r="ACQ561" s="495"/>
      <c r="ACR561" s="495"/>
      <c r="ACS561" s="495"/>
      <c r="ACT561" s="495"/>
      <c r="ACU561" s="495"/>
      <c r="ACV561" s="495"/>
      <c r="ACW561" s="495"/>
      <c r="ACX561" s="495"/>
      <c r="ACY561" s="495"/>
      <c r="ACZ561" s="495"/>
      <c r="ADA561" s="495"/>
      <c r="ADB561" s="495"/>
      <c r="ADC561" s="495"/>
      <c r="ADD561" s="495"/>
      <c r="ADE561" s="495"/>
      <c r="ADF561" s="495"/>
      <c r="ADG561" s="495"/>
      <c r="ADH561" s="495"/>
      <c r="ADI561" s="495"/>
      <c r="ADJ561" s="495"/>
      <c r="ADK561" s="495"/>
      <c r="ADL561" s="495"/>
      <c r="ADM561" s="495"/>
      <c r="ADN561" s="495"/>
      <c r="ADO561" s="495"/>
      <c r="ADP561" s="495"/>
      <c r="ADQ561" s="495"/>
      <c r="ADR561" s="495"/>
      <c r="ADS561" s="495"/>
      <c r="ADT561" s="495"/>
      <c r="ADU561" s="495"/>
      <c r="ADV561" s="495"/>
      <c r="ADW561" s="495"/>
      <c r="ADX561" s="495"/>
      <c r="ADY561" s="495"/>
      <c r="ADZ561" s="495"/>
      <c r="AEA561" s="495"/>
      <c r="AEB561" s="495"/>
      <c r="AEC561" s="495"/>
      <c r="AED561" s="495"/>
      <c r="AEE561" s="495"/>
      <c r="AEF561" s="495"/>
      <c r="AEG561" s="495"/>
      <c r="AEH561" s="495"/>
      <c r="AEI561" s="495"/>
      <c r="AEJ561" s="495"/>
      <c r="AEK561" s="495"/>
      <c r="AEL561" s="495"/>
      <c r="AEM561" s="495"/>
      <c r="AEN561" s="495"/>
      <c r="AEO561" s="495"/>
      <c r="AEP561" s="495"/>
      <c r="AEQ561" s="495"/>
      <c r="AER561" s="495"/>
      <c r="AES561" s="495"/>
      <c r="AET561" s="495"/>
      <c r="AEU561" s="495"/>
      <c r="AEV561" s="495"/>
      <c r="AEW561" s="495"/>
      <c r="AEX561" s="495"/>
      <c r="AEY561" s="495"/>
      <c r="AEZ561" s="495"/>
      <c r="AFA561" s="495"/>
      <c r="AFB561" s="495"/>
      <c r="AFC561" s="495"/>
      <c r="AFD561" s="495"/>
      <c r="AFE561" s="495"/>
      <c r="AFF561" s="495"/>
      <c r="AFG561" s="495"/>
      <c r="AFH561" s="495"/>
      <c r="AFI561" s="495"/>
      <c r="AFJ561" s="495"/>
      <c r="AFK561" s="495"/>
      <c r="AFL561" s="495"/>
      <c r="AFM561" s="495"/>
      <c r="AFN561" s="495"/>
      <c r="AFO561" s="495"/>
      <c r="AFP561" s="495"/>
      <c r="AFQ561" s="495"/>
      <c r="AFR561" s="495"/>
      <c r="AFS561" s="495"/>
      <c r="AFT561" s="495"/>
      <c r="AFU561" s="495"/>
      <c r="AFV561" s="495"/>
      <c r="AFW561" s="495"/>
      <c r="AFX561" s="495"/>
      <c r="AFY561" s="495"/>
      <c r="AFZ561" s="495"/>
      <c r="AGA561" s="495"/>
      <c r="AGB561" s="495"/>
      <c r="AGC561" s="495"/>
      <c r="AGD561" s="495"/>
      <c r="AGE561" s="495"/>
      <c r="AGF561" s="495"/>
      <c r="AGG561" s="495"/>
      <c r="AGH561" s="495"/>
      <c r="AGI561" s="495"/>
      <c r="AGJ561" s="495"/>
      <c r="AGK561" s="495"/>
      <c r="AGL561" s="495"/>
      <c r="AGM561" s="495"/>
      <c r="AGN561" s="495"/>
      <c r="AGO561" s="495"/>
      <c r="AGP561" s="495"/>
      <c r="AGQ561" s="495"/>
      <c r="AGR561" s="495"/>
      <c r="AGS561" s="495"/>
      <c r="AGT561" s="495"/>
      <c r="AGU561" s="495"/>
      <c r="AGV561" s="495"/>
      <c r="AGW561" s="495"/>
      <c r="AGX561" s="495"/>
      <c r="AGY561" s="495"/>
      <c r="AGZ561" s="495"/>
      <c r="AHA561" s="495"/>
      <c r="AHB561" s="495"/>
      <c r="AHC561" s="495"/>
      <c r="AHD561" s="495"/>
      <c r="AHE561" s="495"/>
      <c r="AHF561" s="495"/>
      <c r="AHG561" s="495"/>
      <c r="AHH561" s="495"/>
      <c r="AHI561" s="495"/>
      <c r="AHJ561" s="495"/>
      <c r="AHK561" s="495"/>
      <c r="AHL561" s="495"/>
      <c r="AHM561" s="495"/>
      <c r="AHN561" s="495"/>
      <c r="AHO561" s="495"/>
      <c r="AHP561" s="495"/>
      <c r="AHQ561" s="495"/>
      <c r="AHR561" s="495"/>
      <c r="AHS561" s="495"/>
      <c r="AHT561" s="495"/>
      <c r="AHU561" s="495"/>
      <c r="AHV561" s="495"/>
      <c r="AHW561" s="495"/>
      <c r="AHX561" s="495"/>
      <c r="AHY561" s="495"/>
      <c r="AHZ561" s="495"/>
      <c r="AIA561" s="495"/>
      <c r="AIB561" s="495"/>
      <c r="AIC561" s="495"/>
      <c r="AID561" s="495"/>
      <c r="AIE561" s="495"/>
      <c r="AIF561" s="495"/>
      <c r="AIG561" s="495"/>
      <c r="AIH561" s="495"/>
      <c r="AII561" s="495"/>
      <c r="AIJ561" s="495"/>
      <c r="AIK561" s="495"/>
      <c r="AIL561" s="495"/>
      <c r="AIM561" s="495"/>
      <c r="AIN561" s="495"/>
      <c r="AIO561" s="495"/>
      <c r="AIP561" s="495"/>
      <c r="AIQ561" s="495"/>
      <c r="AIR561" s="495"/>
      <c r="AIS561" s="495"/>
      <c r="AIT561" s="495"/>
      <c r="AIU561" s="495"/>
      <c r="AIV561" s="495"/>
      <c r="AIW561" s="495"/>
      <c r="AIX561" s="495"/>
      <c r="AIY561" s="495"/>
      <c r="AIZ561" s="495"/>
      <c r="AJA561" s="495"/>
      <c r="AJB561" s="495"/>
      <c r="AJC561" s="495"/>
      <c r="AJD561" s="495"/>
      <c r="AJE561" s="495"/>
      <c r="AJF561" s="495"/>
      <c r="AJG561" s="495"/>
      <c r="AJH561" s="495"/>
      <c r="AJI561" s="495"/>
      <c r="AJJ561" s="495"/>
      <c r="AJK561" s="495"/>
      <c r="AJL561" s="495"/>
      <c r="AJM561" s="495"/>
      <c r="AJN561" s="495"/>
      <c r="AJO561" s="495"/>
      <c r="AJP561" s="495"/>
      <c r="AJQ561" s="495"/>
      <c r="AJR561" s="495"/>
      <c r="AJS561" s="495"/>
      <c r="AJT561" s="495"/>
      <c r="AJU561" s="495"/>
      <c r="AJV561" s="495"/>
      <c r="AJW561" s="495"/>
      <c r="AJX561" s="495"/>
      <c r="AJY561" s="495"/>
      <c r="AJZ561" s="495"/>
      <c r="AKA561" s="495"/>
      <c r="AKB561" s="495"/>
      <c r="AKC561" s="495"/>
      <c r="AKD561" s="495"/>
      <c r="AKE561" s="495"/>
      <c r="AKF561" s="495"/>
      <c r="AKG561" s="495"/>
      <c r="AKH561" s="495"/>
      <c r="AKI561" s="495"/>
      <c r="AKJ561" s="495"/>
      <c r="AKK561" s="495"/>
      <c r="AKL561" s="495"/>
      <c r="AKM561" s="495"/>
      <c r="AKN561" s="495"/>
      <c r="AKO561" s="495"/>
      <c r="AKP561" s="495"/>
      <c r="AKQ561" s="495"/>
      <c r="AKR561" s="495"/>
      <c r="AKS561" s="495"/>
      <c r="AKT561" s="495"/>
      <c r="AKU561" s="495"/>
      <c r="AKV561" s="495"/>
      <c r="AKW561" s="495"/>
      <c r="AKX561" s="495"/>
      <c r="AKY561" s="495"/>
      <c r="AKZ561" s="495"/>
      <c r="ALA561" s="495"/>
      <c r="ALB561" s="495"/>
      <c r="ALC561" s="495"/>
      <c r="ALD561" s="495"/>
      <c r="ALE561" s="495"/>
      <c r="ALF561" s="495"/>
      <c r="ALG561" s="495"/>
      <c r="ALH561" s="495"/>
      <c r="ALI561" s="495"/>
      <c r="ALJ561" s="495"/>
      <c r="ALK561" s="495"/>
      <c r="ALL561" s="495"/>
      <c r="ALM561" s="495"/>
      <c r="ALN561" s="495"/>
      <c r="ALO561" s="495"/>
      <c r="ALP561" s="495"/>
      <c r="ALQ561" s="495"/>
      <c r="ALR561" s="495"/>
      <c r="ALS561" s="495"/>
      <c r="ALT561" s="495"/>
      <c r="ALU561" s="495"/>
      <c r="ALV561" s="495"/>
      <c r="ALW561" s="495"/>
      <c r="ALX561" s="495"/>
      <c r="ALY561" s="495"/>
      <c r="ALZ561" s="495"/>
      <c r="AMA561" s="495"/>
      <c r="AMB561" s="495"/>
      <c r="AMC561" s="495"/>
      <c r="AMD561" s="495"/>
      <c r="AME561" s="495"/>
      <c r="AMF561" s="495"/>
      <c r="AMG561" s="495"/>
      <c r="AMH561" s="495"/>
      <c r="AMI561" s="495"/>
      <c r="AMJ561" s="495"/>
      <c r="AMK561" s="495"/>
      <c r="AML561" s="495"/>
      <c r="AMM561" s="495"/>
      <c r="AMN561" s="495"/>
      <c r="AMO561" s="495"/>
      <c r="AMP561" s="495"/>
      <c r="AMQ561" s="495"/>
      <c r="AMR561" s="495"/>
      <c r="AMS561" s="495"/>
      <c r="AMT561" s="495"/>
      <c r="AMU561" s="495"/>
      <c r="AMV561" s="495"/>
      <c r="AMW561" s="495"/>
      <c r="AMX561" s="495"/>
      <c r="AMY561" s="495"/>
      <c r="AMZ561" s="495"/>
      <c r="ANA561" s="495"/>
      <c r="ANB561" s="495"/>
      <c r="ANC561" s="495"/>
      <c r="AND561" s="495"/>
      <c r="ANE561" s="495"/>
      <c r="ANF561" s="495"/>
      <c r="ANG561" s="495"/>
      <c r="ANH561" s="495"/>
      <c r="ANI561" s="495"/>
      <c r="ANJ561" s="495"/>
      <c r="ANK561" s="495"/>
      <c r="ANL561" s="495"/>
      <c r="ANM561" s="495"/>
      <c r="ANN561" s="495"/>
      <c r="ANO561" s="495"/>
      <c r="ANP561" s="495"/>
      <c r="ANQ561" s="495"/>
      <c r="ANR561" s="495"/>
      <c r="ANS561" s="495"/>
      <c r="ANT561" s="495"/>
      <c r="ANU561" s="495"/>
      <c r="ANV561" s="495"/>
      <c r="ANW561" s="495"/>
      <c r="ANX561" s="495"/>
      <c r="ANY561" s="495"/>
      <c r="ANZ561" s="495"/>
      <c r="AOA561" s="495"/>
      <c r="AOB561" s="495"/>
      <c r="AOC561" s="495"/>
      <c r="AOD561" s="495"/>
      <c r="AOE561" s="495"/>
      <c r="AOF561" s="495"/>
      <c r="AOG561" s="495"/>
      <c r="AOH561" s="495"/>
      <c r="AOI561" s="495"/>
      <c r="AOJ561" s="495"/>
      <c r="AOK561" s="495"/>
      <c r="AOL561" s="495"/>
      <c r="AOM561" s="495"/>
      <c r="AON561" s="495"/>
      <c r="AOO561" s="495"/>
      <c r="AOP561" s="495"/>
      <c r="AOQ561" s="495"/>
      <c r="AOR561" s="495"/>
      <c r="AOS561" s="495"/>
      <c r="AOT561" s="495"/>
      <c r="AOU561" s="495"/>
      <c r="AOV561" s="495"/>
      <c r="AOW561" s="495"/>
      <c r="AOX561" s="495"/>
      <c r="AOY561" s="495"/>
      <c r="AOZ561" s="495"/>
      <c r="APA561" s="495"/>
      <c r="APB561" s="495"/>
      <c r="APC561" s="495"/>
      <c r="APD561" s="495"/>
      <c r="APE561" s="495"/>
      <c r="APF561" s="495"/>
      <c r="APG561" s="495"/>
      <c r="APH561" s="495"/>
      <c r="API561" s="495"/>
      <c r="APJ561" s="495"/>
      <c r="APK561" s="495"/>
      <c r="APL561" s="495"/>
      <c r="APM561" s="495"/>
      <c r="APN561" s="495"/>
      <c r="APO561" s="495"/>
      <c r="APP561" s="495"/>
      <c r="APQ561" s="495"/>
      <c r="APR561" s="495"/>
      <c r="APS561" s="495"/>
      <c r="APT561" s="495"/>
      <c r="APU561" s="495"/>
      <c r="APV561" s="495"/>
      <c r="APW561" s="495"/>
      <c r="APX561" s="495"/>
      <c r="APY561" s="495"/>
      <c r="APZ561" s="495"/>
      <c r="AQA561" s="495"/>
      <c r="AQB561" s="495"/>
      <c r="AQC561" s="495"/>
      <c r="AQD561" s="495"/>
      <c r="AQE561" s="495"/>
      <c r="AQF561" s="495"/>
      <c r="AQG561" s="495"/>
      <c r="AQH561" s="495"/>
      <c r="AQI561" s="495"/>
      <c r="AQJ561" s="495"/>
      <c r="AQK561" s="495"/>
      <c r="AQL561" s="495"/>
      <c r="AQM561" s="495"/>
      <c r="AQN561" s="495"/>
      <c r="AQO561" s="495"/>
      <c r="AQP561" s="495"/>
      <c r="AQQ561" s="495"/>
      <c r="AQR561" s="495"/>
      <c r="AQS561" s="495"/>
      <c r="AQT561" s="495"/>
      <c r="AQU561" s="495"/>
      <c r="AQV561" s="495"/>
      <c r="AQW561" s="495"/>
      <c r="AQX561" s="495"/>
      <c r="AQY561" s="495"/>
      <c r="AQZ561" s="495"/>
      <c r="ARA561" s="495"/>
      <c r="ARB561" s="495"/>
      <c r="ARC561" s="495"/>
      <c r="ARD561" s="495"/>
      <c r="ARE561" s="495"/>
      <c r="ARF561" s="495"/>
      <c r="ARG561" s="495"/>
      <c r="ARH561" s="495"/>
      <c r="ARI561" s="495"/>
      <c r="ARJ561" s="495"/>
      <c r="ARK561" s="495"/>
      <c r="ARL561" s="495"/>
      <c r="ARM561" s="495"/>
      <c r="ARN561" s="495"/>
      <c r="ARO561" s="495"/>
      <c r="ARP561" s="495"/>
      <c r="ARQ561" s="495"/>
      <c r="ARR561" s="495"/>
      <c r="ARS561" s="495"/>
      <c r="ART561" s="495"/>
      <c r="ARU561" s="495"/>
      <c r="ARV561" s="495"/>
      <c r="ARW561" s="495"/>
      <c r="ARX561" s="495"/>
      <c r="ARY561" s="495"/>
      <c r="ARZ561" s="495"/>
      <c r="ASA561" s="495"/>
      <c r="ASB561" s="495"/>
      <c r="ASC561" s="495"/>
      <c r="ASD561" s="495"/>
      <c r="ASE561" s="495"/>
      <c r="ASF561" s="495"/>
      <c r="ASG561" s="495"/>
      <c r="ASH561" s="495"/>
      <c r="ASI561" s="495"/>
      <c r="ASJ561" s="495"/>
      <c r="ASK561" s="495"/>
      <c r="ASL561" s="495"/>
      <c r="ASM561" s="495"/>
      <c r="ASN561" s="495"/>
      <c r="ASO561" s="495"/>
      <c r="ASP561" s="495"/>
      <c r="ASQ561" s="495"/>
      <c r="ASR561" s="495"/>
      <c r="ASS561" s="495"/>
      <c r="AST561" s="495"/>
      <c r="ASU561" s="495"/>
      <c r="ASV561" s="495"/>
      <c r="ASW561" s="495"/>
      <c r="ASX561" s="495"/>
      <c r="ASY561" s="495"/>
      <c r="ASZ561" s="495"/>
      <c r="ATA561" s="495"/>
      <c r="ATB561" s="495"/>
      <c r="ATC561" s="495"/>
      <c r="ATD561" s="495"/>
      <c r="ATE561" s="495"/>
      <c r="ATF561" s="495"/>
      <c r="ATG561" s="495"/>
      <c r="ATH561" s="495"/>
      <c r="ATI561" s="495"/>
      <c r="ATJ561" s="495"/>
      <c r="ATK561" s="495"/>
      <c r="ATL561" s="495"/>
      <c r="ATM561" s="495"/>
      <c r="ATN561" s="495"/>
      <c r="ATO561" s="495"/>
      <c r="ATP561" s="495"/>
      <c r="ATQ561" s="495"/>
      <c r="ATR561" s="495"/>
      <c r="ATS561" s="495"/>
      <c r="ATT561" s="495"/>
      <c r="ATU561" s="495"/>
      <c r="ATV561" s="495"/>
      <c r="ATW561" s="495"/>
      <c r="ATX561" s="495"/>
      <c r="ATY561" s="495"/>
      <c r="ATZ561" s="495"/>
      <c r="AUA561" s="495"/>
      <c r="AUB561" s="495"/>
      <c r="AUC561" s="495"/>
      <c r="AUD561" s="495"/>
      <c r="AUE561" s="495"/>
      <c r="AUF561" s="495"/>
      <c r="AUG561" s="495"/>
      <c r="AUH561" s="495"/>
      <c r="AUI561" s="495"/>
      <c r="AUJ561" s="495"/>
      <c r="AUK561" s="495"/>
      <c r="AUL561" s="495"/>
      <c r="AUM561" s="495"/>
      <c r="AUN561" s="495"/>
      <c r="AUO561" s="495"/>
      <c r="AUP561" s="495"/>
      <c r="AUQ561" s="495"/>
      <c r="AUR561" s="495"/>
      <c r="AUS561" s="495"/>
      <c r="AUT561" s="495"/>
      <c r="AUU561" s="495"/>
      <c r="AUV561" s="495"/>
      <c r="AUW561" s="495"/>
      <c r="AUX561" s="495"/>
      <c r="AUY561" s="495"/>
      <c r="AUZ561" s="495"/>
      <c r="AVA561" s="495"/>
      <c r="AVB561" s="495"/>
      <c r="AVC561" s="495"/>
      <c r="AVD561" s="495"/>
      <c r="AVE561" s="495"/>
      <c r="AVF561" s="495"/>
      <c r="AVG561" s="495"/>
      <c r="AVH561" s="495"/>
      <c r="AVI561" s="495"/>
      <c r="AVJ561" s="495"/>
      <c r="AVK561" s="495"/>
      <c r="AVL561" s="495"/>
      <c r="AVM561" s="495"/>
      <c r="AVN561" s="495"/>
      <c r="AVO561" s="495"/>
      <c r="AVP561" s="495"/>
      <c r="AVQ561" s="495"/>
      <c r="AVR561" s="495"/>
      <c r="AVS561" s="495"/>
      <c r="AVT561" s="495"/>
      <c r="AVU561" s="495"/>
      <c r="AVV561" s="495"/>
      <c r="AVW561" s="495"/>
      <c r="AVX561" s="495"/>
      <c r="AVY561" s="495"/>
      <c r="AVZ561" s="495"/>
      <c r="AWA561" s="495"/>
      <c r="AWB561" s="495"/>
      <c r="AWC561" s="495"/>
      <c r="AWD561" s="495"/>
      <c r="AWE561" s="495"/>
      <c r="AWF561" s="495"/>
      <c r="AWG561" s="495"/>
      <c r="AWH561" s="495"/>
      <c r="AWI561" s="495"/>
      <c r="AWJ561" s="495"/>
      <c r="AWK561" s="495"/>
      <c r="AWL561" s="495"/>
      <c r="AWM561" s="495"/>
      <c r="AWN561" s="495"/>
      <c r="AWO561" s="495"/>
      <c r="AWP561" s="495"/>
      <c r="AWQ561" s="495"/>
      <c r="AWR561" s="495"/>
      <c r="AWS561" s="495"/>
      <c r="AWT561" s="495"/>
      <c r="AWU561" s="495"/>
      <c r="AWV561" s="495"/>
      <c r="AWW561" s="495"/>
      <c r="AWX561" s="495"/>
      <c r="AWY561" s="495"/>
      <c r="AWZ561" s="495"/>
      <c r="AXA561" s="495"/>
      <c r="AXB561" s="495"/>
      <c r="AXC561" s="495"/>
      <c r="AXD561" s="495"/>
      <c r="AXE561" s="495"/>
      <c r="AXF561" s="495"/>
      <c r="AXG561" s="495"/>
      <c r="AXH561" s="495"/>
      <c r="AXI561" s="495"/>
      <c r="AXJ561" s="495"/>
      <c r="AXK561" s="495"/>
      <c r="AXL561" s="495"/>
      <c r="AXM561" s="495"/>
      <c r="AXN561" s="495"/>
      <c r="AXO561" s="495"/>
      <c r="AXP561" s="495"/>
      <c r="AXQ561" s="495"/>
      <c r="AXR561" s="495"/>
      <c r="AXS561" s="495"/>
      <c r="AXT561" s="495"/>
      <c r="AXU561" s="495"/>
      <c r="AXV561" s="495"/>
      <c r="AXW561" s="495"/>
      <c r="AXX561" s="495"/>
      <c r="AXY561" s="495"/>
      <c r="AXZ561" s="495"/>
      <c r="AYA561" s="495"/>
      <c r="AYB561" s="495"/>
      <c r="AYC561" s="495"/>
      <c r="AYD561" s="495"/>
      <c r="AYE561" s="495"/>
      <c r="AYF561" s="495"/>
      <c r="AYG561" s="495"/>
      <c r="AYH561" s="495"/>
      <c r="AYI561" s="495"/>
      <c r="AYJ561" s="495"/>
      <c r="AYK561" s="495"/>
      <c r="AYL561" s="495"/>
      <c r="AYM561" s="495"/>
      <c r="AYN561" s="495"/>
      <c r="AYO561" s="495"/>
      <c r="AYP561" s="495"/>
      <c r="AYQ561" s="495"/>
      <c r="AYR561" s="495"/>
      <c r="AYS561" s="495"/>
      <c r="AYT561" s="495"/>
      <c r="AYU561" s="495"/>
      <c r="AYV561" s="495"/>
      <c r="AYW561" s="495"/>
      <c r="AYX561" s="495"/>
      <c r="AYY561" s="495"/>
      <c r="AYZ561" s="495"/>
      <c r="AZA561" s="495"/>
      <c r="AZB561" s="495"/>
      <c r="AZC561" s="495"/>
      <c r="AZD561" s="495"/>
      <c r="AZE561" s="495"/>
      <c r="AZF561" s="495"/>
      <c r="AZG561" s="495"/>
      <c r="AZH561" s="495"/>
      <c r="AZI561" s="495"/>
      <c r="AZJ561" s="495"/>
      <c r="AZK561" s="495"/>
      <c r="AZL561" s="495"/>
      <c r="AZM561" s="495"/>
      <c r="AZN561" s="495"/>
      <c r="AZO561" s="495"/>
      <c r="AZP561" s="495"/>
      <c r="AZQ561" s="495"/>
      <c r="AZR561" s="495"/>
      <c r="AZS561" s="495"/>
      <c r="AZT561" s="495"/>
      <c r="AZU561" s="495"/>
      <c r="AZV561" s="495"/>
      <c r="AZW561" s="495"/>
      <c r="AZX561" s="495"/>
      <c r="AZY561" s="495"/>
      <c r="AZZ561" s="495"/>
      <c r="BAA561" s="495"/>
      <c r="BAB561" s="495"/>
      <c r="BAC561" s="495"/>
      <c r="BAD561" s="495"/>
      <c r="BAE561" s="495"/>
      <c r="BAF561" s="495"/>
      <c r="BAG561" s="495"/>
      <c r="BAH561" s="495"/>
      <c r="BAI561" s="495"/>
      <c r="BAJ561" s="495"/>
      <c r="BAK561" s="495"/>
      <c r="BAL561" s="495"/>
      <c r="BAM561" s="495"/>
      <c r="BAN561" s="495"/>
      <c r="BAO561" s="495"/>
      <c r="BAP561" s="495"/>
      <c r="BAQ561" s="495"/>
      <c r="BAR561" s="495"/>
      <c r="BAS561" s="495"/>
      <c r="BAT561" s="495"/>
      <c r="BAU561" s="495"/>
      <c r="BAV561" s="495"/>
      <c r="BAW561" s="495"/>
      <c r="BAX561" s="495"/>
      <c r="BAY561" s="495"/>
      <c r="BAZ561" s="495"/>
      <c r="BBA561" s="495"/>
      <c r="BBB561" s="495"/>
      <c r="BBC561" s="495"/>
      <c r="BBD561" s="495"/>
      <c r="BBE561" s="495"/>
      <c r="BBF561" s="495"/>
      <c r="BBG561" s="495"/>
      <c r="BBH561" s="495"/>
      <c r="BBI561" s="495"/>
      <c r="BBJ561" s="495"/>
      <c r="BBK561" s="495"/>
      <c r="BBL561" s="495"/>
      <c r="BBM561" s="495"/>
      <c r="BBN561" s="495"/>
      <c r="BBO561" s="495"/>
      <c r="BBP561" s="495"/>
      <c r="BBQ561" s="495"/>
      <c r="BBR561" s="495"/>
      <c r="BBS561" s="495"/>
      <c r="BBT561" s="495"/>
      <c r="BBU561" s="495"/>
      <c r="BBV561" s="495"/>
      <c r="BBW561" s="495"/>
      <c r="BBX561" s="495"/>
      <c r="BBY561" s="495"/>
      <c r="BBZ561" s="495"/>
      <c r="BCA561" s="495"/>
      <c r="BCB561" s="495"/>
      <c r="BCC561" s="495"/>
      <c r="BCD561" s="495"/>
      <c r="BCE561" s="495"/>
      <c r="BCF561" s="495"/>
      <c r="BCG561" s="495"/>
      <c r="BCH561" s="495"/>
      <c r="BCI561" s="495"/>
      <c r="BCJ561" s="495"/>
      <c r="BCK561" s="495"/>
      <c r="BCL561" s="495"/>
      <c r="BCM561" s="495"/>
      <c r="BCN561" s="495"/>
      <c r="BCO561" s="495"/>
      <c r="BCP561" s="495"/>
      <c r="BCQ561" s="495"/>
      <c r="BCR561" s="495"/>
      <c r="BCS561" s="495"/>
      <c r="BCT561" s="495"/>
      <c r="BCU561" s="495"/>
      <c r="BCV561" s="495"/>
      <c r="BCW561" s="495"/>
      <c r="BCX561" s="495"/>
      <c r="BCY561" s="495"/>
      <c r="BCZ561" s="495"/>
      <c r="BDA561" s="495"/>
      <c r="BDB561" s="495"/>
      <c r="BDC561" s="495"/>
      <c r="BDD561" s="495"/>
      <c r="BDE561" s="495"/>
      <c r="BDF561" s="495"/>
      <c r="BDG561" s="495"/>
      <c r="BDH561" s="495"/>
      <c r="BDI561" s="495"/>
      <c r="BDJ561" s="495"/>
      <c r="BDK561" s="495"/>
      <c r="BDL561" s="495"/>
      <c r="BDM561" s="495"/>
      <c r="BDN561" s="495"/>
      <c r="BDO561" s="495"/>
      <c r="BDP561" s="495"/>
      <c r="BDQ561" s="495"/>
      <c r="BDR561" s="495"/>
      <c r="BDS561" s="495"/>
      <c r="BDT561" s="495"/>
      <c r="BDU561" s="495"/>
      <c r="BDV561" s="495"/>
      <c r="BDW561" s="495"/>
      <c r="BDX561" s="495"/>
      <c r="BDY561" s="495"/>
      <c r="BDZ561" s="495"/>
      <c r="BEA561" s="495"/>
      <c r="BEB561" s="495"/>
      <c r="BEC561" s="495"/>
      <c r="BED561" s="495"/>
      <c r="BEE561" s="495"/>
      <c r="BEF561" s="495"/>
      <c r="BEG561" s="495"/>
      <c r="BEH561" s="495"/>
      <c r="BEI561" s="495"/>
      <c r="BEJ561" s="495"/>
      <c r="BEK561" s="495"/>
      <c r="BEL561" s="495"/>
      <c r="BEM561" s="495"/>
      <c r="BEN561" s="495"/>
      <c r="BEO561" s="495"/>
      <c r="BEP561" s="495"/>
      <c r="BEQ561" s="495"/>
      <c r="BER561" s="495"/>
      <c r="BES561" s="495"/>
      <c r="BET561" s="495"/>
      <c r="BEU561" s="495"/>
      <c r="BEV561" s="495"/>
      <c r="BEW561" s="495"/>
      <c r="BEX561" s="495"/>
      <c r="BEY561" s="495"/>
      <c r="BEZ561" s="495"/>
      <c r="BFA561" s="495"/>
      <c r="BFB561" s="495"/>
      <c r="BFC561" s="495"/>
      <c r="BFD561" s="495"/>
      <c r="BFE561" s="495"/>
      <c r="BFF561" s="495"/>
      <c r="BFG561" s="495"/>
      <c r="BFH561" s="495"/>
      <c r="BFI561" s="495"/>
      <c r="BFJ561" s="495"/>
      <c r="BFK561" s="495"/>
      <c r="BFL561" s="495"/>
      <c r="BFM561" s="495"/>
      <c r="BFN561" s="495"/>
      <c r="BFO561" s="495"/>
      <c r="BFP561" s="495"/>
      <c r="BFQ561" s="495"/>
      <c r="BFR561" s="495"/>
      <c r="BFS561" s="495"/>
      <c r="BFT561" s="495"/>
      <c r="BFU561" s="495"/>
      <c r="BFV561" s="495"/>
      <c r="BFW561" s="495"/>
      <c r="BFX561" s="495"/>
      <c r="BFY561" s="495"/>
      <c r="BFZ561" s="495"/>
      <c r="BGA561" s="495"/>
      <c r="BGB561" s="495"/>
      <c r="BGC561" s="495"/>
      <c r="BGD561" s="495"/>
      <c r="BGE561" s="495"/>
      <c r="BGF561" s="495"/>
      <c r="BGG561" s="495"/>
      <c r="BGH561" s="495"/>
      <c r="BGI561" s="495"/>
      <c r="BGJ561" s="495"/>
      <c r="BGK561" s="495"/>
      <c r="BGL561" s="495"/>
      <c r="BGM561" s="495"/>
      <c r="BGN561" s="495"/>
      <c r="BGO561" s="495"/>
      <c r="BGP561" s="495"/>
      <c r="BGQ561" s="495"/>
      <c r="BGR561" s="495"/>
      <c r="BGS561" s="495"/>
      <c r="BGT561" s="495"/>
      <c r="BGU561" s="495"/>
      <c r="BGV561" s="495"/>
      <c r="BGW561" s="495"/>
      <c r="BGX561" s="495"/>
      <c r="BGY561" s="495"/>
      <c r="BGZ561" s="495"/>
      <c r="BHA561" s="495"/>
      <c r="BHB561" s="495"/>
      <c r="BHC561" s="495"/>
      <c r="BHD561" s="495"/>
      <c r="BHE561" s="495"/>
      <c r="BHF561" s="495"/>
      <c r="BHG561" s="495"/>
      <c r="BHH561" s="495"/>
      <c r="BHI561" s="495"/>
      <c r="BHJ561" s="495"/>
      <c r="BHK561" s="495"/>
      <c r="BHL561" s="495"/>
      <c r="BHM561" s="495"/>
      <c r="BHN561" s="495"/>
      <c r="BHO561" s="495"/>
      <c r="BHP561" s="495"/>
      <c r="BHQ561" s="495"/>
      <c r="BHR561" s="495"/>
      <c r="BHS561" s="495"/>
      <c r="BHT561" s="495"/>
      <c r="BHU561" s="495"/>
      <c r="BHV561" s="495"/>
      <c r="BHW561" s="495"/>
      <c r="BHX561" s="495"/>
      <c r="BHY561" s="495"/>
      <c r="BHZ561" s="495"/>
      <c r="BIA561" s="495"/>
      <c r="BIB561" s="495"/>
      <c r="BIC561" s="495"/>
      <c r="BID561" s="495"/>
      <c r="BIE561" s="495"/>
      <c r="BIF561" s="495"/>
      <c r="BIG561" s="495"/>
      <c r="BIH561" s="495"/>
      <c r="BII561" s="495"/>
      <c r="BIJ561" s="495"/>
      <c r="BIK561" s="495"/>
      <c r="BIL561" s="495"/>
      <c r="BIM561" s="495"/>
      <c r="BIN561" s="495"/>
      <c r="BIO561" s="495"/>
      <c r="BIP561" s="495"/>
      <c r="BIQ561" s="495"/>
      <c r="BIR561" s="495"/>
      <c r="BIS561" s="495"/>
      <c r="BIT561" s="495"/>
      <c r="BIU561" s="495"/>
      <c r="BIV561" s="495"/>
      <c r="BIW561" s="495"/>
      <c r="BIX561" s="495"/>
      <c r="BIY561" s="495"/>
      <c r="BIZ561" s="495"/>
      <c r="BJA561" s="495"/>
      <c r="BJB561" s="495"/>
      <c r="BJC561" s="495"/>
      <c r="BJD561" s="495"/>
      <c r="BJE561" s="495"/>
      <c r="BJF561" s="495"/>
      <c r="BJG561" s="495"/>
      <c r="BJH561" s="495"/>
      <c r="BJI561" s="495"/>
      <c r="BJJ561" s="495"/>
      <c r="BJK561" s="495"/>
      <c r="BJL561" s="495"/>
      <c r="BJM561" s="495"/>
      <c r="BJN561" s="495"/>
      <c r="BJO561" s="495"/>
      <c r="BJP561" s="495"/>
      <c r="BJQ561" s="495"/>
      <c r="BJR561" s="495"/>
      <c r="BJS561" s="495"/>
      <c r="BJT561" s="495"/>
      <c r="BJU561" s="495"/>
      <c r="BJV561" s="495"/>
      <c r="BJW561" s="495"/>
      <c r="BJX561" s="495"/>
      <c r="BJY561" s="495"/>
      <c r="BJZ561" s="495"/>
      <c r="BKA561" s="495"/>
      <c r="BKB561" s="495"/>
      <c r="BKC561" s="495"/>
      <c r="BKD561" s="495"/>
      <c r="BKE561" s="495"/>
      <c r="BKF561" s="495"/>
      <c r="BKG561" s="495"/>
      <c r="BKH561" s="495"/>
      <c r="BKI561" s="495"/>
      <c r="BKJ561" s="495"/>
      <c r="BKK561" s="495"/>
      <c r="BKL561" s="495"/>
      <c r="BKM561" s="495"/>
      <c r="BKN561" s="495"/>
      <c r="BKO561" s="495"/>
      <c r="BKP561" s="495"/>
      <c r="BKQ561" s="495"/>
      <c r="BKR561" s="495"/>
      <c r="BKS561" s="495"/>
      <c r="BKT561" s="495"/>
      <c r="BKU561" s="495"/>
      <c r="BKV561" s="495"/>
      <c r="BKW561" s="495"/>
      <c r="BKX561" s="495"/>
      <c r="BKY561" s="495"/>
      <c r="BKZ561" s="495"/>
      <c r="BLA561" s="495"/>
      <c r="BLB561" s="495"/>
      <c r="BLC561" s="495"/>
      <c r="BLD561" s="495"/>
      <c r="BLE561" s="495"/>
      <c r="BLF561" s="495"/>
      <c r="BLG561" s="495"/>
      <c r="BLH561" s="495"/>
      <c r="BLI561" s="495"/>
      <c r="BLJ561" s="495"/>
      <c r="BLK561" s="495"/>
      <c r="BLL561" s="495"/>
      <c r="BLM561" s="495"/>
      <c r="BLN561" s="495"/>
      <c r="BLO561" s="495"/>
      <c r="BLP561" s="495"/>
      <c r="BLQ561" s="495"/>
      <c r="BLR561" s="495"/>
      <c r="BLS561" s="495"/>
      <c r="BLT561" s="495"/>
      <c r="BLU561" s="495"/>
      <c r="BLV561" s="495"/>
      <c r="BLW561" s="495"/>
      <c r="BLX561" s="495"/>
      <c r="BLY561" s="495"/>
      <c r="BLZ561" s="495"/>
      <c r="BMA561" s="495"/>
      <c r="BMB561" s="495"/>
      <c r="BMC561" s="495"/>
      <c r="BMD561" s="495"/>
      <c r="BME561" s="495"/>
      <c r="BMF561" s="495"/>
      <c r="BMG561" s="495"/>
      <c r="BMH561" s="495"/>
      <c r="BMI561" s="495"/>
      <c r="BMJ561" s="495"/>
      <c r="BMK561" s="495"/>
      <c r="BML561" s="495"/>
      <c r="BMM561" s="495"/>
      <c r="BMN561" s="495"/>
      <c r="BMO561" s="495"/>
      <c r="BMP561" s="495"/>
      <c r="BMQ561" s="495"/>
      <c r="BMR561" s="495"/>
      <c r="BMS561" s="495"/>
      <c r="BMT561" s="495"/>
      <c r="BMU561" s="495"/>
      <c r="BMV561" s="495"/>
      <c r="BMW561" s="495"/>
      <c r="BMX561" s="495"/>
      <c r="BMY561" s="495"/>
      <c r="BMZ561" s="495"/>
      <c r="BNA561" s="495"/>
      <c r="BNB561" s="495"/>
      <c r="BNC561" s="495"/>
      <c r="BND561" s="495"/>
      <c r="BNE561" s="495"/>
      <c r="BNF561" s="495"/>
      <c r="BNG561" s="495"/>
      <c r="BNH561" s="495"/>
      <c r="BNI561" s="495"/>
      <c r="BNJ561" s="495"/>
      <c r="BNK561" s="495"/>
      <c r="BNL561" s="495"/>
      <c r="BNM561" s="495"/>
      <c r="BNN561" s="495"/>
      <c r="BNO561" s="495"/>
      <c r="BNP561" s="495"/>
      <c r="BNQ561" s="495"/>
      <c r="BNR561" s="495"/>
      <c r="BNS561" s="495"/>
      <c r="BNT561" s="495"/>
      <c r="BNU561" s="495"/>
      <c r="BNV561" s="495"/>
      <c r="BNW561" s="495"/>
      <c r="BNX561" s="495"/>
      <c r="BNY561" s="495"/>
      <c r="BNZ561" s="495"/>
      <c r="BOA561" s="495"/>
      <c r="BOB561" s="495"/>
      <c r="BOC561" s="495"/>
      <c r="BOD561" s="495"/>
      <c r="BOE561" s="495"/>
      <c r="BOF561" s="495"/>
      <c r="BOG561" s="495"/>
      <c r="BOH561" s="495"/>
      <c r="BOI561" s="495"/>
      <c r="BOJ561" s="495"/>
      <c r="BOK561" s="495"/>
      <c r="BOL561" s="495"/>
      <c r="BOM561" s="495"/>
      <c r="BON561" s="495"/>
      <c r="BOO561" s="495"/>
      <c r="BOP561" s="495"/>
      <c r="BOQ561" s="495"/>
      <c r="BOR561" s="495"/>
      <c r="BOS561" s="495"/>
      <c r="BOT561" s="495"/>
      <c r="BOU561" s="495"/>
      <c r="BOV561" s="495"/>
      <c r="BOW561" s="495"/>
      <c r="BOX561" s="495"/>
      <c r="BOY561" s="495"/>
      <c r="BOZ561" s="495"/>
      <c r="BPA561" s="495"/>
      <c r="BPB561" s="495"/>
      <c r="BPC561" s="495"/>
      <c r="BPD561" s="495"/>
      <c r="BPE561" s="495"/>
      <c r="BPF561" s="495"/>
      <c r="BPG561" s="495"/>
      <c r="BPH561" s="495"/>
      <c r="BPI561" s="495"/>
      <c r="BPJ561" s="495"/>
      <c r="BPK561" s="495"/>
      <c r="BPL561" s="495"/>
      <c r="BPM561" s="495"/>
      <c r="BPN561" s="495"/>
      <c r="BPO561" s="495"/>
      <c r="BPP561" s="495"/>
      <c r="BPQ561" s="495"/>
      <c r="BPR561" s="495"/>
      <c r="BPS561" s="495"/>
      <c r="BPT561" s="495"/>
      <c r="BPU561" s="495"/>
      <c r="BPV561" s="495"/>
      <c r="BPW561" s="495"/>
      <c r="BPX561" s="495"/>
      <c r="BPY561" s="495"/>
      <c r="BPZ561" s="495"/>
      <c r="BQA561" s="495"/>
      <c r="BQB561" s="495"/>
      <c r="BQC561" s="495"/>
      <c r="BQD561" s="495"/>
      <c r="BQE561" s="495"/>
      <c r="BQF561" s="495"/>
      <c r="BQG561" s="495"/>
      <c r="BQH561" s="495"/>
      <c r="BQI561" s="495"/>
      <c r="BQJ561" s="495"/>
      <c r="BQK561" s="495"/>
      <c r="BQL561" s="495"/>
      <c r="BQM561" s="495"/>
      <c r="BQN561" s="495"/>
      <c r="BQO561" s="495"/>
      <c r="BQP561" s="495"/>
      <c r="BQQ561" s="495"/>
      <c r="BQR561" s="495"/>
      <c r="BQS561" s="495"/>
      <c r="BQT561" s="495"/>
      <c r="BQU561" s="495"/>
      <c r="BQV561" s="495"/>
      <c r="BQW561" s="495"/>
      <c r="BQX561" s="495"/>
      <c r="BQY561" s="495"/>
      <c r="BQZ561" s="495"/>
      <c r="BRA561" s="495"/>
      <c r="BRB561" s="495"/>
      <c r="BRC561" s="495"/>
      <c r="BRD561" s="495"/>
      <c r="BRE561" s="495"/>
      <c r="BRF561" s="495"/>
      <c r="BRG561" s="495"/>
      <c r="BRH561" s="495"/>
      <c r="BRI561" s="495"/>
      <c r="BRJ561" s="495"/>
      <c r="BRK561" s="495"/>
      <c r="BRL561" s="495"/>
      <c r="BRM561" s="495"/>
      <c r="BRN561" s="495"/>
      <c r="BRO561" s="495"/>
      <c r="BRP561" s="495"/>
      <c r="BRQ561" s="495"/>
      <c r="BRR561" s="495"/>
      <c r="BRS561" s="495"/>
      <c r="BRT561" s="495"/>
      <c r="BRU561" s="495"/>
      <c r="BRV561" s="495"/>
      <c r="BRW561" s="495"/>
      <c r="BRX561" s="495"/>
      <c r="BRY561" s="495"/>
      <c r="BRZ561" s="495"/>
      <c r="BSA561" s="495"/>
      <c r="BSB561" s="495"/>
      <c r="BSC561" s="495"/>
      <c r="BSD561" s="495"/>
      <c r="BSE561" s="495"/>
      <c r="BSF561" s="495"/>
      <c r="BSG561" s="495"/>
      <c r="BSH561" s="495"/>
      <c r="BSI561" s="495"/>
      <c r="BSJ561" s="495"/>
      <c r="BSK561" s="495"/>
      <c r="BSL561" s="495"/>
      <c r="BSM561" s="495"/>
      <c r="BSN561" s="495"/>
      <c r="BSO561" s="495"/>
      <c r="BSP561" s="495"/>
      <c r="BSQ561" s="495"/>
      <c r="BSR561" s="495"/>
      <c r="BSS561" s="495"/>
      <c r="BST561" s="495"/>
      <c r="BSU561" s="495"/>
      <c r="BSV561" s="495"/>
      <c r="BSW561" s="495"/>
      <c r="BSX561" s="495"/>
      <c r="BSY561" s="495"/>
      <c r="BSZ561" s="495"/>
      <c r="BTA561" s="495"/>
      <c r="BTB561" s="495"/>
      <c r="BTC561" s="495"/>
      <c r="BTD561" s="495"/>
      <c r="BTE561" s="495"/>
      <c r="BTF561" s="495"/>
      <c r="BTG561" s="495"/>
      <c r="BTH561" s="495"/>
      <c r="BTI561" s="495"/>
      <c r="BTJ561" s="495"/>
      <c r="BTK561" s="495"/>
      <c r="BTL561" s="495"/>
      <c r="BTM561" s="495"/>
      <c r="BTN561" s="495"/>
      <c r="BTO561" s="495"/>
      <c r="BTP561" s="495"/>
      <c r="BTQ561" s="495"/>
      <c r="BTR561" s="495"/>
      <c r="BTS561" s="495"/>
      <c r="BTT561" s="495"/>
      <c r="BTU561" s="495"/>
      <c r="BTV561" s="495"/>
      <c r="BTW561" s="495"/>
      <c r="BTX561" s="495"/>
      <c r="BTY561" s="495"/>
      <c r="BTZ561" s="495"/>
      <c r="BUA561" s="495"/>
      <c r="BUB561" s="495"/>
      <c r="BUC561" s="495"/>
      <c r="BUD561" s="495"/>
      <c r="BUE561" s="495"/>
      <c r="BUF561" s="495"/>
      <c r="BUG561" s="495"/>
      <c r="BUH561" s="495"/>
      <c r="BUI561" s="495"/>
      <c r="BUJ561" s="495"/>
      <c r="BUK561" s="495"/>
      <c r="BUL561" s="495"/>
      <c r="BUM561" s="495"/>
      <c r="BUN561" s="495"/>
      <c r="BUO561" s="495"/>
      <c r="BUP561" s="495"/>
      <c r="BUQ561" s="495"/>
      <c r="BUR561" s="495"/>
      <c r="BUS561" s="495"/>
      <c r="BUT561" s="495"/>
      <c r="BUU561" s="495"/>
      <c r="BUV561" s="495"/>
      <c r="BUW561" s="495"/>
      <c r="BUX561" s="495"/>
      <c r="BUY561" s="495"/>
      <c r="BUZ561" s="495"/>
      <c r="BVA561" s="495"/>
      <c r="BVB561" s="495"/>
      <c r="BVC561" s="495"/>
      <c r="BVD561" s="495"/>
      <c r="BVE561" s="495"/>
      <c r="BVF561" s="495"/>
      <c r="BVG561" s="495"/>
      <c r="BVH561" s="495"/>
      <c r="BVI561" s="495"/>
      <c r="BVJ561" s="495"/>
      <c r="BVK561" s="495"/>
      <c r="BVL561" s="495"/>
      <c r="BVM561" s="495"/>
      <c r="BVN561" s="495"/>
      <c r="BVO561" s="495"/>
      <c r="BVP561" s="495"/>
      <c r="BVQ561" s="495"/>
      <c r="BVR561" s="495"/>
      <c r="BVS561" s="495"/>
      <c r="BVT561" s="495"/>
      <c r="BVU561" s="495"/>
      <c r="BVV561" s="495"/>
      <c r="BVW561" s="495"/>
      <c r="BVX561" s="495"/>
      <c r="BVY561" s="495"/>
      <c r="BVZ561" s="495"/>
      <c r="BWA561" s="495"/>
      <c r="BWB561" s="495"/>
      <c r="BWC561" s="495"/>
      <c r="BWD561" s="495"/>
      <c r="BWE561" s="495"/>
      <c r="BWF561" s="495"/>
      <c r="BWG561" s="495"/>
      <c r="BWH561" s="495"/>
      <c r="BWI561" s="495"/>
      <c r="BWJ561" s="495"/>
      <c r="BWK561" s="495"/>
      <c r="BWL561" s="495"/>
      <c r="BWM561" s="495"/>
      <c r="BWN561" s="495"/>
      <c r="BWO561" s="495"/>
      <c r="BWP561" s="495"/>
      <c r="BWQ561" s="495"/>
      <c r="BWR561" s="495"/>
      <c r="BWS561" s="495"/>
      <c r="BWT561" s="495"/>
      <c r="BWU561" s="495"/>
      <c r="BWV561" s="495"/>
      <c r="BWW561" s="495"/>
      <c r="BWX561" s="495"/>
      <c r="BWY561" s="495"/>
      <c r="BWZ561" s="495"/>
      <c r="BXA561" s="495"/>
      <c r="BXB561" s="495"/>
      <c r="BXC561" s="495"/>
      <c r="BXD561" s="495"/>
      <c r="BXE561" s="495"/>
      <c r="BXF561" s="495"/>
      <c r="BXG561" s="495"/>
      <c r="BXH561" s="495"/>
      <c r="BXI561" s="495"/>
      <c r="BXJ561" s="495"/>
      <c r="BXK561" s="495"/>
      <c r="BXL561" s="495"/>
      <c r="BXM561" s="495"/>
      <c r="BXN561" s="495"/>
      <c r="BXO561" s="495"/>
      <c r="BXP561" s="495"/>
      <c r="BXQ561" s="495"/>
      <c r="BXR561" s="495"/>
      <c r="BXS561" s="495"/>
      <c r="BXT561" s="495"/>
      <c r="BXU561" s="495"/>
      <c r="BXV561" s="495"/>
      <c r="BXW561" s="495"/>
      <c r="BXX561" s="495"/>
      <c r="BXY561" s="495"/>
      <c r="BXZ561" s="495"/>
      <c r="BYA561" s="495"/>
      <c r="BYB561" s="495"/>
      <c r="BYC561" s="495"/>
      <c r="BYD561" s="495"/>
      <c r="BYE561" s="495"/>
      <c r="BYF561" s="495"/>
      <c r="BYG561" s="495"/>
      <c r="BYH561" s="495"/>
      <c r="BYI561" s="495"/>
      <c r="BYJ561" s="495"/>
      <c r="BYK561" s="495"/>
      <c r="BYL561" s="495"/>
      <c r="BYM561" s="495"/>
      <c r="BYN561" s="495"/>
      <c r="BYO561" s="495"/>
      <c r="BYP561" s="495"/>
      <c r="BYQ561" s="495"/>
      <c r="BYR561" s="495"/>
      <c r="BYS561" s="495"/>
      <c r="BYT561" s="495"/>
      <c r="BYU561" s="495"/>
      <c r="BYV561" s="495"/>
      <c r="BYW561" s="495"/>
      <c r="BYX561" s="495"/>
      <c r="BYY561" s="495"/>
      <c r="BYZ561" s="495"/>
      <c r="BZA561" s="495"/>
      <c r="BZB561" s="495"/>
      <c r="BZC561" s="495"/>
      <c r="BZD561" s="495"/>
      <c r="BZE561" s="495"/>
      <c r="BZF561" s="495"/>
      <c r="BZG561" s="495"/>
      <c r="BZH561" s="495"/>
      <c r="BZI561" s="495"/>
      <c r="BZJ561" s="495"/>
      <c r="BZK561" s="495"/>
      <c r="BZL561" s="495"/>
      <c r="BZM561" s="495"/>
      <c r="BZN561" s="495"/>
      <c r="BZO561" s="495"/>
      <c r="BZP561" s="495"/>
      <c r="BZQ561" s="495"/>
      <c r="BZR561" s="495"/>
      <c r="BZS561" s="495"/>
      <c r="BZT561" s="495"/>
      <c r="BZU561" s="495"/>
      <c r="BZV561" s="495"/>
      <c r="BZW561" s="495"/>
      <c r="BZX561" s="495"/>
      <c r="BZY561" s="495"/>
      <c r="BZZ561" s="495"/>
      <c r="CAA561" s="495"/>
      <c r="CAB561" s="495"/>
      <c r="CAC561" s="495"/>
      <c r="CAD561" s="495"/>
      <c r="CAE561" s="495"/>
      <c r="CAF561" s="495"/>
      <c r="CAG561" s="495"/>
      <c r="CAH561" s="495"/>
      <c r="CAI561" s="495"/>
      <c r="CAJ561" s="495"/>
      <c r="CAK561" s="495"/>
      <c r="CAL561" s="495"/>
      <c r="CAM561" s="495"/>
      <c r="CAN561" s="495"/>
      <c r="CAO561" s="495"/>
      <c r="CAP561" s="495"/>
      <c r="CAQ561" s="495"/>
      <c r="CAR561" s="495"/>
      <c r="CAS561" s="495"/>
      <c r="CAT561" s="495"/>
      <c r="CAU561" s="495"/>
      <c r="CAV561" s="495"/>
      <c r="CAW561" s="495"/>
      <c r="CAX561" s="495"/>
      <c r="CAY561" s="495"/>
      <c r="CAZ561" s="495"/>
      <c r="CBA561" s="495"/>
      <c r="CBB561" s="495"/>
      <c r="CBC561" s="495"/>
      <c r="CBD561" s="495"/>
      <c r="CBE561" s="495"/>
      <c r="CBF561" s="495"/>
      <c r="CBG561" s="495"/>
      <c r="CBH561" s="495"/>
      <c r="CBI561" s="495"/>
      <c r="CBJ561" s="495"/>
      <c r="CBK561" s="495"/>
      <c r="CBL561" s="495"/>
      <c r="CBM561" s="495"/>
      <c r="CBN561" s="495"/>
      <c r="CBO561" s="495"/>
      <c r="CBP561" s="495"/>
      <c r="CBQ561" s="495"/>
      <c r="CBR561" s="495"/>
      <c r="CBS561" s="495"/>
      <c r="CBT561" s="495"/>
      <c r="CBU561" s="495"/>
      <c r="CBV561" s="495"/>
      <c r="CBW561" s="495"/>
      <c r="CBX561" s="495"/>
      <c r="CBY561" s="495"/>
      <c r="CBZ561" s="495"/>
      <c r="CCA561" s="495"/>
      <c r="CCB561" s="495"/>
      <c r="CCC561" s="495"/>
      <c r="CCD561" s="495"/>
      <c r="CCE561" s="495"/>
      <c r="CCF561" s="495"/>
      <c r="CCG561" s="495"/>
      <c r="CCH561" s="495"/>
      <c r="CCI561" s="495"/>
      <c r="CCJ561" s="495"/>
      <c r="CCK561" s="495"/>
      <c r="CCL561" s="495"/>
      <c r="CCM561" s="495"/>
      <c r="CCN561" s="495"/>
      <c r="CCO561" s="495"/>
      <c r="CCP561" s="495"/>
      <c r="CCQ561" s="495"/>
      <c r="CCR561" s="495"/>
      <c r="CCS561" s="495"/>
      <c r="CCT561" s="495"/>
      <c r="CCU561" s="495"/>
      <c r="CCV561" s="495"/>
      <c r="CCW561" s="495"/>
      <c r="CCX561" s="495"/>
      <c r="CCY561" s="495"/>
      <c r="CCZ561" s="495"/>
      <c r="CDA561" s="495"/>
      <c r="CDB561" s="495"/>
      <c r="CDC561" s="495"/>
      <c r="CDD561" s="495"/>
      <c r="CDE561" s="495"/>
      <c r="CDF561" s="495"/>
      <c r="CDG561" s="495"/>
      <c r="CDH561" s="495"/>
      <c r="CDI561" s="495"/>
      <c r="CDJ561" s="495"/>
      <c r="CDK561" s="495"/>
      <c r="CDL561" s="495"/>
      <c r="CDM561" s="495"/>
      <c r="CDN561" s="495"/>
      <c r="CDO561" s="495"/>
      <c r="CDP561" s="495"/>
      <c r="CDQ561" s="495"/>
      <c r="CDR561" s="495"/>
      <c r="CDS561" s="495"/>
      <c r="CDT561" s="495"/>
      <c r="CDU561" s="495"/>
      <c r="CDV561" s="495"/>
      <c r="CDW561" s="495"/>
      <c r="CDX561" s="495"/>
      <c r="CDY561" s="495"/>
      <c r="CDZ561" s="495"/>
      <c r="CEA561" s="495"/>
      <c r="CEB561" s="495"/>
      <c r="CEC561" s="495"/>
      <c r="CED561" s="495"/>
      <c r="CEE561" s="495"/>
      <c r="CEF561" s="495"/>
      <c r="CEG561" s="495"/>
      <c r="CEH561" s="495"/>
      <c r="CEI561" s="495"/>
      <c r="CEJ561" s="495"/>
      <c r="CEK561" s="495"/>
      <c r="CEL561" s="495"/>
      <c r="CEM561" s="495"/>
      <c r="CEN561" s="495"/>
      <c r="CEO561" s="495"/>
      <c r="CEP561" s="495"/>
      <c r="CEQ561" s="495"/>
      <c r="CER561" s="495"/>
      <c r="CES561" s="495"/>
      <c r="CET561" s="495"/>
      <c r="CEU561" s="495"/>
      <c r="CEV561" s="495"/>
      <c r="CEW561" s="495"/>
      <c r="CEX561" s="495"/>
      <c r="CEY561" s="495"/>
      <c r="CEZ561" s="495"/>
      <c r="CFA561" s="495"/>
      <c r="CFB561" s="495"/>
      <c r="CFC561" s="495"/>
      <c r="CFD561" s="495"/>
      <c r="CFE561" s="495"/>
      <c r="CFF561" s="495"/>
      <c r="CFG561" s="495"/>
      <c r="CFH561" s="495"/>
      <c r="CFI561" s="495"/>
      <c r="CFJ561" s="495"/>
      <c r="CFK561" s="495"/>
      <c r="CFL561" s="495"/>
      <c r="CFM561" s="495"/>
      <c r="CFN561" s="495"/>
      <c r="CFO561" s="495"/>
      <c r="CFP561" s="495"/>
      <c r="CFQ561" s="495"/>
      <c r="CFR561" s="495"/>
      <c r="CFS561" s="495"/>
      <c r="CFT561" s="495"/>
      <c r="CFU561" s="495"/>
      <c r="CFV561" s="495"/>
      <c r="CFW561" s="495"/>
      <c r="CFX561" s="495"/>
      <c r="CFY561" s="495"/>
      <c r="CFZ561" s="495"/>
      <c r="CGA561" s="495"/>
      <c r="CGB561" s="495"/>
      <c r="CGC561" s="495"/>
      <c r="CGD561" s="495"/>
      <c r="CGE561" s="495"/>
      <c r="CGF561" s="495"/>
      <c r="CGG561" s="495"/>
      <c r="CGH561" s="495"/>
      <c r="CGI561" s="495"/>
      <c r="CGJ561" s="495"/>
      <c r="CGK561" s="495"/>
      <c r="CGL561" s="495"/>
      <c r="CGM561" s="495"/>
      <c r="CGN561" s="495"/>
      <c r="CGO561" s="495"/>
      <c r="CGP561" s="495"/>
      <c r="CGQ561" s="495"/>
      <c r="CGR561" s="495"/>
      <c r="CGS561" s="495"/>
      <c r="CGT561" s="495"/>
      <c r="CGU561" s="495"/>
      <c r="CGV561" s="495"/>
      <c r="CGW561" s="495"/>
      <c r="CGX561" s="495"/>
      <c r="CGY561" s="495"/>
      <c r="CGZ561" s="495"/>
      <c r="CHA561" s="495"/>
      <c r="CHB561" s="495"/>
      <c r="CHC561" s="495"/>
      <c r="CHD561" s="495"/>
      <c r="CHE561" s="495"/>
      <c r="CHF561" s="495"/>
      <c r="CHG561" s="495"/>
      <c r="CHH561" s="495"/>
      <c r="CHI561" s="495"/>
      <c r="CHJ561" s="495"/>
      <c r="CHK561" s="495"/>
      <c r="CHL561" s="495"/>
      <c r="CHM561" s="495"/>
      <c r="CHN561" s="495"/>
      <c r="CHO561" s="495"/>
      <c r="CHP561" s="495"/>
      <c r="CHQ561" s="495"/>
      <c r="CHR561" s="495"/>
      <c r="CHS561" s="495"/>
      <c r="CHT561" s="495"/>
      <c r="CHU561" s="495"/>
      <c r="CHV561" s="495"/>
      <c r="CHW561" s="495"/>
      <c r="CHX561" s="495"/>
      <c r="CHY561" s="495"/>
      <c r="CHZ561" s="495"/>
      <c r="CIA561" s="495"/>
      <c r="CIB561" s="495"/>
      <c r="CIC561" s="495"/>
      <c r="CID561" s="495"/>
      <c r="CIE561" s="495"/>
      <c r="CIF561" s="495"/>
      <c r="CIG561" s="495"/>
      <c r="CIH561" s="495"/>
      <c r="CII561" s="495"/>
      <c r="CIJ561" s="495"/>
      <c r="CIK561" s="495"/>
      <c r="CIL561" s="495"/>
      <c r="CIM561" s="495"/>
      <c r="CIN561" s="495"/>
      <c r="CIO561" s="495"/>
      <c r="CIP561" s="495"/>
      <c r="CIQ561" s="495"/>
      <c r="CIR561" s="495"/>
      <c r="CIS561" s="495"/>
      <c r="CIT561" s="495"/>
      <c r="CIU561" s="495"/>
      <c r="CIV561" s="495"/>
      <c r="CIW561" s="495"/>
      <c r="CIX561" s="495"/>
      <c r="CIY561" s="495"/>
      <c r="CIZ561" s="495"/>
      <c r="CJA561" s="495"/>
      <c r="CJB561" s="495"/>
      <c r="CJC561" s="495"/>
      <c r="CJD561" s="495"/>
      <c r="CJE561" s="495"/>
      <c r="CJF561" s="495"/>
      <c r="CJG561" s="495"/>
      <c r="CJH561" s="495"/>
      <c r="CJI561" s="495"/>
      <c r="CJJ561" s="495"/>
      <c r="CJK561" s="495"/>
      <c r="CJL561" s="495"/>
      <c r="CJM561" s="495"/>
      <c r="CJN561" s="495"/>
      <c r="CJO561" s="495"/>
      <c r="CJP561" s="495"/>
      <c r="CJQ561" s="495"/>
      <c r="CJR561" s="495"/>
      <c r="CJS561" s="495"/>
      <c r="CJT561" s="495"/>
      <c r="CJU561" s="495"/>
      <c r="CJV561" s="495"/>
      <c r="CJW561" s="495"/>
      <c r="CJX561" s="495"/>
      <c r="CJY561" s="495"/>
      <c r="CJZ561" s="495"/>
      <c r="CKA561" s="495"/>
      <c r="CKB561" s="495"/>
      <c r="CKC561" s="495"/>
      <c r="CKD561" s="495"/>
      <c r="CKE561" s="495"/>
      <c r="CKF561" s="495"/>
      <c r="CKG561" s="495"/>
      <c r="CKH561" s="495"/>
      <c r="CKI561" s="495"/>
      <c r="CKJ561" s="495"/>
      <c r="CKK561" s="495"/>
      <c r="CKL561" s="495"/>
      <c r="CKM561" s="495"/>
      <c r="CKN561" s="495"/>
      <c r="CKO561" s="495"/>
      <c r="CKP561" s="495"/>
      <c r="CKQ561" s="495"/>
      <c r="CKR561" s="495"/>
      <c r="CKS561" s="495"/>
      <c r="CKT561" s="495"/>
      <c r="CKU561" s="495"/>
      <c r="CKV561" s="495"/>
      <c r="CKW561" s="495"/>
      <c r="CKX561" s="495"/>
      <c r="CKY561" s="495"/>
      <c r="CKZ561" s="495"/>
      <c r="CLA561" s="495"/>
      <c r="CLB561" s="495"/>
      <c r="CLC561" s="495"/>
      <c r="CLD561" s="495"/>
      <c r="CLE561" s="495"/>
      <c r="CLF561" s="495"/>
      <c r="CLG561" s="495"/>
      <c r="CLH561" s="495"/>
      <c r="CLI561" s="495"/>
      <c r="CLJ561" s="495"/>
      <c r="CLK561" s="495"/>
      <c r="CLL561" s="495"/>
      <c r="CLM561" s="495"/>
      <c r="CLN561" s="495"/>
      <c r="CLO561" s="495"/>
      <c r="CLP561" s="495"/>
      <c r="CLQ561" s="495"/>
      <c r="CLR561" s="495"/>
      <c r="CLS561" s="495"/>
      <c r="CLT561" s="495"/>
      <c r="CLU561" s="495"/>
      <c r="CLV561" s="495"/>
      <c r="CLW561" s="495"/>
      <c r="CLX561" s="495"/>
      <c r="CLY561" s="495"/>
      <c r="CLZ561" s="495"/>
      <c r="CMA561" s="495"/>
      <c r="CMB561" s="495"/>
      <c r="CMC561" s="495"/>
      <c r="CMD561" s="495"/>
      <c r="CME561" s="495"/>
      <c r="CMF561" s="495"/>
      <c r="CMG561" s="495"/>
      <c r="CMH561" s="495"/>
      <c r="CMI561" s="495"/>
      <c r="CMJ561" s="495"/>
      <c r="CMK561" s="495"/>
      <c r="CML561" s="495"/>
      <c r="CMM561" s="495"/>
      <c r="CMN561" s="495"/>
      <c r="CMO561" s="495"/>
      <c r="CMP561" s="495"/>
      <c r="CMQ561" s="495"/>
      <c r="CMR561" s="495"/>
      <c r="CMS561" s="495"/>
      <c r="CMT561" s="495"/>
      <c r="CMU561" s="495"/>
      <c r="CMV561" s="495"/>
      <c r="CMW561" s="495"/>
      <c r="CMX561" s="495"/>
      <c r="CMY561" s="495"/>
      <c r="CMZ561" s="495"/>
      <c r="CNA561" s="495"/>
      <c r="CNB561" s="495"/>
      <c r="CNC561" s="495"/>
      <c r="CND561" s="495"/>
      <c r="CNE561" s="495"/>
      <c r="CNF561" s="495"/>
      <c r="CNG561" s="495"/>
      <c r="CNH561" s="495"/>
      <c r="CNI561" s="495"/>
      <c r="CNJ561" s="495"/>
      <c r="CNK561" s="495"/>
      <c r="CNL561" s="495"/>
      <c r="CNM561" s="495"/>
      <c r="CNN561" s="495"/>
      <c r="CNO561" s="495"/>
      <c r="CNP561" s="495"/>
      <c r="CNQ561" s="495"/>
      <c r="CNR561" s="495"/>
      <c r="CNS561" s="495"/>
      <c r="CNT561" s="495"/>
      <c r="CNU561" s="495"/>
      <c r="CNV561" s="495"/>
      <c r="CNW561" s="495"/>
      <c r="CNX561" s="495"/>
      <c r="CNY561" s="495"/>
      <c r="CNZ561" s="495"/>
      <c r="COA561" s="495"/>
      <c r="COB561" s="495"/>
      <c r="COC561" s="495"/>
      <c r="COD561" s="495"/>
      <c r="COE561" s="495"/>
      <c r="COF561" s="495"/>
      <c r="COG561" s="495"/>
      <c r="COH561" s="495"/>
      <c r="COI561" s="495"/>
      <c r="COJ561" s="495"/>
      <c r="COK561" s="495"/>
      <c r="COL561" s="495"/>
      <c r="COM561" s="495"/>
      <c r="CON561" s="495"/>
      <c r="COO561" s="495"/>
      <c r="COP561" s="495"/>
      <c r="COQ561" s="495"/>
      <c r="COR561" s="495"/>
      <c r="COS561" s="495"/>
      <c r="COT561" s="495"/>
      <c r="COU561" s="495"/>
      <c r="COV561" s="495"/>
      <c r="COW561" s="495"/>
      <c r="COX561" s="495"/>
      <c r="COY561" s="495"/>
      <c r="COZ561" s="495"/>
      <c r="CPA561" s="495"/>
      <c r="CPB561" s="495"/>
      <c r="CPC561" s="495"/>
      <c r="CPD561" s="495"/>
      <c r="CPE561" s="495"/>
      <c r="CPF561" s="495"/>
      <c r="CPG561" s="495"/>
      <c r="CPH561" s="495"/>
      <c r="CPI561" s="495"/>
      <c r="CPJ561" s="495"/>
      <c r="CPK561" s="495"/>
      <c r="CPL561" s="495"/>
      <c r="CPM561" s="495"/>
      <c r="CPN561" s="495"/>
      <c r="CPO561" s="495"/>
      <c r="CPP561" s="495"/>
      <c r="CPQ561" s="495"/>
      <c r="CPR561" s="495"/>
      <c r="CPS561" s="495"/>
      <c r="CPT561" s="495"/>
      <c r="CPU561" s="495"/>
      <c r="CPV561" s="495"/>
      <c r="CPW561" s="495"/>
      <c r="CPX561" s="495"/>
      <c r="CPY561" s="495"/>
      <c r="CPZ561" s="495"/>
      <c r="CQA561" s="495"/>
      <c r="CQB561" s="495"/>
      <c r="CQC561" s="495"/>
      <c r="CQD561" s="495"/>
      <c r="CQE561" s="495"/>
      <c r="CQF561" s="495"/>
      <c r="CQG561" s="495"/>
      <c r="CQH561" s="495"/>
      <c r="CQI561" s="495"/>
      <c r="CQJ561" s="495"/>
      <c r="CQK561" s="495"/>
      <c r="CQL561" s="495"/>
      <c r="CQM561" s="495"/>
      <c r="CQN561" s="495"/>
      <c r="CQO561" s="495"/>
      <c r="CQP561" s="495"/>
      <c r="CQQ561" s="495"/>
      <c r="CQR561" s="495"/>
      <c r="CQS561" s="495"/>
      <c r="CQT561" s="495"/>
      <c r="CQU561" s="495"/>
      <c r="CQV561" s="495"/>
      <c r="CQW561" s="495"/>
      <c r="CQX561" s="495"/>
      <c r="CQY561" s="495"/>
      <c r="CQZ561" s="495"/>
      <c r="CRA561" s="495"/>
      <c r="CRB561" s="495"/>
      <c r="CRC561" s="495"/>
      <c r="CRD561" s="495"/>
      <c r="CRE561" s="495"/>
      <c r="CRF561" s="495"/>
      <c r="CRG561" s="495"/>
      <c r="CRH561" s="495"/>
      <c r="CRI561" s="495"/>
      <c r="CRJ561" s="495"/>
      <c r="CRK561" s="495"/>
      <c r="CRL561" s="495"/>
      <c r="CRM561" s="495"/>
      <c r="CRN561" s="495"/>
      <c r="CRO561" s="495"/>
      <c r="CRP561" s="495"/>
      <c r="CRQ561" s="495"/>
      <c r="CRR561" s="495"/>
      <c r="CRS561" s="495"/>
      <c r="CRT561" s="495"/>
      <c r="CRU561" s="495"/>
      <c r="CRV561" s="495"/>
      <c r="CRW561" s="495"/>
      <c r="CRX561" s="495"/>
      <c r="CRY561" s="495"/>
      <c r="CRZ561" s="495"/>
      <c r="CSA561" s="495"/>
      <c r="CSB561" s="495"/>
      <c r="CSC561" s="495"/>
      <c r="CSD561" s="495"/>
      <c r="CSE561" s="495"/>
      <c r="CSF561" s="495"/>
      <c r="CSG561" s="495"/>
      <c r="CSH561" s="495"/>
      <c r="CSI561" s="495"/>
      <c r="CSJ561" s="495"/>
      <c r="CSK561" s="495"/>
      <c r="CSL561" s="495"/>
      <c r="CSM561" s="495"/>
      <c r="CSN561" s="495"/>
      <c r="CSO561" s="495"/>
      <c r="CSP561" s="495"/>
      <c r="CSQ561" s="495"/>
      <c r="CSR561" s="495"/>
      <c r="CSS561" s="495"/>
      <c r="CST561" s="495"/>
      <c r="CSU561" s="495"/>
      <c r="CSV561" s="495"/>
      <c r="CSW561" s="495"/>
      <c r="CSX561" s="495"/>
      <c r="CSY561" s="495"/>
      <c r="CSZ561" s="495"/>
      <c r="CTA561" s="495"/>
      <c r="CTB561" s="495"/>
      <c r="CTC561" s="495"/>
      <c r="CTD561" s="495"/>
      <c r="CTE561" s="495"/>
      <c r="CTF561" s="495"/>
      <c r="CTG561" s="495"/>
      <c r="CTH561" s="495"/>
      <c r="CTI561" s="495"/>
      <c r="CTJ561" s="495"/>
      <c r="CTK561" s="495"/>
      <c r="CTL561" s="495"/>
      <c r="CTM561" s="495"/>
      <c r="CTN561" s="495"/>
      <c r="CTO561" s="495"/>
      <c r="CTP561" s="495"/>
      <c r="CTQ561" s="495"/>
      <c r="CTR561" s="495"/>
      <c r="CTS561" s="495"/>
      <c r="CTT561" s="495"/>
      <c r="CTU561" s="495"/>
      <c r="CTV561" s="495"/>
      <c r="CTW561" s="495"/>
      <c r="CTX561" s="495"/>
      <c r="CTY561" s="495"/>
      <c r="CTZ561" s="495"/>
      <c r="CUA561" s="495"/>
      <c r="CUB561" s="495"/>
      <c r="CUC561" s="495"/>
      <c r="CUD561" s="495"/>
      <c r="CUE561" s="495"/>
      <c r="CUF561" s="495"/>
      <c r="CUG561" s="495"/>
      <c r="CUH561" s="495"/>
      <c r="CUI561" s="495"/>
      <c r="CUJ561" s="495"/>
      <c r="CUK561" s="495"/>
      <c r="CUL561" s="495"/>
      <c r="CUM561" s="495"/>
      <c r="CUN561" s="495"/>
      <c r="CUO561" s="495"/>
      <c r="CUP561" s="495"/>
      <c r="CUQ561" s="495"/>
      <c r="CUR561" s="495"/>
      <c r="CUS561" s="495"/>
      <c r="CUT561" s="495"/>
      <c r="CUU561" s="495"/>
      <c r="CUV561" s="495"/>
      <c r="CUW561" s="495"/>
      <c r="CUX561" s="495"/>
      <c r="CUY561" s="495"/>
      <c r="CUZ561" s="495"/>
      <c r="CVA561" s="495"/>
      <c r="CVB561" s="495"/>
      <c r="CVC561" s="495"/>
      <c r="CVD561" s="495"/>
      <c r="CVE561" s="495"/>
      <c r="CVF561" s="495"/>
      <c r="CVG561" s="495"/>
      <c r="CVH561" s="495"/>
      <c r="CVI561" s="495"/>
      <c r="CVJ561" s="495"/>
      <c r="CVK561" s="495"/>
      <c r="CVL561" s="495"/>
      <c r="CVM561" s="495"/>
      <c r="CVN561" s="495"/>
      <c r="CVO561" s="495"/>
      <c r="CVP561" s="495"/>
      <c r="CVQ561" s="495"/>
      <c r="CVR561" s="495"/>
      <c r="CVS561" s="495"/>
      <c r="CVT561" s="495"/>
      <c r="CVU561" s="495"/>
      <c r="CVV561" s="495"/>
      <c r="CVW561" s="495"/>
      <c r="CVX561" s="495"/>
      <c r="CVY561" s="495"/>
      <c r="CVZ561" s="495"/>
      <c r="CWA561" s="495"/>
      <c r="CWB561" s="495"/>
      <c r="CWC561" s="495"/>
      <c r="CWD561" s="495"/>
      <c r="CWE561" s="495"/>
      <c r="CWF561" s="495"/>
      <c r="CWG561" s="495"/>
      <c r="CWH561" s="495"/>
      <c r="CWI561" s="495"/>
      <c r="CWJ561" s="495"/>
      <c r="CWK561" s="495"/>
      <c r="CWL561" s="495"/>
      <c r="CWM561" s="495"/>
      <c r="CWN561" s="495"/>
      <c r="CWO561" s="495"/>
      <c r="CWP561" s="495"/>
      <c r="CWQ561" s="495"/>
      <c r="CWR561" s="495"/>
      <c r="CWS561" s="495"/>
      <c r="CWT561" s="495"/>
      <c r="CWU561" s="495"/>
      <c r="CWV561" s="495"/>
      <c r="CWW561" s="495"/>
      <c r="CWX561" s="495"/>
      <c r="CWY561" s="495"/>
      <c r="CWZ561" s="495"/>
      <c r="CXA561" s="495"/>
      <c r="CXB561" s="495"/>
      <c r="CXC561" s="495"/>
      <c r="CXD561" s="495"/>
      <c r="CXE561" s="495"/>
      <c r="CXF561" s="495"/>
      <c r="CXG561" s="495"/>
      <c r="CXH561" s="495"/>
      <c r="CXI561" s="495"/>
      <c r="CXJ561" s="495"/>
      <c r="CXK561" s="495"/>
      <c r="CXL561" s="495"/>
      <c r="CXM561" s="495"/>
      <c r="CXN561" s="495"/>
      <c r="CXO561" s="495"/>
      <c r="CXP561" s="495"/>
      <c r="CXQ561" s="495"/>
      <c r="CXR561" s="495"/>
      <c r="CXS561" s="495"/>
      <c r="CXT561" s="495"/>
      <c r="CXU561" s="495"/>
      <c r="CXV561" s="495"/>
      <c r="CXW561" s="495"/>
      <c r="CXX561" s="495"/>
      <c r="CXY561" s="495"/>
      <c r="CXZ561" s="495"/>
      <c r="CYA561" s="495"/>
      <c r="CYB561" s="495"/>
      <c r="CYC561" s="495"/>
      <c r="CYD561" s="495"/>
      <c r="CYE561" s="495"/>
      <c r="CYF561" s="495"/>
      <c r="CYG561" s="495"/>
      <c r="CYH561" s="495"/>
      <c r="CYI561" s="495"/>
      <c r="CYJ561" s="495"/>
      <c r="CYK561" s="495"/>
      <c r="CYL561" s="495"/>
      <c r="CYM561" s="495"/>
      <c r="CYN561" s="495"/>
      <c r="CYO561" s="495"/>
      <c r="CYP561" s="495"/>
      <c r="CYQ561" s="495"/>
      <c r="CYR561" s="495"/>
      <c r="CYS561" s="495"/>
      <c r="CYT561" s="495"/>
      <c r="CYU561" s="495"/>
      <c r="CYV561" s="495"/>
      <c r="CYW561" s="495"/>
      <c r="CYX561" s="495"/>
      <c r="CYY561" s="495"/>
      <c r="CYZ561" s="495"/>
      <c r="CZA561" s="495"/>
      <c r="CZB561" s="495"/>
      <c r="CZC561" s="495"/>
      <c r="CZD561" s="495"/>
      <c r="CZE561" s="495"/>
      <c r="CZF561" s="495"/>
      <c r="CZG561" s="495"/>
      <c r="CZH561" s="495"/>
      <c r="CZI561" s="495"/>
      <c r="CZJ561" s="495"/>
      <c r="CZK561" s="495"/>
      <c r="CZL561" s="495"/>
      <c r="CZM561" s="495"/>
      <c r="CZN561" s="495"/>
      <c r="CZO561" s="495"/>
      <c r="CZP561" s="495"/>
      <c r="CZQ561" s="495"/>
      <c r="CZR561" s="495"/>
      <c r="CZS561" s="495"/>
      <c r="CZT561" s="495"/>
      <c r="CZU561" s="495"/>
      <c r="CZV561" s="495"/>
      <c r="CZW561" s="495"/>
      <c r="CZX561" s="495"/>
      <c r="CZY561" s="495"/>
      <c r="CZZ561" s="495"/>
      <c r="DAA561" s="495"/>
      <c r="DAB561" s="495"/>
      <c r="DAC561" s="495"/>
      <c r="DAD561" s="495"/>
      <c r="DAE561" s="495"/>
      <c r="DAF561" s="495"/>
      <c r="DAG561" s="495"/>
      <c r="DAH561" s="495"/>
      <c r="DAI561" s="495"/>
      <c r="DAJ561" s="495"/>
      <c r="DAK561" s="495"/>
      <c r="DAL561" s="495"/>
      <c r="DAM561" s="495"/>
      <c r="DAN561" s="495"/>
      <c r="DAO561" s="495"/>
      <c r="DAP561" s="495"/>
      <c r="DAQ561" s="495"/>
      <c r="DAR561" s="495"/>
      <c r="DAS561" s="495"/>
      <c r="DAT561" s="495"/>
      <c r="DAU561" s="495"/>
      <c r="DAV561" s="495"/>
      <c r="DAW561" s="495"/>
      <c r="DAX561" s="495"/>
      <c r="DAY561" s="495"/>
      <c r="DAZ561" s="495"/>
      <c r="DBA561" s="495"/>
      <c r="DBB561" s="495"/>
      <c r="DBC561" s="495"/>
      <c r="DBD561" s="495"/>
      <c r="DBE561" s="495"/>
      <c r="DBF561" s="495"/>
      <c r="DBG561" s="495"/>
      <c r="DBH561" s="495"/>
      <c r="DBI561" s="495"/>
      <c r="DBJ561" s="495"/>
      <c r="DBK561" s="495"/>
      <c r="DBL561" s="495"/>
      <c r="DBM561" s="495"/>
      <c r="DBN561" s="495"/>
      <c r="DBO561" s="495"/>
      <c r="DBP561" s="495"/>
      <c r="DBQ561" s="495"/>
      <c r="DBR561" s="495"/>
      <c r="DBS561" s="495"/>
      <c r="DBT561" s="495"/>
      <c r="DBU561" s="495"/>
      <c r="DBV561" s="495"/>
      <c r="DBW561" s="495"/>
      <c r="DBX561" s="495"/>
      <c r="DBY561" s="495"/>
      <c r="DBZ561" s="495"/>
      <c r="DCA561" s="495"/>
      <c r="DCB561" s="495"/>
      <c r="DCC561" s="495"/>
      <c r="DCD561" s="495"/>
      <c r="DCE561" s="495"/>
      <c r="DCF561" s="495"/>
      <c r="DCG561" s="495"/>
      <c r="DCH561" s="495"/>
      <c r="DCI561" s="495"/>
      <c r="DCJ561" s="495"/>
      <c r="DCK561" s="495"/>
      <c r="DCL561" s="495"/>
      <c r="DCM561" s="495"/>
      <c r="DCN561" s="495"/>
      <c r="DCO561" s="495"/>
      <c r="DCP561" s="495"/>
      <c r="DCQ561" s="495"/>
      <c r="DCR561" s="495"/>
      <c r="DCS561" s="495"/>
      <c r="DCT561" s="495"/>
      <c r="DCU561" s="495"/>
      <c r="DCV561" s="495"/>
      <c r="DCW561" s="495"/>
      <c r="DCX561" s="495"/>
      <c r="DCY561" s="495"/>
      <c r="DCZ561" s="495"/>
      <c r="DDA561" s="495"/>
      <c r="DDB561" s="495"/>
      <c r="DDC561" s="495"/>
      <c r="DDD561" s="495"/>
      <c r="DDE561" s="495"/>
      <c r="DDF561" s="495"/>
      <c r="DDG561" s="495"/>
      <c r="DDH561" s="495"/>
      <c r="DDI561" s="495"/>
      <c r="DDJ561" s="495"/>
      <c r="DDK561" s="495"/>
      <c r="DDL561" s="495"/>
      <c r="DDM561" s="495"/>
      <c r="DDN561" s="495"/>
      <c r="DDO561" s="495"/>
      <c r="DDP561" s="495"/>
      <c r="DDQ561" s="495"/>
      <c r="DDR561" s="495"/>
      <c r="DDS561" s="495"/>
      <c r="DDT561" s="495"/>
      <c r="DDU561" s="495"/>
      <c r="DDV561" s="495"/>
      <c r="DDW561" s="495"/>
      <c r="DDX561" s="495"/>
      <c r="DDY561" s="495"/>
      <c r="DDZ561" s="495"/>
      <c r="DEA561" s="495"/>
      <c r="DEB561" s="495"/>
      <c r="DEC561" s="495"/>
      <c r="DED561" s="495"/>
      <c r="DEE561" s="495"/>
      <c r="DEF561" s="495"/>
      <c r="DEG561" s="495"/>
      <c r="DEH561" s="495"/>
      <c r="DEI561" s="495"/>
      <c r="DEJ561" s="495"/>
      <c r="DEK561" s="495"/>
      <c r="DEL561" s="495"/>
      <c r="DEM561" s="495"/>
      <c r="DEN561" s="495"/>
      <c r="DEO561" s="495"/>
      <c r="DEP561" s="495"/>
      <c r="DEQ561" s="495"/>
      <c r="DER561" s="495"/>
      <c r="DES561" s="495"/>
      <c r="DET561" s="495"/>
      <c r="DEU561" s="495"/>
      <c r="DEV561" s="495"/>
      <c r="DEW561" s="495"/>
      <c r="DEX561" s="495"/>
      <c r="DEY561" s="495"/>
      <c r="DEZ561" s="495"/>
      <c r="DFA561" s="495"/>
      <c r="DFB561" s="495"/>
      <c r="DFC561" s="495"/>
      <c r="DFD561" s="495"/>
      <c r="DFE561" s="495"/>
      <c r="DFF561" s="495"/>
      <c r="DFG561" s="495"/>
      <c r="DFH561" s="495"/>
      <c r="DFI561" s="495"/>
      <c r="DFJ561" s="495"/>
      <c r="DFK561" s="495"/>
      <c r="DFL561" s="495"/>
      <c r="DFM561" s="495"/>
      <c r="DFN561" s="495"/>
      <c r="DFO561" s="495"/>
      <c r="DFP561" s="495"/>
      <c r="DFQ561" s="495"/>
      <c r="DFR561" s="495"/>
      <c r="DFS561" s="495"/>
      <c r="DFT561" s="495"/>
      <c r="DFU561" s="495"/>
      <c r="DFV561" s="495"/>
      <c r="DFW561" s="495"/>
      <c r="DFX561" s="495"/>
      <c r="DFY561" s="495"/>
      <c r="DFZ561" s="495"/>
      <c r="DGA561" s="495"/>
      <c r="DGB561" s="495"/>
      <c r="DGC561" s="495"/>
      <c r="DGD561" s="495"/>
      <c r="DGE561" s="495"/>
      <c r="DGF561" s="495"/>
      <c r="DGG561" s="495"/>
      <c r="DGH561" s="495"/>
      <c r="DGI561" s="495"/>
      <c r="DGJ561" s="495"/>
      <c r="DGK561" s="495"/>
      <c r="DGL561" s="495"/>
      <c r="DGM561" s="495"/>
      <c r="DGN561" s="495"/>
      <c r="DGO561" s="495"/>
      <c r="DGP561" s="495"/>
      <c r="DGQ561" s="495"/>
      <c r="DGR561" s="495"/>
      <c r="DGS561" s="495"/>
      <c r="DGT561" s="495"/>
      <c r="DGU561" s="495"/>
      <c r="DGV561" s="495"/>
      <c r="DGW561" s="495"/>
      <c r="DGX561" s="495"/>
      <c r="DGY561" s="495"/>
      <c r="DGZ561" s="495"/>
      <c r="DHA561" s="495"/>
      <c r="DHB561" s="495"/>
      <c r="DHC561" s="495"/>
      <c r="DHD561" s="495"/>
      <c r="DHE561" s="495"/>
      <c r="DHF561" s="495"/>
      <c r="DHG561" s="495"/>
      <c r="DHH561" s="495"/>
      <c r="DHI561" s="495"/>
      <c r="DHJ561" s="495"/>
      <c r="DHK561" s="495"/>
      <c r="DHL561" s="495"/>
      <c r="DHM561" s="495"/>
      <c r="DHN561" s="495"/>
      <c r="DHO561" s="495"/>
      <c r="DHP561" s="495"/>
      <c r="DHQ561" s="495"/>
      <c r="DHR561" s="495"/>
      <c r="DHS561" s="495"/>
      <c r="DHT561" s="495"/>
      <c r="DHU561" s="495"/>
      <c r="DHV561" s="495"/>
      <c r="DHW561" s="495"/>
      <c r="DHX561" s="495"/>
      <c r="DHY561" s="495"/>
      <c r="DHZ561" s="495"/>
      <c r="DIA561" s="495"/>
      <c r="DIB561" s="495"/>
      <c r="DIC561" s="495"/>
      <c r="DID561" s="495"/>
      <c r="DIE561" s="495"/>
      <c r="DIF561" s="495"/>
      <c r="DIG561" s="495"/>
      <c r="DIH561" s="495"/>
      <c r="DII561" s="495"/>
      <c r="DIJ561" s="495"/>
      <c r="DIK561" s="495"/>
      <c r="DIL561" s="495"/>
      <c r="DIM561" s="495"/>
      <c r="DIN561" s="495"/>
      <c r="DIO561" s="495"/>
      <c r="DIP561" s="495"/>
      <c r="DIQ561" s="495"/>
      <c r="DIR561" s="495"/>
      <c r="DIS561" s="495"/>
      <c r="DIT561" s="495"/>
      <c r="DIU561" s="495"/>
      <c r="DIV561" s="495"/>
      <c r="DIW561" s="495"/>
      <c r="DIX561" s="495"/>
      <c r="DIY561" s="495"/>
      <c r="DIZ561" s="495"/>
      <c r="DJA561" s="495"/>
      <c r="DJB561" s="495"/>
      <c r="DJC561" s="495"/>
      <c r="DJD561" s="495"/>
      <c r="DJE561" s="495"/>
      <c r="DJF561" s="495"/>
      <c r="DJG561" s="495"/>
      <c r="DJH561" s="495"/>
      <c r="DJI561" s="495"/>
      <c r="DJJ561" s="495"/>
      <c r="DJK561" s="495"/>
      <c r="DJL561" s="495"/>
      <c r="DJM561" s="495"/>
      <c r="DJN561" s="495"/>
      <c r="DJO561" s="495"/>
      <c r="DJP561" s="495"/>
      <c r="DJQ561" s="495"/>
      <c r="DJR561" s="495"/>
      <c r="DJS561" s="495"/>
      <c r="DJT561" s="495"/>
      <c r="DJU561" s="495"/>
      <c r="DJV561" s="495"/>
      <c r="DJW561" s="495"/>
      <c r="DJX561" s="495"/>
      <c r="DJY561" s="495"/>
      <c r="DJZ561" s="495"/>
      <c r="DKA561" s="495"/>
      <c r="DKB561" s="495"/>
      <c r="DKC561" s="495"/>
      <c r="DKD561" s="495"/>
      <c r="DKE561" s="495"/>
      <c r="DKF561" s="495"/>
      <c r="DKG561" s="495"/>
      <c r="DKH561" s="495"/>
      <c r="DKI561" s="495"/>
      <c r="DKJ561" s="495"/>
      <c r="DKK561" s="495"/>
      <c r="DKL561" s="495"/>
      <c r="DKM561" s="495"/>
      <c r="DKN561" s="495"/>
      <c r="DKO561" s="495"/>
      <c r="DKP561" s="495"/>
      <c r="DKQ561" s="495"/>
      <c r="DKR561" s="495"/>
      <c r="DKS561" s="495"/>
      <c r="DKT561" s="495"/>
      <c r="DKU561" s="495"/>
      <c r="DKV561" s="495"/>
      <c r="DKW561" s="495"/>
      <c r="DKX561" s="495"/>
      <c r="DKY561" s="495"/>
      <c r="DKZ561" s="495"/>
      <c r="DLA561" s="495"/>
      <c r="DLB561" s="495"/>
      <c r="DLC561" s="495"/>
      <c r="DLD561" s="495"/>
      <c r="DLE561" s="495"/>
      <c r="DLF561" s="495"/>
      <c r="DLG561" s="495"/>
      <c r="DLH561" s="495"/>
      <c r="DLI561" s="495"/>
      <c r="DLJ561" s="495"/>
      <c r="DLK561" s="495"/>
      <c r="DLL561" s="495"/>
      <c r="DLM561" s="495"/>
      <c r="DLN561" s="495"/>
      <c r="DLO561" s="495"/>
      <c r="DLP561" s="495"/>
      <c r="DLQ561" s="495"/>
      <c r="DLR561" s="495"/>
      <c r="DLS561" s="495"/>
      <c r="DLT561" s="495"/>
      <c r="DLU561" s="495"/>
      <c r="DLV561" s="495"/>
      <c r="DLW561" s="495"/>
      <c r="DLX561" s="495"/>
      <c r="DLY561" s="495"/>
      <c r="DLZ561" s="495"/>
      <c r="DMA561" s="495"/>
      <c r="DMB561" s="495"/>
      <c r="DMC561" s="495"/>
      <c r="DMD561" s="495"/>
      <c r="DME561" s="495"/>
      <c r="DMF561" s="495"/>
      <c r="DMG561" s="495"/>
      <c r="DMH561" s="495"/>
      <c r="DMI561" s="495"/>
      <c r="DMJ561" s="495"/>
      <c r="DMK561" s="495"/>
      <c r="DML561" s="495"/>
      <c r="DMM561" s="495"/>
      <c r="DMN561" s="495"/>
      <c r="DMO561" s="495"/>
      <c r="DMP561" s="495"/>
      <c r="DMQ561" s="495"/>
      <c r="DMR561" s="495"/>
      <c r="DMS561" s="495"/>
      <c r="DMT561" s="495"/>
      <c r="DMU561" s="495"/>
      <c r="DMV561" s="495"/>
      <c r="DMW561" s="495"/>
      <c r="DMX561" s="495"/>
      <c r="DMY561" s="495"/>
      <c r="DMZ561" s="495"/>
      <c r="DNA561" s="495"/>
      <c r="DNB561" s="495"/>
      <c r="DNC561" s="495"/>
      <c r="DND561" s="495"/>
      <c r="DNE561" s="495"/>
      <c r="DNF561" s="495"/>
      <c r="DNG561" s="495"/>
      <c r="DNH561" s="495"/>
      <c r="DNI561" s="495"/>
      <c r="DNJ561" s="495"/>
      <c r="DNK561" s="495"/>
      <c r="DNL561" s="495"/>
      <c r="DNM561" s="495"/>
      <c r="DNN561" s="495"/>
      <c r="DNO561" s="495"/>
      <c r="DNP561" s="495"/>
      <c r="DNQ561" s="495"/>
      <c r="DNR561" s="495"/>
      <c r="DNS561" s="495"/>
      <c r="DNT561" s="495"/>
      <c r="DNU561" s="495"/>
      <c r="DNV561" s="495"/>
      <c r="DNW561" s="495"/>
      <c r="DNX561" s="495"/>
      <c r="DNY561" s="495"/>
      <c r="DNZ561" s="495"/>
      <c r="DOA561" s="495"/>
      <c r="DOB561" s="495"/>
      <c r="DOC561" s="495"/>
      <c r="DOD561" s="495"/>
      <c r="DOE561" s="495"/>
      <c r="DOF561" s="495"/>
      <c r="DOG561" s="495"/>
      <c r="DOH561" s="495"/>
      <c r="DOI561" s="495"/>
      <c r="DOJ561" s="495"/>
      <c r="DOK561" s="495"/>
      <c r="DOL561" s="495"/>
      <c r="DOM561" s="495"/>
      <c r="DON561" s="495"/>
      <c r="DOO561" s="495"/>
      <c r="DOP561" s="495"/>
      <c r="DOQ561" s="495"/>
      <c r="DOR561" s="495"/>
      <c r="DOS561" s="495"/>
      <c r="DOT561" s="495"/>
      <c r="DOU561" s="495"/>
      <c r="DOV561" s="495"/>
      <c r="DOW561" s="495"/>
      <c r="DOX561" s="495"/>
      <c r="DOY561" s="495"/>
      <c r="DOZ561" s="495"/>
      <c r="DPA561" s="495"/>
      <c r="DPB561" s="495"/>
      <c r="DPC561" s="495"/>
      <c r="DPD561" s="495"/>
      <c r="DPE561" s="495"/>
      <c r="DPF561" s="495"/>
      <c r="DPG561" s="495"/>
      <c r="DPH561" s="495"/>
      <c r="DPI561" s="495"/>
      <c r="DPJ561" s="495"/>
      <c r="DPK561" s="495"/>
      <c r="DPL561" s="495"/>
      <c r="DPM561" s="495"/>
      <c r="DPN561" s="495"/>
      <c r="DPO561" s="495"/>
      <c r="DPP561" s="495"/>
      <c r="DPQ561" s="495"/>
      <c r="DPR561" s="495"/>
      <c r="DPS561" s="495"/>
      <c r="DPT561" s="495"/>
      <c r="DPU561" s="495"/>
      <c r="DPV561" s="495"/>
      <c r="DPW561" s="495"/>
      <c r="DPX561" s="495"/>
      <c r="DPY561" s="495"/>
      <c r="DPZ561" s="495"/>
      <c r="DQA561" s="495"/>
      <c r="DQB561" s="495"/>
      <c r="DQC561" s="495"/>
      <c r="DQD561" s="495"/>
      <c r="DQE561" s="495"/>
      <c r="DQF561" s="495"/>
      <c r="DQG561" s="495"/>
      <c r="DQH561" s="495"/>
      <c r="DQI561" s="495"/>
      <c r="DQJ561" s="495"/>
      <c r="DQK561" s="495"/>
      <c r="DQL561" s="495"/>
      <c r="DQM561" s="495"/>
      <c r="DQN561" s="495"/>
      <c r="DQO561" s="495"/>
      <c r="DQP561" s="495"/>
      <c r="DQQ561" s="495"/>
      <c r="DQR561" s="495"/>
      <c r="DQS561" s="495"/>
      <c r="DQT561" s="495"/>
      <c r="DQU561" s="495"/>
      <c r="DQV561" s="495"/>
      <c r="DQW561" s="495"/>
      <c r="DQX561" s="495"/>
      <c r="DQY561" s="495"/>
      <c r="DQZ561" s="495"/>
      <c r="DRA561" s="495"/>
      <c r="DRB561" s="495"/>
      <c r="DRC561" s="495"/>
      <c r="DRD561" s="495"/>
      <c r="DRE561" s="495"/>
      <c r="DRF561" s="495"/>
      <c r="DRG561" s="495"/>
      <c r="DRH561" s="495"/>
      <c r="DRI561" s="495"/>
      <c r="DRJ561" s="495"/>
      <c r="DRK561" s="495"/>
      <c r="DRL561" s="495"/>
      <c r="DRM561" s="495"/>
      <c r="DRN561" s="495"/>
      <c r="DRO561" s="495"/>
      <c r="DRP561" s="495"/>
      <c r="DRQ561" s="495"/>
      <c r="DRR561" s="495"/>
      <c r="DRS561" s="495"/>
      <c r="DRT561" s="495"/>
      <c r="DRU561" s="495"/>
      <c r="DRV561" s="495"/>
      <c r="DRW561" s="495"/>
      <c r="DRX561" s="495"/>
      <c r="DRY561" s="495"/>
      <c r="DRZ561" s="495"/>
      <c r="DSA561" s="495"/>
      <c r="DSB561" s="495"/>
      <c r="DSC561" s="495"/>
      <c r="DSD561" s="495"/>
      <c r="DSE561" s="495"/>
      <c r="DSF561" s="495"/>
      <c r="DSG561" s="495"/>
      <c r="DSH561" s="495"/>
      <c r="DSI561" s="495"/>
      <c r="DSJ561" s="495"/>
      <c r="DSK561" s="495"/>
      <c r="DSL561" s="495"/>
      <c r="DSM561" s="495"/>
      <c r="DSN561" s="495"/>
      <c r="DSO561" s="495"/>
      <c r="DSP561" s="495"/>
      <c r="DSQ561" s="495"/>
      <c r="DSR561" s="495"/>
      <c r="DSS561" s="495"/>
      <c r="DST561" s="495"/>
      <c r="DSU561" s="495"/>
      <c r="DSV561" s="495"/>
      <c r="DSW561" s="495"/>
      <c r="DSX561" s="495"/>
      <c r="DSY561" s="495"/>
      <c r="DSZ561" s="495"/>
      <c r="DTA561" s="495"/>
      <c r="DTB561" s="495"/>
      <c r="DTC561" s="495"/>
      <c r="DTD561" s="495"/>
      <c r="DTE561" s="495"/>
      <c r="DTF561" s="495"/>
      <c r="DTG561" s="495"/>
      <c r="DTH561" s="495"/>
      <c r="DTI561" s="495"/>
      <c r="DTJ561" s="495"/>
      <c r="DTK561" s="495"/>
      <c r="DTL561" s="495"/>
      <c r="DTM561" s="495"/>
      <c r="DTN561" s="495"/>
      <c r="DTO561" s="495"/>
      <c r="DTP561" s="495"/>
      <c r="DTQ561" s="495"/>
      <c r="DTR561" s="495"/>
      <c r="DTS561" s="495"/>
      <c r="DTT561" s="495"/>
      <c r="DTU561" s="495"/>
      <c r="DTV561" s="495"/>
      <c r="DTW561" s="495"/>
      <c r="DTX561" s="495"/>
      <c r="DTY561" s="495"/>
      <c r="DTZ561" s="495"/>
      <c r="DUA561" s="495"/>
      <c r="DUB561" s="495"/>
      <c r="DUC561" s="495"/>
      <c r="DUD561" s="495"/>
      <c r="DUE561" s="495"/>
      <c r="DUF561" s="495"/>
      <c r="DUG561" s="495"/>
      <c r="DUH561" s="495"/>
      <c r="DUI561" s="495"/>
      <c r="DUJ561" s="495"/>
      <c r="DUK561" s="495"/>
      <c r="DUL561" s="495"/>
      <c r="DUM561" s="495"/>
      <c r="DUN561" s="495"/>
      <c r="DUO561" s="495"/>
      <c r="DUP561" s="495"/>
      <c r="DUQ561" s="495"/>
      <c r="DUR561" s="495"/>
      <c r="DUS561" s="495"/>
      <c r="DUT561" s="495"/>
      <c r="DUU561" s="495"/>
      <c r="DUV561" s="495"/>
      <c r="DUW561" s="495"/>
      <c r="DUX561" s="495"/>
      <c r="DUY561" s="495"/>
      <c r="DUZ561" s="495"/>
      <c r="DVA561" s="495"/>
      <c r="DVB561" s="495"/>
      <c r="DVC561" s="495"/>
      <c r="DVD561" s="495"/>
      <c r="DVE561" s="495"/>
      <c r="DVF561" s="495"/>
      <c r="DVG561" s="495"/>
      <c r="DVH561" s="495"/>
      <c r="DVI561" s="495"/>
      <c r="DVJ561" s="495"/>
      <c r="DVK561" s="495"/>
      <c r="DVL561" s="495"/>
      <c r="DVM561" s="495"/>
      <c r="DVN561" s="495"/>
      <c r="DVO561" s="495"/>
      <c r="DVP561" s="495"/>
      <c r="DVQ561" s="495"/>
      <c r="DVR561" s="495"/>
      <c r="DVS561" s="495"/>
      <c r="DVT561" s="495"/>
      <c r="DVU561" s="495"/>
      <c r="DVV561" s="495"/>
      <c r="DVW561" s="495"/>
      <c r="DVX561" s="495"/>
      <c r="DVY561" s="495"/>
      <c r="DVZ561" s="495"/>
      <c r="DWA561" s="495"/>
      <c r="DWB561" s="495"/>
      <c r="DWC561" s="495"/>
      <c r="DWD561" s="495"/>
      <c r="DWE561" s="495"/>
      <c r="DWF561" s="495"/>
      <c r="DWG561" s="495"/>
      <c r="DWH561" s="495"/>
      <c r="DWI561" s="495"/>
      <c r="DWJ561" s="495"/>
      <c r="DWK561" s="495"/>
      <c r="DWL561" s="495"/>
      <c r="DWM561" s="495"/>
      <c r="DWN561" s="495"/>
      <c r="DWO561" s="495"/>
      <c r="DWP561" s="495"/>
      <c r="DWQ561" s="495"/>
      <c r="DWR561" s="495"/>
      <c r="DWS561" s="495"/>
      <c r="DWT561" s="495"/>
      <c r="DWU561" s="495"/>
      <c r="DWV561" s="495"/>
      <c r="DWW561" s="495"/>
      <c r="DWX561" s="495"/>
      <c r="DWY561" s="495"/>
      <c r="DWZ561" s="495"/>
      <c r="DXA561" s="495"/>
      <c r="DXB561" s="495"/>
      <c r="DXC561" s="495"/>
      <c r="DXD561" s="495"/>
      <c r="DXE561" s="495"/>
      <c r="DXF561" s="495"/>
      <c r="DXG561" s="495"/>
      <c r="DXH561" s="495"/>
      <c r="DXI561" s="495"/>
      <c r="DXJ561" s="495"/>
      <c r="DXK561" s="495"/>
      <c r="DXL561" s="495"/>
      <c r="DXM561" s="495"/>
      <c r="DXN561" s="495"/>
      <c r="DXO561" s="495"/>
      <c r="DXP561" s="495"/>
      <c r="DXQ561" s="495"/>
      <c r="DXR561" s="495"/>
      <c r="DXS561" s="495"/>
      <c r="DXT561" s="495"/>
      <c r="DXU561" s="495"/>
      <c r="DXV561" s="495"/>
      <c r="DXW561" s="495"/>
      <c r="DXX561" s="495"/>
      <c r="DXY561" s="495"/>
      <c r="DXZ561" s="495"/>
      <c r="DYA561" s="495"/>
      <c r="DYB561" s="495"/>
      <c r="DYC561" s="495"/>
      <c r="DYD561" s="495"/>
      <c r="DYE561" s="495"/>
      <c r="DYF561" s="495"/>
      <c r="DYG561" s="495"/>
      <c r="DYH561" s="495"/>
      <c r="DYI561" s="495"/>
      <c r="DYJ561" s="495"/>
      <c r="DYK561" s="495"/>
      <c r="DYL561" s="495"/>
      <c r="DYM561" s="495"/>
      <c r="DYN561" s="495"/>
      <c r="DYO561" s="495"/>
      <c r="DYP561" s="495"/>
      <c r="DYQ561" s="495"/>
      <c r="DYR561" s="495"/>
      <c r="DYS561" s="495"/>
      <c r="DYT561" s="495"/>
      <c r="DYU561" s="495"/>
      <c r="DYV561" s="495"/>
      <c r="DYW561" s="495"/>
      <c r="DYX561" s="495"/>
      <c r="DYY561" s="495"/>
      <c r="DYZ561" s="495"/>
      <c r="DZA561" s="495"/>
      <c r="DZB561" s="495"/>
      <c r="DZC561" s="495"/>
      <c r="DZD561" s="495"/>
      <c r="DZE561" s="495"/>
      <c r="DZF561" s="495"/>
      <c r="DZG561" s="495"/>
      <c r="DZH561" s="495"/>
      <c r="DZI561" s="495"/>
      <c r="DZJ561" s="495"/>
      <c r="DZK561" s="495"/>
      <c r="DZL561" s="495"/>
      <c r="DZM561" s="495"/>
      <c r="DZN561" s="495"/>
      <c r="DZO561" s="495"/>
      <c r="DZP561" s="495"/>
      <c r="DZQ561" s="495"/>
      <c r="DZR561" s="495"/>
      <c r="DZS561" s="495"/>
      <c r="DZT561" s="495"/>
      <c r="DZU561" s="495"/>
      <c r="DZV561" s="495"/>
      <c r="DZW561" s="495"/>
      <c r="DZX561" s="495"/>
      <c r="DZY561" s="495"/>
      <c r="DZZ561" s="495"/>
      <c r="EAA561" s="495"/>
      <c r="EAB561" s="495"/>
      <c r="EAC561" s="495"/>
      <c r="EAD561" s="495"/>
      <c r="EAE561" s="495"/>
      <c r="EAF561" s="495"/>
      <c r="EAG561" s="495"/>
      <c r="EAH561" s="495"/>
      <c r="EAI561" s="495"/>
      <c r="EAJ561" s="495"/>
      <c r="EAK561" s="495"/>
      <c r="EAL561" s="495"/>
      <c r="EAM561" s="495"/>
      <c r="EAN561" s="495"/>
      <c r="EAO561" s="495"/>
      <c r="EAP561" s="495"/>
      <c r="EAQ561" s="495"/>
      <c r="EAR561" s="495"/>
      <c r="EAS561" s="495"/>
      <c r="EAT561" s="495"/>
      <c r="EAU561" s="495"/>
      <c r="EAV561" s="495"/>
      <c r="EAW561" s="495"/>
      <c r="EAX561" s="495"/>
      <c r="EAY561" s="495"/>
      <c r="EAZ561" s="495"/>
      <c r="EBA561" s="495"/>
      <c r="EBB561" s="495"/>
      <c r="EBC561" s="495"/>
      <c r="EBD561" s="495"/>
      <c r="EBE561" s="495"/>
      <c r="EBF561" s="495"/>
      <c r="EBG561" s="495"/>
      <c r="EBH561" s="495"/>
      <c r="EBI561" s="495"/>
      <c r="EBJ561" s="495"/>
      <c r="EBK561" s="495"/>
      <c r="EBL561" s="495"/>
      <c r="EBM561" s="495"/>
      <c r="EBN561" s="495"/>
      <c r="EBO561" s="495"/>
      <c r="EBP561" s="495"/>
      <c r="EBQ561" s="495"/>
      <c r="EBR561" s="495"/>
      <c r="EBS561" s="495"/>
      <c r="EBT561" s="495"/>
      <c r="EBU561" s="495"/>
      <c r="EBV561" s="495"/>
      <c r="EBW561" s="495"/>
      <c r="EBX561" s="495"/>
      <c r="EBY561" s="495"/>
      <c r="EBZ561" s="495"/>
      <c r="ECA561" s="495"/>
      <c r="ECB561" s="495"/>
      <c r="ECC561" s="495"/>
      <c r="ECD561" s="495"/>
      <c r="ECE561" s="495"/>
      <c r="ECF561" s="495"/>
      <c r="ECG561" s="495"/>
      <c r="ECH561" s="495"/>
      <c r="ECI561" s="495"/>
      <c r="ECJ561" s="495"/>
      <c r="ECK561" s="495"/>
      <c r="ECL561" s="495"/>
      <c r="ECM561" s="495"/>
      <c r="ECN561" s="495"/>
      <c r="ECO561" s="495"/>
      <c r="ECP561" s="495"/>
      <c r="ECQ561" s="495"/>
      <c r="ECR561" s="495"/>
      <c r="ECS561" s="495"/>
      <c r="ECT561" s="495"/>
      <c r="ECU561" s="495"/>
      <c r="ECV561" s="495"/>
      <c r="ECW561" s="495"/>
      <c r="ECX561" s="495"/>
      <c r="ECY561" s="495"/>
      <c r="ECZ561" s="495"/>
      <c r="EDA561" s="495"/>
      <c r="EDB561" s="495"/>
      <c r="EDC561" s="495"/>
      <c r="EDD561" s="495"/>
      <c r="EDE561" s="495"/>
      <c r="EDF561" s="495"/>
      <c r="EDG561" s="495"/>
      <c r="EDH561" s="495"/>
      <c r="EDI561" s="495"/>
      <c r="EDJ561" s="495"/>
      <c r="EDK561" s="495"/>
      <c r="EDL561" s="495"/>
      <c r="EDM561" s="495"/>
      <c r="EDN561" s="495"/>
      <c r="EDO561" s="495"/>
      <c r="EDP561" s="495"/>
      <c r="EDQ561" s="495"/>
      <c r="EDR561" s="495"/>
      <c r="EDS561" s="495"/>
      <c r="EDT561" s="495"/>
      <c r="EDU561" s="495"/>
      <c r="EDV561" s="495"/>
      <c r="EDW561" s="495"/>
      <c r="EDX561" s="495"/>
      <c r="EDY561" s="495"/>
      <c r="EDZ561" s="495"/>
      <c r="EEA561" s="495"/>
      <c r="EEB561" s="495"/>
      <c r="EEC561" s="495"/>
      <c r="EED561" s="495"/>
      <c r="EEE561" s="495"/>
      <c r="EEF561" s="495"/>
      <c r="EEG561" s="495"/>
      <c r="EEH561" s="495"/>
      <c r="EEI561" s="495"/>
      <c r="EEJ561" s="495"/>
      <c r="EEK561" s="495"/>
      <c r="EEL561" s="495"/>
      <c r="EEM561" s="495"/>
      <c r="EEN561" s="495"/>
      <c r="EEO561" s="495"/>
      <c r="EEP561" s="495"/>
      <c r="EEQ561" s="495"/>
      <c r="EER561" s="495"/>
      <c r="EES561" s="495"/>
      <c r="EET561" s="495"/>
      <c r="EEU561" s="495"/>
      <c r="EEV561" s="495"/>
      <c r="EEW561" s="495"/>
      <c r="EEX561" s="495"/>
      <c r="EEY561" s="495"/>
      <c r="EEZ561" s="495"/>
      <c r="EFA561" s="495"/>
      <c r="EFB561" s="495"/>
      <c r="EFC561" s="495"/>
      <c r="EFD561" s="495"/>
      <c r="EFE561" s="495"/>
      <c r="EFF561" s="495"/>
      <c r="EFG561" s="495"/>
      <c r="EFH561" s="495"/>
      <c r="EFI561" s="495"/>
      <c r="EFJ561" s="495"/>
      <c r="EFK561" s="495"/>
      <c r="EFL561" s="495"/>
      <c r="EFM561" s="495"/>
      <c r="EFN561" s="495"/>
      <c r="EFO561" s="495"/>
      <c r="EFP561" s="495"/>
      <c r="EFQ561" s="495"/>
      <c r="EFR561" s="495"/>
      <c r="EFS561" s="495"/>
      <c r="EFT561" s="495"/>
      <c r="EFU561" s="495"/>
      <c r="EFV561" s="495"/>
      <c r="EFW561" s="495"/>
      <c r="EFX561" s="495"/>
      <c r="EFY561" s="495"/>
      <c r="EFZ561" s="495"/>
      <c r="EGA561" s="495"/>
      <c r="EGB561" s="495"/>
      <c r="EGC561" s="495"/>
      <c r="EGD561" s="495"/>
      <c r="EGE561" s="495"/>
      <c r="EGF561" s="495"/>
      <c r="EGG561" s="495"/>
      <c r="EGH561" s="495"/>
      <c r="EGI561" s="495"/>
      <c r="EGJ561" s="495"/>
      <c r="EGK561" s="495"/>
      <c r="EGL561" s="495"/>
      <c r="EGM561" s="495"/>
      <c r="EGN561" s="495"/>
      <c r="EGO561" s="495"/>
      <c r="EGP561" s="495"/>
      <c r="EGQ561" s="495"/>
      <c r="EGR561" s="495"/>
      <c r="EGS561" s="495"/>
      <c r="EGT561" s="495"/>
      <c r="EGU561" s="495"/>
      <c r="EGV561" s="495"/>
      <c r="EGW561" s="495"/>
      <c r="EGX561" s="495"/>
      <c r="EGY561" s="495"/>
      <c r="EGZ561" s="495"/>
      <c r="EHA561" s="495"/>
      <c r="EHB561" s="495"/>
      <c r="EHC561" s="495"/>
      <c r="EHD561" s="495"/>
      <c r="EHE561" s="495"/>
      <c r="EHF561" s="495"/>
      <c r="EHG561" s="495"/>
      <c r="EHH561" s="495"/>
      <c r="EHI561" s="495"/>
      <c r="EHJ561" s="495"/>
      <c r="EHK561" s="495"/>
      <c r="EHL561" s="495"/>
      <c r="EHM561" s="495"/>
      <c r="EHN561" s="495"/>
      <c r="EHO561" s="495"/>
      <c r="EHP561" s="495"/>
      <c r="EHQ561" s="495"/>
      <c r="EHR561" s="495"/>
      <c r="EHS561" s="495"/>
      <c r="EHT561" s="495"/>
      <c r="EHU561" s="495"/>
      <c r="EHV561" s="495"/>
      <c r="EHW561" s="495"/>
      <c r="EHX561" s="495"/>
      <c r="EHY561" s="495"/>
      <c r="EHZ561" s="495"/>
      <c r="EIA561" s="495"/>
      <c r="EIB561" s="495"/>
      <c r="EIC561" s="495"/>
      <c r="EID561" s="495"/>
      <c r="EIE561" s="495"/>
      <c r="EIF561" s="495"/>
      <c r="EIG561" s="495"/>
      <c r="EIH561" s="495"/>
      <c r="EII561" s="495"/>
      <c r="EIJ561" s="495"/>
      <c r="EIK561" s="495"/>
      <c r="EIL561" s="495"/>
      <c r="EIM561" s="495"/>
      <c r="EIN561" s="495"/>
      <c r="EIO561" s="495"/>
      <c r="EIP561" s="495"/>
      <c r="EIQ561" s="495"/>
      <c r="EIR561" s="495"/>
      <c r="EIS561" s="495"/>
      <c r="EIT561" s="495"/>
      <c r="EIU561" s="495"/>
      <c r="EIV561" s="495"/>
      <c r="EIW561" s="495"/>
      <c r="EIX561" s="495"/>
      <c r="EIY561" s="495"/>
      <c r="EIZ561" s="495"/>
      <c r="EJA561" s="495"/>
      <c r="EJB561" s="495"/>
      <c r="EJC561" s="495"/>
      <c r="EJD561" s="495"/>
      <c r="EJE561" s="495"/>
      <c r="EJF561" s="495"/>
      <c r="EJG561" s="495"/>
      <c r="EJH561" s="495"/>
      <c r="EJI561" s="495"/>
      <c r="EJJ561" s="495"/>
      <c r="EJK561" s="495"/>
      <c r="EJL561" s="495"/>
      <c r="EJM561" s="495"/>
      <c r="EJN561" s="495"/>
      <c r="EJO561" s="495"/>
      <c r="EJP561" s="495"/>
      <c r="EJQ561" s="495"/>
      <c r="EJR561" s="495"/>
      <c r="EJS561" s="495"/>
      <c r="EJT561" s="495"/>
      <c r="EJU561" s="495"/>
      <c r="EJV561" s="495"/>
      <c r="EJW561" s="495"/>
      <c r="EJX561" s="495"/>
      <c r="EJY561" s="495"/>
      <c r="EJZ561" s="495"/>
      <c r="EKA561" s="495"/>
      <c r="EKB561" s="495"/>
      <c r="EKC561" s="495"/>
      <c r="EKD561" s="495"/>
      <c r="EKE561" s="495"/>
      <c r="EKF561" s="495"/>
      <c r="EKG561" s="495"/>
      <c r="EKH561" s="495"/>
      <c r="EKI561" s="495"/>
      <c r="EKJ561" s="495"/>
      <c r="EKK561" s="495"/>
      <c r="EKL561" s="495"/>
      <c r="EKM561" s="495"/>
      <c r="EKN561" s="495"/>
      <c r="EKO561" s="495"/>
      <c r="EKP561" s="495"/>
      <c r="EKQ561" s="495"/>
      <c r="EKR561" s="495"/>
      <c r="EKS561" s="495"/>
      <c r="EKT561" s="495"/>
      <c r="EKU561" s="495"/>
      <c r="EKV561" s="495"/>
      <c r="EKW561" s="495"/>
      <c r="EKX561" s="495"/>
      <c r="EKY561" s="495"/>
      <c r="EKZ561" s="495"/>
      <c r="ELA561" s="495"/>
      <c r="ELB561" s="495"/>
      <c r="ELC561" s="495"/>
      <c r="ELD561" s="495"/>
      <c r="ELE561" s="495"/>
      <c r="ELF561" s="495"/>
      <c r="ELG561" s="495"/>
      <c r="ELH561" s="495"/>
      <c r="ELI561" s="495"/>
      <c r="ELJ561" s="495"/>
      <c r="ELK561" s="495"/>
      <c r="ELL561" s="495"/>
      <c r="ELM561" s="495"/>
      <c r="ELN561" s="495"/>
      <c r="ELO561" s="495"/>
      <c r="ELP561" s="495"/>
      <c r="ELQ561" s="495"/>
      <c r="ELR561" s="495"/>
      <c r="ELS561" s="495"/>
      <c r="ELT561" s="495"/>
      <c r="ELU561" s="495"/>
      <c r="ELV561" s="495"/>
      <c r="ELW561" s="495"/>
      <c r="ELX561" s="495"/>
      <c r="ELY561" s="495"/>
      <c r="ELZ561" s="495"/>
      <c r="EMA561" s="495"/>
      <c r="EMB561" s="495"/>
      <c r="EMC561" s="495"/>
      <c r="EMD561" s="495"/>
      <c r="EME561" s="495"/>
      <c r="EMF561" s="495"/>
      <c r="EMG561" s="495"/>
      <c r="EMH561" s="495"/>
      <c r="EMI561" s="495"/>
      <c r="EMJ561" s="495"/>
      <c r="EMK561" s="495"/>
      <c r="EML561" s="495"/>
      <c r="EMM561" s="495"/>
      <c r="EMN561" s="495"/>
      <c r="EMO561" s="495"/>
      <c r="EMP561" s="495"/>
      <c r="EMQ561" s="495"/>
      <c r="EMR561" s="495"/>
      <c r="EMS561" s="495"/>
      <c r="EMT561" s="495"/>
      <c r="EMU561" s="495"/>
      <c r="EMV561" s="495"/>
      <c r="EMW561" s="495"/>
      <c r="EMX561" s="495"/>
      <c r="EMY561" s="495"/>
      <c r="EMZ561" s="495"/>
      <c r="ENA561" s="495"/>
      <c r="ENB561" s="495"/>
      <c r="ENC561" s="495"/>
      <c r="END561" s="495"/>
      <c r="ENE561" s="495"/>
      <c r="ENF561" s="495"/>
      <c r="ENG561" s="495"/>
      <c r="ENH561" s="495"/>
      <c r="ENI561" s="495"/>
      <c r="ENJ561" s="495"/>
      <c r="ENK561" s="495"/>
      <c r="ENL561" s="495"/>
      <c r="ENM561" s="495"/>
      <c r="ENN561" s="495"/>
      <c r="ENO561" s="495"/>
      <c r="ENP561" s="495"/>
      <c r="ENQ561" s="495"/>
      <c r="ENR561" s="495"/>
      <c r="ENS561" s="495"/>
      <c r="ENT561" s="495"/>
      <c r="ENU561" s="495"/>
      <c r="ENV561" s="495"/>
      <c r="ENW561" s="495"/>
      <c r="ENX561" s="495"/>
      <c r="ENY561" s="495"/>
      <c r="ENZ561" s="495"/>
      <c r="EOA561" s="495"/>
      <c r="EOB561" s="495"/>
      <c r="EOC561" s="495"/>
      <c r="EOD561" s="495"/>
      <c r="EOE561" s="495"/>
      <c r="EOF561" s="495"/>
      <c r="EOG561" s="495"/>
      <c r="EOH561" s="495"/>
      <c r="EOI561" s="495"/>
      <c r="EOJ561" s="495"/>
      <c r="EOK561" s="495"/>
      <c r="EOL561" s="495"/>
      <c r="EOM561" s="495"/>
      <c r="EON561" s="495"/>
      <c r="EOO561" s="495"/>
      <c r="EOP561" s="495"/>
      <c r="EOQ561" s="495"/>
      <c r="EOR561" s="495"/>
      <c r="EOS561" s="495"/>
      <c r="EOT561" s="495"/>
      <c r="EOU561" s="495"/>
      <c r="EOV561" s="495"/>
      <c r="EOW561" s="495"/>
      <c r="EOX561" s="495"/>
      <c r="EOY561" s="495"/>
      <c r="EOZ561" s="495"/>
      <c r="EPA561" s="495"/>
      <c r="EPB561" s="495"/>
      <c r="EPC561" s="495"/>
      <c r="EPD561" s="495"/>
      <c r="EPE561" s="495"/>
      <c r="EPF561" s="495"/>
      <c r="EPG561" s="495"/>
      <c r="EPH561" s="495"/>
      <c r="EPI561" s="495"/>
      <c r="EPJ561" s="495"/>
      <c r="EPK561" s="495"/>
      <c r="EPL561" s="495"/>
      <c r="EPM561" s="495"/>
      <c r="EPN561" s="495"/>
      <c r="EPO561" s="495"/>
      <c r="EPP561" s="495"/>
      <c r="EPQ561" s="495"/>
      <c r="EPR561" s="495"/>
      <c r="EPS561" s="495"/>
      <c r="EPT561" s="495"/>
      <c r="EPU561" s="495"/>
      <c r="EPV561" s="495"/>
      <c r="EPW561" s="495"/>
      <c r="EPX561" s="495"/>
      <c r="EPY561" s="495"/>
      <c r="EPZ561" s="495"/>
      <c r="EQA561" s="495"/>
      <c r="EQB561" s="495"/>
      <c r="EQC561" s="495"/>
      <c r="EQD561" s="495"/>
      <c r="EQE561" s="495"/>
      <c r="EQF561" s="495"/>
      <c r="EQG561" s="495"/>
      <c r="EQH561" s="495"/>
      <c r="EQI561" s="495"/>
      <c r="EQJ561" s="495"/>
      <c r="EQK561" s="495"/>
      <c r="EQL561" s="495"/>
      <c r="EQM561" s="495"/>
      <c r="EQN561" s="495"/>
      <c r="EQO561" s="495"/>
      <c r="EQP561" s="495"/>
      <c r="EQQ561" s="495"/>
      <c r="EQR561" s="495"/>
      <c r="EQS561" s="495"/>
      <c r="EQT561" s="495"/>
      <c r="EQU561" s="495"/>
      <c r="EQV561" s="495"/>
      <c r="EQW561" s="495"/>
      <c r="EQX561" s="495"/>
      <c r="EQY561" s="495"/>
      <c r="EQZ561" s="495"/>
      <c r="ERA561" s="495"/>
      <c r="ERB561" s="495"/>
      <c r="ERC561" s="495"/>
      <c r="ERD561" s="495"/>
      <c r="ERE561" s="495"/>
      <c r="ERF561" s="495"/>
      <c r="ERG561" s="495"/>
      <c r="ERH561" s="495"/>
      <c r="ERI561" s="495"/>
      <c r="ERJ561" s="495"/>
      <c r="ERK561" s="495"/>
      <c r="ERL561" s="495"/>
      <c r="ERM561" s="495"/>
      <c r="ERN561" s="495"/>
      <c r="ERO561" s="495"/>
      <c r="ERP561" s="495"/>
      <c r="ERQ561" s="495"/>
      <c r="ERR561" s="495"/>
      <c r="ERS561" s="495"/>
      <c r="ERT561" s="495"/>
      <c r="ERU561" s="495"/>
      <c r="ERV561" s="495"/>
      <c r="ERW561" s="495"/>
      <c r="ERX561" s="495"/>
      <c r="ERY561" s="495"/>
      <c r="ERZ561" s="495"/>
      <c r="ESA561" s="495"/>
      <c r="ESB561" s="495"/>
      <c r="ESC561" s="495"/>
      <c r="ESD561" s="495"/>
      <c r="ESE561" s="495"/>
      <c r="ESF561" s="495"/>
      <c r="ESG561" s="495"/>
      <c r="ESH561" s="495"/>
      <c r="ESI561" s="495"/>
      <c r="ESJ561" s="495"/>
      <c r="ESK561" s="495"/>
      <c r="ESL561" s="495"/>
      <c r="ESM561" s="495"/>
      <c r="ESN561" s="495"/>
      <c r="ESO561" s="495"/>
      <c r="ESP561" s="495"/>
      <c r="ESQ561" s="495"/>
      <c r="ESR561" s="495"/>
      <c r="ESS561" s="495"/>
      <c r="EST561" s="495"/>
      <c r="ESU561" s="495"/>
      <c r="ESV561" s="495"/>
      <c r="ESW561" s="495"/>
      <c r="ESX561" s="495"/>
      <c r="ESY561" s="495"/>
      <c r="ESZ561" s="495"/>
      <c r="ETA561" s="495"/>
      <c r="ETB561" s="495"/>
      <c r="ETC561" s="495"/>
      <c r="ETD561" s="495"/>
      <c r="ETE561" s="495"/>
      <c r="ETF561" s="495"/>
      <c r="ETG561" s="495"/>
      <c r="ETH561" s="495"/>
      <c r="ETI561" s="495"/>
      <c r="ETJ561" s="495"/>
      <c r="ETK561" s="495"/>
      <c r="ETL561" s="495"/>
      <c r="ETM561" s="495"/>
      <c r="ETN561" s="495"/>
      <c r="ETO561" s="495"/>
      <c r="ETP561" s="495"/>
      <c r="ETQ561" s="495"/>
      <c r="ETR561" s="495"/>
      <c r="ETS561" s="495"/>
      <c r="ETT561" s="495"/>
      <c r="ETU561" s="495"/>
      <c r="ETV561" s="495"/>
      <c r="ETW561" s="495"/>
      <c r="ETX561" s="495"/>
      <c r="ETY561" s="495"/>
      <c r="ETZ561" s="495"/>
      <c r="EUA561" s="495"/>
      <c r="EUB561" s="495"/>
      <c r="EUC561" s="495"/>
      <c r="EUD561" s="495"/>
      <c r="EUE561" s="495"/>
      <c r="EUF561" s="495"/>
      <c r="EUG561" s="495"/>
      <c r="EUH561" s="495"/>
      <c r="EUI561" s="495"/>
      <c r="EUJ561" s="495"/>
      <c r="EUK561" s="495"/>
      <c r="EUL561" s="495"/>
      <c r="EUM561" s="495"/>
      <c r="EUN561" s="495"/>
      <c r="EUO561" s="495"/>
      <c r="EUP561" s="495"/>
      <c r="EUQ561" s="495"/>
      <c r="EUR561" s="495"/>
      <c r="EUS561" s="495"/>
      <c r="EUT561" s="495"/>
      <c r="EUU561" s="495"/>
      <c r="EUV561" s="495"/>
      <c r="EUW561" s="495"/>
      <c r="EUX561" s="495"/>
      <c r="EUY561" s="495"/>
      <c r="EUZ561" s="495"/>
      <c r="EVA561" s="495"/>
      <c r="EVB561" s="495"/>
      <c r="EVC561" s="495"/>
      <c r="EVD561" s="495"/>
      <c r="EVE561" s="495"/>
      <c r="EVF561" s="495"/>
      <c r="EVG561" s="495"/>
      <c r="EVH561" s="495"/>
      <c r="EVI561" s="495"/>
      <c r="EVJ561" s="495"/>
      <c r="EVK561" s="495"/>
      <c r="EVL561" s="495"/>
      <c r="EVM561" s="495"/>
      <c r="EVN561" s="495"/>
      <c r="EVO561" s="495"/>
      <c r="EVP561" s="495"/>
      <c r="EVQ561" s="495"/>
      <c r="EVR561" s="495"/>
      <c r="EVS561" s="495"/>
      <c r="EVT561" s="495"/>
      <c r="EVU561" s="495"/>
      <c r="EVV561" s="495"/>
      <c r="EVW561" s="495"/>
      <c r="EVX561" s="495"/>
      <c r="EVY561" s="495"/>
      <c r="EVZ561" s="495"/>
      <c r="EWA561" s="495"/>
      <c r="EWB561" s="495"/>
      <c r="EWC561" s="495"/>
      <c r="EWD561" s="495"/>
      <c r="EWE561" s="495"/>
      <c r="EWF561" s="495"/>
      <c r="EWG561" s="495"/>
      <c r="EWH561" s="495"/>
      <c r="EWI561" s="495"/>
      <c r="EWJ561" s="495"/>
      <c r="EWK561" s="495"/>
      <c r="EWL561" s="495"/>
      <c r="EWM561" s="495"/>
      <c r="EWN561" s="495"/>
      <c r="EWO561" s="495"/>
      <c r="EWP561" s="495"/>
      <c r="EWQ561" s="495"/>
      <c r="EWR561" s="495"/>
      <c r="EWS561" s="495"/>
      <c r="EWT561" s="495"/>
      <c r="EWU561" s="495"/>
      <c r="EWV561" s="495"/>
      <c r="EWW561" s="495"/>
      <c r="EWX561" s="495"/>
      <c r="EWY561" s="495"/>
      <c r="EWZ561" s="495"/>
      <c r="EXA561" s="495"/>
      <c r="EXB561" s="495"/>
      <c r="EXC561" s="495"/>
      <c r="EXD561" s="495"/>
      <c r="EXE561" s="495"/>
      <c r="EXF561" s="495"/>
      <c r="EXG561" s="495"/>
      <c r="EXH561" s="495"/>
      <c r="EXI561" s="495"/>
      <c r="EXJ561" s="495"/>
      <c r="EXK561" s="495"/>
      <c r="EXL561" s="495"/>
      <c r="EXM561" s="495"/>
      <c r="EXN561" s="495"/>
      <c r="EXO561" s="495"/>
      <c r="EXP561" s="495"/>
      <c r="EXQ561" s="495"/>
      <c r="EXR561" s="495"/>
      <c r="EXS561" s="495"/>
      <c r="EXT561" s="495"/>
      <c r="EXU561" s="495"/>
      <c r="EXV561" s="495"/>
      <c r="EXW561" s="495"/>
      <c r="EXX561" s="495"/>
      <c r="EXY561" s="495"/>
      <c r="EXZ561" s="495"/>
      <c r="EYA561" s="495"/>
      <c r="EYB561" s="495"/>
      <c r="EYC561" s="495"/>
      <c r="EYD561" s="495"/>
      <c r="EYE561" s="495"/>
      <c r="EYF561" s="495"/>
      <c r="EYG561" s="495"/>
      <c r="EYH561" s="495"/>
      <c r="EYI561" s="495"/>
      <c r="EYJ561" s="495"/>
      <c r="EYK561" s="495"/>
      <c r="EYL561" s="495"/>
      <c r="EYM561" s="495"/>
      <c r="EYN561" s="495"/>
      <c r="EYO561" s="495"/>
      <c r="EYP561" s="495"/>
      <c r="EYQ561" s="495"/>
      <c r="EYR561" s="495"/>
      <c r="EYS561" s="495"/>
      <c r="EYT561" s="495"/>
      <c r="EYU561" s="495"/>
      <c r="EYV561" s="495"/>
      <c r="EYW561" s="495"/>
      <c r="EYX561" s="495"/>
      <c r="EYY561" s="495"/>
      <c r="EYZ561" s="495"/>
      <c r="EZA561" s="495"/>
      <c r="EZB561" s="495"/>
      <c r="EZC561" s="495"/>
      <c r="EZD561" s="495"/>
      <c r="EZE561" s="495"/>
      <c r="EZF561" s="495"/>
      <c r="EZG561" s="495"/>
      <c r="EZH561" s="495"/>
      <c r="EZI561" s="495"/>
      <c r="EZJ561" s="495"/>
      <c r="EZK561" s="495"/>
      <c r="EZL561" s="495"/>
      <c r="EZM561" s="495"/>
      <c r="EZN561" s="495"/>
      <c r="EZO561" s="495"/>
      <c r="EZP561" s="495"/>
      <c r="EZQ561" s="495"/>
      <c r="EZR561" s="495"/>
      <c r="EZS561" s="495"/>
      <c r="EZT561" s="495"/>
      <c r="EZU561" s="495"/>
      <c r="EZV561" s="495"/>
      <c r="EZW561" s="495"/>
      <c r="EZX561" s="495"/>
      <c r="EZY561" s="495"/>
      <c r="EZZ561" s="495"/>
      <c r="FAA561" s="495"/>
      <c r="FAB561" s="495"/>
      <c r="FAC561" s="495"/>
      <c r="FAD561" s="495"/>
      <c r="FAE561" s="495"/>
      <c r="FAF561" s="495"/>
      <c r="FAG561" s="495"/>
      <c r="FAH561" s="495"/>
      <c r="FAI561" s="495"/>
      <c r="FAJ561" s="495"/>
      <c r="FAK561" s="495"/>
      <c r="FAL561" s="495"/>
      <c r="FAM561" s="495"/>
      <c r="FAN561" s="495"/>
      <c r="FAO561" s="495"/>
      <c r="FAP561" s="495"/>
      <c r="FAQ561" s="495"/>
      <c r="FAR561" s="495"/>
      <c r="FAS561" s="495"/>
      <c r="FAT561" s="495"/>
      <c r="FAU561" s="495"/>
      <c r="FAV561" s="495"/>
      <c r="FAW561" s="495"/>
      <c r="FAX561" s="495"/>
      <c r="FAY561" s="495"/>
      <c r="FAZ561" s="495"/>
      <c r="FBA561" s="495"/>
      <c r="FBB561" s="495"/>
      <c r="FBC561" s="495"/>
      <c r="FBD561" s="495"/>
      <c r="FBE561" s="495"/>
      <c r="FBF561" s="495"/>
      <c r="FBG561" s="495"/>
      <c r="FBH561" s="495"/>
      <c r="FBI561" s="495"/>
      <c r="FBJ561" s="495"/>
      <c r="FBK561" s="495"/>
      <c r="FBL561" s="495"/>
      <c r="FBM561" s="495"/>
      <c r="FBN561" s="495"/>
      <c r="FBO561" s="495"/>
      <c r="FBP561" s="495"/>
      <c r="FBQ561" s="495"/>
      <c r="FBR561" s="495"/>
      <c r="FBS561" s="495"/>
      <c r="FBT561" s="495"/>
      <c r="FBU561" s="495"/>
      <c r="FBV561" s="495"/>
      <c r="FBW561" s="495"/>
      <c r="FBX561" s="495"/>
      <c r="FBY561" s="495"/>
      <c r="FBZ561" s="495"/>
      <c r="FCA561" s="495"/>
      <c r="FCB561" s="495"/>
      <c r="FCC561" s="495"/>
      <c r="FCD561" s="495"/>
      <c r="FCE561" s="495"/>
      <c r="FCF561" s="495"/>
      <c r="FCG561" s="495"/>
      <c r="FCH561" s="495"/>
      <c r="FCI561" s="495"/>
      <c r="FCJ561" s="495"/>
      <c r="FCK561" s="495"/>
      <c r="FCL561" s="495"/>
      <c r="FCM561" s="495"/>
      <c r="FCN561" s="495"/>
      <c r="FCO561" s="495"/>
      <c r="FCP561" s="495"/>
      <c r="FCQ561" s="495"/>
      <c r="FCR561" s="495"/>
      <c r="FCS561" s="495"/>
      <c r="FCT561" s="495"/>
      <c r="FCU561" s="495"/>
      <c r="FCV561" s="495"/>
      <c r="FCW561" s="495"/>
      <c r="FCX561" s="495"/>
      <c r="FCY561" s="495"/>
      <c r="FCZ561" s="495"/>
      <c r="FDA561" s="495"/>
      <c r="FDB561" s="495"/>
      <c r="FDC561" s="495"/>
      <c r="FDD561" s="495"/>
      <c r="FDE561" s="495"/>
      <c r="FDF561" s="495"/>
      <c r="FDG561" s="495"/>
      <c r="FDH561" s="495"/>
      <c r="FDI561" s="495"/>
      <c r="FDJ561" s="495"/>
      <c r="FDK561" s="495"/>
      <c r="FDL561" s="495"/>
      <c r="FDM561" s="495"/>
      <c r="FDN561" s="495"/>
      <c r="FDO561" s="495"/>
      <c r="FDP561" s="495"/>
      <c r="FDQ561" s="495"/>
      <c r="FDR561" s="495"/>
      <c r="FDS561" s="495"/>
      <c r="FDT561" s="495"/>
      <c r="FDU561" s="495"/>
      <c r="FDV561" s="495"/>
      <c r="FDW561" s="495"/>
      <c r="FDX561" s="495"/>
      <c r="FDY561" s="495"/>
      <c r="FDZ561" s="495"/>
      <c r="FEA561" s="495"/>
      <c r="FEB561" s="495"/>
      <c r="FEC561" s="495"/>
      <c r="FED561" s="495"/>
      <c r="FEE561" s="495"/>
      <c r="FEF561" s="495"/>
      <c r="FEG561" s="495"/>
      <c r="FEH561" s="495"/>
      <c r="FEI561" s="495"/>
      <c r="FEJ561" s="495"/>
      <c r="FEK561" s="495"/>
      <c r="FEL561" s="495"/>
      <c r="FEM561" s="495"/>
      <c r="FEN561" s="495"/>
      <c r="FEO561" s="495"/>
      <c r="FEP561" s="495"/>
      <c r="FEQ561" s="495"/>
      <c r="FER561" s="495"/>
      <c r="FES561" s="495"/>
      <c r="FET561" s="495"/>
      <c r="FEU561" s="495"/>
      <c r="FEV561" s="495"/>
      <c r="FEW561" s="495"/>
      <c r="FEX561" s="495"/>
      <c r="FEY561" s="495"/>
      <c r="FEZ561" s="495"/>
      <c r="FFA561" s="495"/>
      <c r="FFB561" s="495"/>
      <c r="FFC561" s="495"/>
      <c r="FFD561" s="495"/>
      <c r="FFE561" s="495"/>
      <c r="FFF561" s="495"/>
      <c r="FFG561" s="495"/>
      <c r="FFH561" s="495"/>
      <c r="FFI561" s="495"/>
      <c r="FFJ561" s="495"/>
      <c r="FFK561" s="495"/>
      <c r="FFL561" s="495"/>
      <c r="FFM561" s="495"/>
      <c r="FFN561" s="495"/>
      <c r="FFO561" s="495"/>
      <c r="FFP561" s="495"/>
      <c r="FFQ561" s="495"/>
      <c r="FFR561" s="495"/>
      <c r="FFS561" s="495"/>
      <c r="FFT561" s="495"/>
      <c r="FFU561" s="495"/>
      <c r="FFV561" s="495"/>
      <c r="FFW561" s="495"/>
      <c r="FFX561" s="495"/>
      <c r="FFY561" s="495"/>
      <c r="FFZ561" s="495"/>
      <c r="FGA561" s="495"/>
      <c r="FGB561" s="495"/>
      <c r="FGC561" s="495"/>
      <c r="FGD561" s="495"/>
      <c r="FGE561" s="495"/>
      <c r="FGF561" s="495"/>
      <c r="FGG561" s="495"/>
      <c r="FGH561" s="495"/>
      <c r="FGI561" s="495"/>
      <c r="FGJ561" s="495"/>
      <c r="FGK561" s="495"/>
      <c r="FGL561" s="495"/>
      <c r="FGM561" s="495"/>
      <c r="FGN561" s="495"/>
      <c r="FGO561" s="495"/>
      <c r="FGP561" s="495"/>
      <c r="FGQ561" s="495"/>
      <c r="FGR561" s="495"/>
      <c r="FGS561" s="495"/>
      <c r="FGT561" s="495"/>
      <c r="FGU561" s="495"/>
      <c r="FGV561" s="495"/>
      <c r="FGW561" s="495"/>
      <c r="FGX561" s="495"/>
      <c r="FGY561" s="495"/>
      <c r="FGZ561" s="495"/>
      <c r="FHA561" s="495"/>
      <c r="FHB561" s="495"/>
      <c r="FHC561" s="495"/>
      <c r="FHD561" s="495"/>
      <c r="FHE561" s="495"/>
      <c r="FHF561" s="495"/>
      <c r="FHG561" s="495"/>
      <c r="FHH561" s="495"/>
      <c r="FHI561" s="495"/>
      <c r="FHJ561" s="495"/>
      <c r="FHK561" s="495"/>
      <c r="FHL561" s="495"/>
      <c r="FHM561" s="495"/>
      <c r="FHN561" s="495"/>
      <c r="FHO561" s="495"/>
      <c r="FHP561" s="495"/>
      <c r="FHQ561" s="495"/>
      <c r="FHR561" s="495"/>
      <c r="FHS561" s="495"/>
      <c r="FHT561" s="495"/>
      <c r="FHU561" s="495"/>
      <c r="FHV561" s="495"/>
      <c r="FHW561" s="495"/>
      <c r="FHX561" s="495"/>
      <c r="FHY561" s="495"/>
      <c r="FHZ561" s="495"/>
      <c r="FIA561" s="495"/>
      <c r="FIB561" s="495"/>
      <c r="FIC561" s="495"/>
      <c r="FID561" s="495"/>
      <c r="FIE561" s="495"/>
      <c r="FIF561" s="495"/>
      <c r="FIG561" s="495"/>
      <c r="FIH561" s="495"/>
      <c r="FII561" s="495"/>
      <c r="FIJ561" s="495"/>
      <c r="FIK561" s="495"/>
      <c r="FIL561" s="495"/>
      <c r="FIM561" s="495"/>
      <c r="FIN561" s="495"/>
      <c r="FIO561" s="495"/>
      <c r="FIP561" s="495"/>
      <c r="FIQ561" s="495"/>
      <c r="FIR561" s="495"/>
      <c r="FIS561" s="495"/>
      <c r="FIT561" s="495"/>
      <c r="FIU561" s="495"/>
      <c r="FIV561" s="495"/>
      <c r="FIW561" s="495"/>
      <c r="FIX561" s="495"/>
      <c r="FIY561" s="495"/>
      <c r="FIZ561" s="495"/>
      <c r="FJA561" s="495"/>
      <c r="FJB561" s="495"/>
      <c r="FJC561" s="495"/>
      <c r="FJD561" s="495"/>
      <c r="FJE561" s="495"/>
      <c r="FJF561" s="495"/>
      <c r="FJG561" s="495"/>
      <c r="FJH561" s="495"/>
      <c r="FJI561" s="495"/>
      <c r="FJJ561" s="495"/>
      <c r="FJK561" s="495"/>
      <c r="FJL561" s="495"/>
      <c r="FJM561" s="495"/>
      <c r="FJN561" s="495"/>
      <c r="FJO561" s="495"/>
      <c r="FJP561" s="495"/>
      <c r="FJQ561" s="495"/>
      <c r="FJR561" s="495"/>
      <c r="FJS561" s="495"/>
      <c r="FJT561" s="495"/>
      <c r="FJU561" s="495"/>
      <c r="FJV561" s="495"/>
      <c r="FJW561" s="495"/>
      <c r="FJX561" s="495"/>
      <c r="FJY561" s="495"/>
      <c r="FJZ561" s="495"/>
      <c r="FKA561" s="495"/>
      <c r="FKB561" s="495"/>
      <c r="FKC561" s="495"/>
      <c r="FKD561" s="495"/>
      <c r="FKE561" s="495"/>
      <c r="FKF561" s="495"/>
      <c r="FKG561" s="495"/>
      <c r="FKH561" s="495"/>
      <c r="FKI561" s="495"/>
      <c r="FKJ561" s="495"/>
      <c r="FKK561" s="495"/>
      <c r="FKL561" s="495"/>
      <c r="FKM561" s="495"/>
      <c r="FKN561" s="495"/>
      <c r="FKO561" s="495"/>
      <c r="FKP561" s="495"/>
      <c r="FKQ561" s="495"/>
      <c r="FKR561" s="495"/>
      <c r="FKS561" s="495"/>
      <c r="FKT561" s="495"/>
      <c r="FKU561" s="495"/>
      <c r="FKV561" s="495"/>
      <c r="FKW561" s="495"/>
      <c r="FKX561" s="495"/>
      <c r="FKY561" s="495"/>
      <c r="FKZ561" s="495"/>
      <c r="FLA561" s="495"/>
      <c r="FLB561" s="495"/>
      <c r="FLC561" s="495"/>
      <c r="FLD561" s="495"/>
      <c r="FLE561" s="495"/>
      <c r="FLF561" s="495"/>
      <c r="FLG561" s="495"/>
      <c r="FLH561" s="495"/>
      <c r="FLI561" s="495"/>
      <c r="FLJ561" s="495"/>
      <c r="FLK561" s="495"/>
      <c r="FLL561" s="495"/>
      <c r="FLM561" s="495"/>
      <c r="FLN561" s="495"/>
      <c r="FLO561" s="495"/>
      <c r="FLP561" s="495"/>
      <c r="FLQ561" s="495"/>
      <c r="FLR561" s="495"/>
      <c r="FLS561" s="495"/>
      <c r="FLT561" s="495"/>
      <c r="FLU561" s="495"/>
      <c r="FLV561" s="495"/>
      <c r="FLW561" s="495"/>
      <c r="FLX561" s="495"/>
      <c r="FLY561" s="495"/>
      <c r="FLZ561" s="495"/>
      <c r="FMA561" s="495"/>
      <c r="FMB561" s="495"/>
      <c r="FMC561" s="495"/>
      <c r="FMD561" s="495"/>
      <c r="FME561" s="495"/>
      <c r="FMF561" s="495"/>
      <c r="FMG561" s="495"/>
      <c r="FMH561" s="495"/>
      <c r="FMI561" s="495"/>
      <c r="FMJ561" s="495"/>
      <c r="FMK561" s="495"/>
      <c r="FML561" s="495"/>
      <c r="FMM561" s="495"/>
      <c r="FMN561" s="495"/>
      <c r="FMO561" s="495"/>
      <c r="FMP561" s="495"/>
      <c r="FMQ561" s="495"/>
      <c r="FMR561" s="495"/>
      <c r="FMS561" s="495"/>
      <c r="FMT561" s="495"/>
      <c r="FMU561" s="495"/>
      <c r="FMV561" s="495"/>
      <c r="FMW561" s="495"/>
      <c r="FMX561" s="495"/>
      <c r="FMY561" s="495"/>
      <c r="FMZ561" s="495"/>
      <c r="FNA561" s="495"/>
      <c r="FNB561" s="495"/>
      <c r="FNC561" s="495"/>
      <c r="FND561" s="495"/>
      <c r="FNE561" s="495"/>
      <c r="FNF561" s="495"/>
      <c r="FNG561" s="495"/>
      <c r="FNH561" s="495"/>
      <c r="FNI561" s="495"/>
      <c r="FNJ561" s="495"/>
      <c r="FNK561" s="495"/>
      <c r="FNL561" s="495"/>
      <c r="FNM561" s="495"/>
      <c r="FNN561" s="495"/>
      <c r="FNO561" s="495"/>
      <c r="FNP561" s="495"/>
      <c r="FNQ561" s="495"/>
      <c r="FNR561" s="495"/>
      <c r="FNS561" s="495"/>
      <c r="FNT561" s="495"/>
      <c r="FNU561" s="495"/>
      <c r="FNV561" s="495"/>
      <c r="FNW561" s="495"/>
      <c r="FNX561" s="495"/>
      <c r="FNY561" s="495"/>
      <c r="FNZ561" s="495"/>
      <c r="FOA561" s="495"/>
      <c r="FOB561" s="495"/>
      <c r="FOC561" s="495"/>
      <c r="FOD561" s="495"/>
      <c r="FOE561" s="495"/>
      <c r="FOF561" s="495"/>
      <c r="FOG561" s="495"/>
      <c r="FOH561" s="495"/>
      <c r="FOI561" s="495"/>
      <c r="FOJ561" s="495"/>
      <c r="FOK561" s="495"/>
      <c r="FOL561" s="495"/>
      <c r="FOM561" s="495"/>
      <c r="FON561" s="495"/>
      <c r="FOO561" s="495"/>
      <c r="FOP561" s="495"/>
      <c r="FOQ561" s="495"/>
      <c r="FOR561" s="495"/>
      <c r="FOS561" s="495"/>
      <c r="FOT561" s="495"/>
      <c r="FOU561" s="495"/>
      <c r="FOV561" s="495"/>
      <c r="FOW561" s="495"/>
      <c r="FOX561" s="495"/>
      <c r="FOY561" s="495"/>
      <c r="FOZ561" s="495"/>
      <c r="FPA561" s="495"/>
      <c r="FPB561" s="495"/>
      <c r="FPC561" s="495"/>
      <c r="FPD561" s="495"/>
      <c r="FPE561" s="495"/>
      <c r="FPF561" s="495"/>
      <c r="FPG561" s="495"/>
      <c r="FPH561" s="495"/>
      <c r="FPI561" s="495"/>
      <c r="FPJ561" s="495"/>
      <c r="FPK561" s="495"/>
      <c r="FPL561" s="495"/>
      <c r="FPM561" s="495"/>
      <c r="FPN561" s="495"/>
      <c r="FPO561" s="495"/>
      <c r="FPP561" s="495"/>
      <c r="FPQ561" s="495"/>
      <c r="FPR561" s="495"/>
      <c r="FPS561" s="495"/>
      <c r="FPT561" s="495"/>
      <c r="FPU561" s="495"/>
      <c r="FPV561" s="495"/>
      <c r="FPW561" s="495"/>
      <c r="FPX561" s="495"/>
      <c r="FPY561" s="495"/>
      <c r="FPZ561" s="495"/>
      <c r="FQA561" s="495"/>
      <c r="FQB561" s="495"/>
      <c r="FQC561" s="495"/>
      <c r="FQD561" s="495"/>
      <c r="FQE561" s="495"/>
      <c r="FQF561" s="495"/>
      <c r="FQG561" s="495"/>
      <c r="FQH561" s="495"/>
      <c r="FQI561" s="495"/>
      <c r="FQJ561" s="495"/>
      <c r="FQK561" s="495"/>
      <c r="FQL561" s="495"/>
      <c r="FQM561" s="495"/>
      <c r="FQN561" s="495"/>
      <c r="FQO561" s="495"/>
      <c r="FQP561" s="495"/>
      <c r="FQQ561" s="495"/>
      <c r="FQR561" s="495"/>
      <c r="FQS561" s="495"/>
      <c r="FQT561" s="495"/>
      <c r="FQU561" s="495"/>
      <c r="FQV561" s="495"/>
      <c r="FQW561" s="495"/>
      <c r="FQX561" s="495"/>
      <c r="FQY561" s="495"/>
      <c r="FQZ561" s="495"/>
      <c r="FRA561" s="495"/>
      <c r="FRB561" s="495"/>
      <c r="FRC561" s="495"/>
      <c r="FRD561" s="495"/>
      <c r="FRE561" s="495"/>
      <c r="FRF561" s="495"/>
      <c r="FRG561" s="495"/>
      <c r="FRH561" s="495"/>
      <c r="FRI561" s="495"/>
      <c r="FRJ561" s="495"/>
      <c r="FRK561" s="495"/>
      <c r="FRL561" s="495"/>
      <c r="FRM561" s="495"/>
      <c r="FRN561" s="495"/>
      <c r="FRO561" s="495"/>
      <c r="FRP561" s="495"/>
      <c r="FRQ561" s="495"/>
      <c r="FRR561" s="495"/>
      <c r="FRS561" s="495"/>
      <c r="FRT561" s="495"/>
      <c r="FRU561" s="495"/>
      <c r="FRV561" s="495"/>
      <c r="FRW561" s="495"/>
      <c r="FRX561" s="495"/>
      <c r="FRY561" s="495"/>
      <c r="FRZ561" s="495"/>
      <c r="FSA561" s="495"/>
      <c r="FSB561" s="495"/>
      <c r="FSC561" s="495"/>
      <c r="FSD561" s="495"/>
      <c r="FSE561" s="495"/>
      <c r="FSF561" s="495"/>
      <c r="FSG561" s="495"/>
      <c r="FSH561" s="495"/>
      <c r="FSI561" s="495"/>
      <c r="FSJ561" s="495"/>
      <c r="FSK561" s="495"/>
      <c r="FSL561" s="495"/>
      <c r="FSM561" s="495"/>
      <c r="FSN561" s="495"/>
      <c r="FSO561" s="495"/>
      <c r="FSP561" s="495"/>
      <c r="FSQ561" s="495"/>
      <c r="FSR561" s="495"/>
      <c r="FSS561" s="495"/>
      <c r="FST561" s="495"/>
      <c r="FSU561" s="495"/>
      <c r="FSV561" s="495"/>
      <c r="FSW561" s="495"/>
      <c r="FSX561" s="495"/>
      <c r="FSY561" s="495"/>
      <c r="FSZ561" s="495"/>
      <c r="FTA561" s="495"/>
      <c r="FTB561" s="495"/>
      <c r="FTC561" s="495"/>
      <c r="FTD561" s="495"/>
      <c r="FTE561" s="495"/>
      <c r="FTF561" s="495"/>
      <c r="FTG561" s="495"/>
      <c r="FTH561" s="495"/>
      <c r="FTI561" s="495"/>
      <c r="FTJ561" s="495"/>
      <c r="FTK561" s="495"/>
      <c r="FTL561" s="495"/>
      <c r="FTM561" s="495"/>
      <c r="FTN561" s="495"/>
      <c r="FTO561" s="495"/>
      <c r="FTP561" s="495"/>
      <c r="FTQ561" s="495"/>
      <c r="FTR561" s="495"/>
      <c r="FTS561" s="495"/>
      <c r="FTT561" s="495"/>
      <c r="FTU561" s="495"/>
      <c r="FTV561" s="495"/>
      <c r="FTW561" s="495"/>
      <c r="FTX561" s="495"/>
      <c r="FTY561" s="495"/>
      <c r="FTZ561" s="495"/>
      <c r="FUA561" s="495"/>
      <c r="FUB561" s="495"/>
      <c r="FUC561" s="495"/>
      <c r="FUD561" s="495"/>
      <c r="FUE561" s="495"/>
      <c r="FUF561" s="495"/>
      <c r="FUG561" s="495"/>
      <c r="FUH561" s="495"/>
      <c r="FUI561" s="495"/>
      <c r="FUJ561" s="495"/>
      <c r="FUK561" s="495"/>
      <c r="FUL561" s="495"/>
      <c r="FUM561" s="495"/>
      <c r="FUN561" s="495"/>
      <c r="FUO561" s="495"/>
      <c r="FUP561" s="495"/>
      <c r="FUQ561" s="495"/>
      <c r="FUR561" s="495"/>
      <c r="FUS561" s="495"/>
      <c r="FUT561" s="495"/>
      <c r="FUU561" s="495"/>
      <c r="FUV561" s="495"/>
      <c r="FUW561" s="495"/>
      <c r="FUX561" s="495"/>
      <c r="FUY561" s="495"/>
      <c r="FUZ561" s="495"/>
      <c r="FVA561" s="495"/>
      <c r="FVB561" s="495"/>
      <c r="FVC561" s="495"/>
      <c r="FVD561" s="495"/>
      <c r="FVE561" s="495"/>
      <c r="FVF561" s="495"/>
      <c r="FVG561" s="495"/>
      <c r="FVH561" s="495"/>
      <c r="FVI561" s="495"/>
      <c r="FVJ561" s="495"/>
      <c r="FVK561" s="495"/>
      <c r="FVL561" s="495"/>
      <c r="FVM561" s="495"/>
      <c r="FVN561" s="495"/>
      <c r="FVO561" s="495"/>
      <c r="FVP561" s="495"/>
      <c r="FVQ561" s="495"/>
      <c r="FVR561" s="495"/>
      <c r="FVS561" s="495"/>
      <c r="FVT561" s="495"/>
      <c r="FVU561" s="495"/>
      <c r="FVV561" s="495"/>
      <c r="FVW561" s="495"/>
      <c r="FVX561" s="495"/>
      <c r="FVY561" s="495"/>
      <c r="FVZ561" s="495"/>
      <c r="FWA561" s="495"/>
      <c r="FWB561" s="495"/>
      <c r="FWC561" s="495"/>
      <c r="FWD561" s="495"/>
      <c r="FWE561" s="495"/>
      <c r="FWF561" s="495"/>
      <c r="FWG561" s="495"/>
      <c r="FWH561" s="495"/>
      <c r="FWI561" s="495"/>
      <c r="FWJ561" s="495"/>
      <c r="FWK561" s="495"/>
      <c r="FWL561" s="495"/>
      <c r="FWM561" s="495"/>
      <c r="FWN561" s="495"/>
      <c r="FWO561" s="495"/>
      <c r="FWP561" s="495"/>
      <c r="FWQ561" s="495"/>
      <c r="FWR561" s="495"/>
      <c r="FWS561" s="495"/>
      <c r="FWT561" s="495"/>
      <c r="FWU561" s="495"/>
      <c r="FWV561" s="495"/>
      <c r="FWW561" s="495"/>
      <c r="FWX561" s="495"/>
      <c r="FWY561" s="495"/>
      <c r="FWZ561" s="495"/>
      <c r="FXA561" s="495"/>
      <c r="FXB561" s="495"/>
      <c r="FXC561" s="495"/>
      <c r="FXD561" s="495"/>
      <c r="FXE561" s="495"/>
      <c r="FXF561" s="495"/>
      <c r="FXG561" s="495"/>
      <c r="FXH561" s="495"/>
      <c r="FXI561" s="495"/>
      <c r="FXJ561" s="495"/>
      <c r="FXK561" s="495"/>
      <c r="FXL561" s="495"/>
      <c r="FXM561" s="495"/>
      <c r="FXN561" s="495"/>
      <c r="FXO561" s="495"/>
      <c r="FXP561" s="495"/>
      <c r="FXQ561" s="495"/>
      <c r="FXR561" s="495"/>
      <c r="FXS561" s="495"/>
      <c r="FXT561" s="495"/>
      <c r="FXU561" s="495"/>
      <c r="FXV561" s="495"/>
      <c r="FXW561" s="495"/>
      <c r="FXX561" s="495"/>
      <c r="FXY561" s="495"/>
      <c r="FXZ561" s="495"/>
      <c r="FYA561" s="495"/>
      <c r="FYB561" s="495"/>
      <c r="FYC561" s="495"/>
      <c r="FYD561" s="495"/>
      <c r="FYE561" s="495"/>
      <c r="FYF561" s="495"/>
      <c r="FYG561" s="495"/>
      <c r="FYH561" s="495"/>
      <c r="FYI561" s="495"/>
      <c r="FYJ561" s="495"/>
      <c r="FYK561" s="495"/>
      <c r="FYL561" s="495"/>
      <c r="FYM561" s="495"/>
      <c r="FYN561" s="495"/>
      <c r="FYO561" s="495"/>
      <c r="FYP561" s="495"/>
      <c r="FYQ561" s="495"/>
      <c r="FYR561" s="495"/>
      <c r="FYS561" s="495"/>
      <c r="FYT561" s="495"/>
      <c r="FYU561" s="495"/>
      <c r="FYV561" s="495"/>
      <c r="FYW561" s="495"/>
      <c r="FYX561" s="495"/>
      <c r="FYY561" s="495"/>
      <c r="FYZ561" s="495"/>
      <c r="FZA561" s="495"/>
      <c r="FZB561" s="495"/>
      <c r="FZC561" s="495"/>
      <c r="FZD561" s="495"/>
      <c r="FZE561" s="495"/>
      <c r="FZF561" s="495"/>
      <c r="FZG561" s="495"/>
      <c r="FZH561" s="495"/>
      <c r="FZI561" s="495"/>
      <c r="FZJ561" s="495"/>
      <c r="FZK561" s="495"/>
      <c r="FZL561" s="495"/>
      <c r="FZM561" s="495"/>
      <c r="FZN561" s="495"/>
      <c r="FZO561" s="495"/>
      <c r="FZP561" s="495"/>
      <c r="FZQ561" s="495"/>
      <c r="FZR561" s="495"/>
      <c r="FZS561" s="495"/>
      <c r="FZT561" s="495"/>
      <c r="FZU561" s="495"/>
      <c r="FZV561" s="495"/>
      <c r="FZW561" s="495"/>
      <c r="FZX561" s="495"/>
      <c r="FZY561" s="495"/>
      <c r="FZZ561" s="495"/>
      <c r="GAA561" s="495"/>
      <c r="GAB561" s="495"/>
      <c r="GAC561" s="495"/>
      <c r="GAD561" s="495"/>
      <c r="GAE561" s="495"/>
      <c r="GAF561" s="495"/>
      <c r="GAG561" s="495"/>
      <c r="GAH561" s="495"/>
      <c r="GAI561" s="495"/>
      <c r="GAJ561" s="495"/>
      <c r="GAK561" s="495"/>
      <c r="GAL561" s="495"/>
      <c r="GAM561" s="495"/>
      <c r="GAN561" s="495"/>
      <c r="GAO561" s="495"/>
      <c r="GAP561" s="495"/>
      <c r="GAQ561" s="495"/>
      <c r="GAR561" s="495"/>
      <c r="GAS561" s="495"/>
      <c r="GAT561" s="495"/>
      <c r="GAU561" s="495"/>
      <c r="GAV561" s="495"/>
      <c r="GAW561" s="495"/>
      <c r="GAX561" s="495"/>
      <c r="GAY561" s="495"/>
      <c r="GAZ561" s="495"/>
      <c r="GBA561" s="495"/>
      <c r="GBB561" s="495"/>
      <c r="GBC561" s="495"/>
      <c r="GBD561" s="495"/>
      <c r="GBE561" s="495"/>
      <c r="GBF561" s="495"/>
      <c r="GBG561" s="495"/>
      <c r="GBH561" s="495"/>
      <c r="GBI561" s="495"/>
      <c r="GBJ561" s="495"/>
      <c r="GBK561" s="495"/>
      <c r="GBL561" s="495"/>
      <c r="GBM561" s="495"/>
      <c r="GBN561" s="495"/>
      <c r="GBO561" s="495"/>
      <c r="GBP561" s="495"/>
      <c r="GBQ561" s="495"/>
      <c r="GBR561" s="495"/>
      <c r="GBS561" s="495"/>
      <c r="GBT561" s="495"/>
      <c r="GBU561" s="495"/>
      <c r="GBV561" s="495"/>
      <c r="GBW561" s="495"/>
      <c r="GBX561" s="495"/>
      <c r="GBY561" s="495"/>
      <c r="GBZ561" s="495"/>
      <c r="GCA561" s="495"/>
      <c r="GCB561" s="495"/>
      <c r="GCC561" s="495"/>
      <c r="GCD561" s="495"/>
      <c r="GCE561" s="495"/>
      <c r="GCF561" s="495"/>
      <c r="GCG561" s="495"/>
      <c r="GCH561" s="495"/>
      <c r="GCI561" s="495"/>
      <c r="GCJ561" s="495"/>
      <c r="GCK561" s="495"/>
      <c r="GCL561" s="495"/>
      <c r="GCM561" s="495"/>
      <c r="GCN561" s="495"/>
      <c r="GCO561" s="495"/>
      <c r="GCP561" s="495"/>
      <c r="GCQ561" s="495"/>
      <c r="GCR561" s="495"/>
      <c r="GCS561" s="495"/>
      <c r="GCT561" s="495"/>
      <c r="GCU561" s="495"/>
      <c r="GCV561" s="495"/>
      <c r="GCW561" s="495"/>
      <c r="GCX561" s="495"/>
      <c r="GCY561" s="495"/>
      <c r="GCZ561" s="495"/>
      <c r="GDA561" s="495"/>
      <c r="GDB561" s="495"/>
      <c r="GDC561" s="495"/>
      <c r="GDD561" s="495"/>
      <c r="GDE561" s="495"/>
      <c r="GDF561" s="495"/>
      <c r="GDG561" s="495"/>
      <c r="GDH561" s="495"/>
      <c r="GDI561" s="495"/>
      <c r="GDJ561" s="495"/>
      <c r="GDK561" s="495"/>
      <c r="GDL561" s="495"/>
      <c r="GDM561" s="495"/>
      <c r="GDN561" s="495"/>
      <c r="GDO561" s="495"/>
      <c r="GDP561" s="495"/>
      <c r="GDQ561" s="495"/>
      <c r="GDR561" s="495"/>
      <c r="GDS561" s="495"/>
      <c r="GDT561" s="495"/>
      <c r="GDU561" s="495"/>
      <c r="GDV561" s="495"/>
      <c r="GDW561" s="495"/>
      <c r="GDX561" s="495"/>
      <c r="GDY561" s="495"/>
      <c r="GDZ561" s="495"/>
      <c r="GEA561" s="495"/>
      <c r="GEB561" s="495"/>
      <c r="GEC561" s="495"/>
      <c r="GED561" s="495"/>
      <c r="GEE561" s="495"/>
      <c r="GEF561" s="495"/>
      <c r="GEG561" s="495"/>
      <c r="GEH561" s="495"/>
      <c r="GEI561" s="495"/>
      <c r="GEJ561" s="495"/>
      <c r="GEK561" s="495"/>
      <c r="GEL561" s="495"/>
      <c r="GEM561" s="495"/>
      <c r="GEN561" s="495"/>
      <c r="GEO561" s="495"/>
      <c r="GEP561" s="495"/>
      <c r="GEQ561" s="495"/>
      <c r="GER561" s="495"/>
      <c r="GES561" s="495"/>
      <c r="GET561" s="495"/>
      <c r="GEU561" s="495"/>
      <c r="GEV561" s="495"/>
      <c r="GEW561" s="495"/>
      <c r="GEX561" s="495"/>
      <c r="GEY561" s="495"/>
      <c r="GEZ561" s="495"/>
      <c r="GFA561" s="495"/>
      <c r="GFB561" s="495"/>
      <c r="GFC561" s="495"/>
      <c r="GFD561" s="495"/>
      <c r="GFE561" s="495"/>
      <c r="GFF561" s="495"/>
      <c r="GFG561" s="495"/>
      <c r="GFH561" s="495"/>
      <c r="GFI561" s="495"/>
      <c r="GFJ561" s="495"/>
      <c r="GFK561" s="495"/>
      <c r="GFL561" s="495"/>
      <c r="GFM561" s="495"/>
      <c r="GFN561" s="495"/>
      <c r="GFO561" s="495"/>
      <c r="GFP561" s="495"/>
      <c r="GFQ561" s="495"/>
      <c r="GFR561" s="495"/>
      <c r="GFS561" s="495"/>
      <c r="GFT561" s="495"/>
      <c r="GFU561" s="495"/>
      <c r="GFV561" s="495"/>
      <c r="GFW561" s="495"/>
      <c r="GFX561" s="495"/>
      <c r="GFY561" s="495"/>
      <c r="GFZ561" s="495"/>
      <c r="GGA561" s="495"/>
      <c r="GGB561" s="495"/>
      <c r="GGC561" s="495"/>
      <c r="GGD561" s="495"/>
      <c r="GGE561" s="495"/>
      <c r="GGF561" s="495"/>
      <c r="GGG561" s="495"/>
      <c r="GGH561" s="495"/>
      <c r="GGI561" s="495"/>
      <c r="GGJ561" s="495"/>
      <c r="GGK561" s="495"/>
      <c r="GGL561" s="495"/>
      <c r="GGM561" s="495"/>
      <c r="GGN561" s="495"/>
      <c r="GGO561" s="495"/>
      <c r="GGP561" s="495"/>
      <c r="GGQ561" s="495"/>
      <c r="GGR561" s="495"/>
      <c r="GGS561" s="495"/>
      <c r="GGT561" s="495"/>
      <c r="GGU561" s="495"/>
      <c r="GGV561" s="495"/>
      <c r="GGW561" s="495"/>
      <c r="GGX561" s="495"/>
      <c r="GGY561" s="495"/>
      <c r="GGZ561" s="495"/>
      <c r="GHA561" s="495"/>
      <c r="GHB561" s="495"/>
      <c r="GHC561" s="495"/>
      <c r="GHD561" s="495"/>
      <c r="GHE561" s="495"/>
      <c r="GHF561" s="495"/>
      <c r="GHG561" s="495"/>
      <c r="GHH561" s="495"/>
      <c r="GHI561" s="495"/>
      <c r="GHJ561" s="495"/>
      <c r="GHK561" s="495"/>
      <c r="GHL561" s="495"/>
      <c r="GHM561" s="495"/>
      <c r="GHN561" s="495"/>
      <c r="GHO561" s="495"/>
      <c r="GHP561" s="495"/>
      <c r="GHQ561" s="495"/>
      <c r="GHR561" s="495"/>
      <c r="GHS561" s="495"/>
      <c r="GHT561" s="495"/>
      <c r="GHU561" s="495"/>
      <c r="GHV561" s="495"/>
      <c r="GHW561" s="495"/>
      <c r="GHX561" s="495"/>
      <c r="GHY561" s="495"/>
      <c r="GHZ561" s="495"/>
      <c r="GIA561" s="495"/>
      <c r="GIB561" s="495"/>
      <c r="GIC561" s="495"/>
      <c r="GID561" s="495"/>
      <c r="GIE561" s="495"/>
      <c r="GIF561" s="495"/>
      <c r="GIG561" s="495"/>
      <c r="GIH561" s="495"/>
      <c r="GII561" s="495"/>
      <c r="GIJ561" s="495"/>
      <c r="GIK561" s="495"/>
      <c r="GIL561" s="495"/>
      <c r="GIM561" s="495"/>
      <c r="GIN561" s="495"/>
      <c r="GIO561" s="495"/>
      <c r="GIP561" s="495"/>
      <c r="GIQ561" s="495"/>
      <c r="GIR561" s="495"/>
      <c r="GIS561" s="495"/>
      <c r="GIT561" s="495"/>
      <c r="GIU561" s="495"/>
      <c r="GIV561" s="495"/>
      <c r="GIW561" s="495"/>
      <c r="GIX561" s="495"/>
      <c r="GIY561" s="495"/>
      <c r="GIZ561" s="495"/>
      <c r="GJA561" s="495"/>
      <c r="GJB561" s="495"/>
      <c r="GJC561" s="495"/>
      <c r="GJD561" s="495"/>
      <c r="GJE561" s="495"/>
      <c r="GJF561" s="495"/>
      <c r="GJG561" s="495"/>
      <c r="GJH561" s="495"/>
      <c r="GJI561" s="495"/>
      <c r="GJJ561" s="495"/>
      <c r="GJK561" s="495"/>
      <c r="GJL561" s="495"/>
      <c r="GJM561" s="495"/>
      <c r="GJN561" s="495"/>
      <c r="GJO561" s="495"/>
      <c r="GJP561" s="495"/>
      <c r="GJQ561" s="495"/>
      <c r="GJR561" s="495"/>
      <c r="GJS561" s="495"/>
      <c r="GJT561" s="495"/>
      <c r="GJU561" s="495"/>
      <c r="GJV561" s="495"/>
      <c r="GJW561" s="495"/>
      <c r="GJX561" s="495"/>
      <c r="GJY561" s="495"/>
      <c r="GJZ561" s="495"/>
      <c r="GKA561" s="495"/>
      <c r="GKB561" s="495"/>
      <c r="GKC561" s="495"/>
      <c r="GKD561" s="495"/>
      <c r="GKE561" s="495"/>
      <c r="GKF561" s="495"/>
      <c r="GKG561" s="495"/>
      <c r="GKH561" s="495"/>
      <c r="GKI561" s="495"/>
      <c r="GKJ561" s="495"/>
      <c r="GKK561" s="495"/>
      <c r="GKL561" s="495"/>
      <c r="GKM561" s="495"/>
      <c r="GKN561" s="495"/>
      <c r="GKO561" s="495"/>
      <c r="GKP561" s="495"/>
      <c r="GKQ561" s="495"/>
      <c r="GKR561" s="495"/>
      <c r="GKS561" s="495"/>
      <c r="GKT561" s="495"/>
      <c r="GKU561" s="495"/>
      <c r="GKV561" s="495"/>
      <c r="GKW561" s="495"/>
      <c r="GKX561" s="495"/>
      <c r="GKY561" s="495"/>
      <c r="GKZ561" s="495"/>
      <c r="GLA561" s="495"/>
      <c r="GLB561" s="495"/>
      <c r="GLC561" s="495"/>
      <c r="GLD561" s="495"/>
      <c r="GLE561" s="495"/>
      <c r="GLF561" s="495"/>
      <c r="GLG561" s="495"/>
      <c r="GLH561" s="495"/>
      <c r="GLI561" s="495"/>
      <c r="GLJ561" s="495"/>
      <c r="GLK561" s="495"/>
      <c r="GLL561" s="495"/>
      <c r="GLM561" s="495"/>
      <c r="GLN561" s="495"/>
      <c r="GLO561" s="495"/>
      <c r="GLP561" s="495"/>
      <c r="GLQ561" s="495"/>
      <c r="GLR561" s="495"/>
      <c r="GLS561" s="495"/>
      <c r="GLT561" s="495"/>
      <c r="GLU561" s="495"/>
      <c r="GLV561" s="495"/>
      <c r="GLW561" s="495"/>
      <c r="GLX561" s="495"/>
      <c r="GLY561" s="495"/>
      <c r="GLZ561" s="495"/>
      <c r="GMA561" s="495"/>
      <c r="GMB561" s="495"/>
      <c r="GMC561" s="495"/>
      <c r="GMD561" s="495"/>
      <c r="GME561" s="495"/>
      <c r="GMF561" s="495"/>
      <c r="GMG561" s="495"/>
      <c r="GMH561" s="495"/>
      <c r="GMI561" s="495"/>
      <c r="GMJ561" s="495"/>
      <c r="GMK561" s="495"/>
      <c r="GML561" s="495"/>
      <c r="GMM561" s="495"/>
      <c r="GMN561" s="495"/>
      <c r="GMO561" s="495"/>
      <c r="GMP561" s="495"/>
      <c r="GMQ561" s="495"/>
      <c r="GMR561" s="495"/>
      <c r="GMS561" s="495"/>
      <c r="GMT561" s="495"/>
      <c r="GMU561" s="495"/>
      <c r="GMV561" s="495"/>
      <c r="GMW561" s="495"/>
      <c r="GMX561" s="495"/>
      <c r="GMY561" s="495"/>
      <c r="GMZ561" s="495"/>
      <c r="GNA561" s="495"/>
      <c r="GNB561" s="495"/>
      <c r="GNC561" s="495"/>
      <c r="GND561" s="495"/>
      <c r="GNE561" s="495"/>
      <c r="GNF561" s="495"/>
      <c r="GNG561" s="495"/>
      <c r="GNH561" s="495"/>
      <c r="GNI561" s="495"/>
      <c r="GNJ561" s="495"/>
      <c r="GNK561" s="495"/>
      <c r="GNL561" s="495"/>
      <c r="GNM561" s="495"/>
      <c r="GNN561" s="495"/>
      <c r="GNO561" s="495"/>
      <c r="GNP561" s="495"/>
      <c r="GNQ561" s="495"/>
      <c r="GNR561" s="495"/>
      <c r="GNS561" s="495"/>
      <c r="GNT561" s="495"/>
      <c r="GNU561" s="495"/>
      <c r="GNV561" s="495"/>
      <c r="GNW561" s="495"/>
      <c r="GNX561" s="495"/>
      <c r="GNY561" s="495"/>
      <c r="GNZ561" s="495"/>
      <c r="GOA561" s="495"/>
      <c r="GOB561" s="495"/>
      <c r="GOC561" s="495"/>
      <c r="GOD561" s="495"/>
      <c r="GOE561" s="495"/>
      <c r="GOF561" s="495"/>
      <c r="GOG561" s="495"/>
      <c r="GOH561" s="495"/>
      <c r="GOI561" s="495"/>
      <c r="GOJ561" s="495"/>
      <c r="GOK561" s="495"/>
      <c r="GOL561" s="495"/>
      <c r="GOM561" s="495"/>
      <c r="GON561" s="495"/>
      <c r="GOO561" s="495"/>
      <c r="GOP561" s="495"/>
      <c r="GOQ561" s="495"/>
      <c r="GOR561" s="495"/>
      <c r="GOS561" s="495"/>
      <c r="GOT561" s="495"/>
      <c r="GOU561" s="495"/>
      <c r="GOV561" s="495"/>
      <c r="GOW561" s="495"/>
      <c r="GOX561" s="495"/>
      <c r="GOY561" s="495"/>
      <c r="GOZ561" s="495"/>
      <c r="GPA561" s="495"/>
      <c r="GPB561" s="495"/>
      <c r="GPC561" s="495"/>
      <c r="GPD561" s="495"/>
      <c r="GPE561" s="495"/>
      <c r="GPF561" s="495"/>
      <c r="GPG561" s="495"/>
      <c r="GPH561" s="495"/>
      <c r="GPI561" s="495"/>
      <c r="GPJ561" s="495"/>
      <c r="GPK561" s="495"/>
      <c r="GPL561" s="495"/>
      <c r="GPM561" s="495"/>
      <c r="GPN561" s="495"/>
      <c r="GPO561" s="495"/>
      <c r="GPP561" s="495"/>
      <c r="GPQ561" s="495"/>
      <c r="GPR561" s="495"/>
      <c r="GPS561" s="495"/>
      <c r="GPT561" s="495"/>
      <c r="GPU561" s="495"/>
      <c r="GPV561" s="495"/>
      <c r="GPW561" s="495"/>
      <c r="GPX561" s="495"/>
      <c r="GPY561" s="495"/>
      <c r="GPZ561" s="495"/>
      <c r="GQA561" s="495"/>
      <c r="GQB561" s="495"/>
      <c r="GQC561" s="495"/>
      <c r="GQD561" s="495"/>
      <c r="GQE561" s="495"/>
      <c r="GQF561" s="495"/>
      <c r="GQG561" s="495"/>
      <c r="GQH561" s="495"/>
      <c r="GQI561" s="495"/>
      <c r="GQJ561" s="495"/>
      <c r="GQK561" s="495"/>
      <c r="GQL561" s="495"/>
      <c r="GQM561" s="495"/>
      <c r="GQN561" s="495"/>
      <c r="GQO561" s="495"/>
      <c r="GQP561" s="495"/>
      <c r="GQQ561" s="495"/>
      <c r="GQR561" s="495"/>
      <c r="GQS561" s="495"/>
      <c r="GQT561" s="495"/>
      <c r="GQU561" s="495"/>
      <c r="GQV561" s="495"/>
      <c r="GQW561" s="495"/>
      <c r="GQX561" s="495"/>
      <c r="GQY561" s="495"/>
      <c r="GQZ561" s="495"/>
      <c r="GRA561" s="495"/>
      <c r="GRB561" s="495"/>
      <c r="GRC561" s="495"/>
      <c r="GRD561" s="495"/>
      <c r="GRE561" s="495"/>
      <c r="GRF561" s="495"/>
      <c r="GRG561" s="495"/>
      <c r="GRH561" s="495"/>
      <c r="GRI561" s="495"/>
      <c r="GRJ561" s="495"/>
      <c r="GRK561" s="495"/>
      <c r="GRL561" s="495"/>
      <c r="GRM561" s="495"/>
      <c r="GRN561" s="495"/>
      <c r="GRO561" s="495"/>
      <c r="GRP561" s="495"/>
      <c r="GRQ561" s="495"/>
      <c r="GRR561" s="495"/>
      <c r="GRS561" s="495"/>
      <c r="GRT561" s="495"/>
      <c r="GRU561" s="495"/>
      <c r="GRV561" s="495"/>
      <c r="GRW561" s="495"/>
      <c r="GRX561" s="495"/>
      <c r="GRY561" s="495"/>
      <c r="GRZ561" s="495"/>
      <c r="GSA561" s="495"/>
      <c r="GSB561" s="495"/>
      <c r="GSC561" s="495"/>
      <c r="GSD561" s="495"/>
      <c r="GSE561" s="495"/>
      <c r="GSF561" s="495"/>
      <c r="GSG561" s="495"/>
      <c r="GSH561" s="495"/>
      <c r="GSI561" s="495"/>
      <c r="GSJ561" s="495"/>
      <c r="GSK561" s="495"/>
      <c r="GSL561" s="495"/>
      <c r="GSM561" s="495"/>
      <c r="GSN561" s="495"/>
      <c r="GSO561" s="495"/>
      <c r="GSP561" s="495"/>
      <c r="GSQ561" s="495"/>
      <c r="GSR561" s="495"/>
      <c r="GSS561" s="495"/>
      <c r="GST561" s="495"/>
      <c r="GSU561" s="495"/>
      <c r="GSV561" s="495"/>
      <c r="GSW561" s="495"/>
      <c r="GSX561" s="495"/>
      <c r="GSY561" s="495"/>
      <c r="GSZ561" s="495"/>
      <c r="GTA561" s="495"/>
      <c r="GTB561" s="495"/>
      <c r="GTC561" s="495"/>
      <c r="GTD561" s="495"/>
      <c r="GTE561" s="495"/>
      <c r="GTF561" s="495"/>
      <c r="GTG561" s="495"/>
      <c r="GTH561" s="495"/>
      <c r="GTI561" s="495"/>
      <c r="GTJ561" s="495"/>
      <c r="GTK561" s="495"/>
      <c r="GTL561" s="495"/>
      <c r="GTM561" s="495"/>
      <c r="GTN561" s="495"/>
      <c r="GTO561" s="495"/>
      <c r="GTP561" s="495"/>
      <c r="GTQ561" s="495"/>
      <c r="GTR561" s="495"/>
      <c r="GTS561" s="495"/>
      <c r="GTT561" s="495"/>
      <c r="GTU561" s="495"/>
      <c r="GTV561" s="495"/>
      <c r="GTW561" s="495"/>
      <c r="GTX561" s="495"/>
      <c r="GTY561" s="495"/>
      <c r="GTZ561" s="495"/>
      <c r="GUA561" s="495"/>
      <c r="GUB561" s="495"/>
      <c r="GUC561" s="495"/>
      <c r="GUD561" s="495"/>
      <c r="GUE561" s="495"/>
      <c r="GUF561" s="495"/>
      <c r="GUG561" s="495"/>
      <c r="GUH561" s="495"/>
      <c r="GUI561" s="495"/>
      <c r="GUJ561" s="495"/>
      <c r="GUK561" s="495"/>
      <c r="GUL561" s="495"/>
      <c r="GUM561" s="495"/>
      <c r="GUN561" s="495"/>
      <c r="GUO561" s="495"/>
      <c r="GUP561" s="495"/>
      <c r="GUQ561" s="495"/>
      <c r="GUR561" s="495"/>
      <c r="GUS561" s="495"/>
      <c r="GUT561" s="495"/>
      <c r="GUU561" s="495"/>
      <c r="GUV561" s="495"/>
      <c r="GUW561" s="495"/>
      <c r="GUX561" s="495"/>
      <c r="GUY561" s="495"/>
      <c r="GUZ561" s="495"/>
      <c r="GVA561" s="495"/>
      <c r="GVB561" s="495"/>
      <c r="GVC561" s="495"/>
      <c r="GVD561" s="495"/>
      <c r="GVE561" s="495"/>
      <c r="GVF561" s="495"/>
      <c r="GVG561" s="495"/>
      <c r="GVH561" s="495"/>
      <c r="GVI561" s="495"/>
      <c r="GVJ561" s="495"/>
      <c r="GVK561" s="495"/>
      <c r="GVL561" s="495"/>
      <c r="GVM561" s="495"/>
      <c r="GVN561" s="495"/>
      <c r="GVO561" s="495"/>
      <c r="GVP561" s="495"/>
      <c r="GVQ561" s="495"/>
      <c r="GVR561" s="495"/>
      <c r="GVS561" s="495"/>
      <c r="GVT561" s="495"/>
      <c r="GVU561" s="495"/>
      <c r="GVV561" s="495"/>
      <c r="GVW561" s="495"/>
      <c r="GVX561" s="495"/>
      <c r="GVY561" s="495"/>
      <c r="GVZ561" s="495"/>
      <c r="GWA561" s="495"/>
      <c r="GWB561" s="495"/>
      <c r="GWC561" s="495"/>
      <c r="GWD561" s="495"/>
      <c r="GWE561" s="495"/>
      <c r="GWF561" s="495"/>
      <c r="GWG561" s="495"/>
      <c r="GWH561" s="495"/>
      <c r="GWI561" s="495"/>
      <c r="GWJ561" s="495"/>
      <c r="GWK561" s="495"/>
      <c r="GWL561" s="495"/>
      <c r="GWM561" s="495"/>
      <c r="GWN561" s="495"/>
      <c r="GWO561" s="495"/>
      <c r="GWP561" s="495"/>
      <c r="GWQ561" s="495"/>
      <c r="GWR561" s="495"/>
      <c r="GWS561" s="495"/>
      <c r="GWT561" s="495"/>
      <c r="GWU561" s="495"/>
      <c r="GWV561" s="495"/>
      <c r="GWW561" s="495"/>
      <c r="GWX561" s="495"/>
      <c r="GWY561" s="495"/>
      <c r="GWZ561" s="495"/>
      <c r="GXA561" s="495"/>
      <c r="GXB561" s="495"/>
      <c r="GXC561" s="495"/>
      <c r="GXD561" s="495"/>
      <c r="GXE561" s="495"/>
      <c r="GXF561" s="495"/>
      <c r="GXG561" s="495"/>
      <c r="GXH561" s="495"/>
      <c r="GXI561" s="495"/>
      <c r="GXJ561" s="495"/>
      <c r="GXK561" s="495"/>
      <c r="GXL561" s="495"/>
      <c r="GXM561" s="495"/>
      <c r="GXN561" s="495"/>
      <c r="GXO561" s="495"/>
      <c r="GXP561" s="495"/>
      <c r="GXQ561" s="495"/>
      <c r="GXR561" s="495"/>
      <c r="GXS561" s="495"/>
      <c r="GXT561" s="495"/>
      <c r="GXU561" s="495"/>
      <c r="GXV561" s="495"/>
      <c r="GXW561" s="495"/>
      <c r="GXX561" s="495"/>
      <c r="GXY561" s="495"/>
      <c r="GXZ561" s="495"/>
      <c r="GYA561" s="495"/>
      <c r="GYB561" s="495"/>
      <c r="GYC561" s="495"/>
      <c r="GYD561" s="495"/>
      <c r="GYE561" s="495"/>
      <c r="GYF561" s="495"/>
      <c r="GYG561" s="495"/>
      <c r="GYH561" s="495"/>
      <c r="GYI561" s="495"/>
      <c r="GYJ561" s="495"/>
      <c r="GYK561" s="495"/>
      <c r="GYL561" s="495"/>
      <c r="GYM561" s="495"/>
      <c r="GYN561" s="495"/>
      <c r="GYO561" s="495"/>
      <c r="GYP561" s="495"/>
      <c r="GYQ561" s="495"/>
      <c r="GYR561" s="495"/>
      <c r="GYS561" s="495"/>
      <c r="GYT561" s="495"/>
      <c r="GYU561" s="495"/>
      <c r="GYV561" s="495"/>
      <c r="GYW561" s="495"/>
      <c r="GYX561" s="495"/>
      <c r="GYY561" s="495"/>
      <c r="GYZ561" s="495"/>
      <c r="GZA561" s="495"/>
      <c r="GZB561" s="495"/>
      <c r="GZC561" s="495"/>
      <c r="GZD561" s="495"/>
      <c r="GZE561" s="495"/>
      <c r="GZF561" s="495"/>
      <c r="GZG561" s="495"/>
      <c r="GZH561" s="495"/>
      <c r="GZI561" s="495"/>
      <c r="GZJ561" s="495"/>
      <c r="GZK561" s="495"/>
      <c r="GZL561" s="495"/>
      <c r="GZM561" s="495"/>
      <c r="GZN561" s="495"/>
      <c r="GZO561" s="495"/>
      <c r="GZP561" s="495"/>
      <c r="GZQ561" s="495"/>
      <c r="GZR561" s="495"/>
      <c r="GZS561" s="495"/>
      <c r="GZT561" s="495"/>
      <c r="GZU561" s="495"/>
      <c r="GZV561" s="495"/>
      <c r="GZW561" s="495"/>
      <c r="GZX561" s="495"/>
      <c r="GZY561" s="495"/>
      <c r="GZZ561" s="495"/>
      <c r="HAA561" s="495"/>
      <c r="HAB561" s="495"/>
      <c r="HAC561" s="495"/>
      <c r="HAD561" s="495"/>
      <c r="HAE561" s="495"/>
      <c r="HAF561" s="495"/>
      <c r="HAG561" s="495"/>
      <c r="HAH561" s="495"/>
      <c r="HAI561" s="495"/>
      <c r="HAJ561" s="495"/>
      <c r="HAK561" s="495"/>
      <c r="HAL561" s="495"/>
      <c r="HAM561" s="495"/>
      <c r="HAN561" s="495"/>
      <c r="HAO561" s="495"/>
      <c r="HAP561" s="495"/>
      <c r="HAQ561" s="495"/>
      <c r="HAR561" s="495"/>
      <c r="HAS561" s="495"/>
      <c r="HAT561" s="495"/>
      <c r="HAU561" s="495"/>
      <c r="HAV561" s="495"/>
      <c r="HAW561" s="495"/>
      <c r="HAX561" s="495"/>
      <c r="HAY561" s="495"/>
      <c r="HAZ561" s="495"/>
      <c r="HBA561" s="495"/>
      <c r="HBB561" s="495"/>
      <c r="HBC561" s="495"/>
      <c r="HBD561" s="495"/>
      <c r="HBE561" s="495"/>
      <c r="HBF561" s="495"/>
      <c r="HBG561" s="495"/>
      <c r="HBH561" s="495"/>
      <c r="HBI561" s="495"/>
      <c r="HBJ561" s="495"/>
      <c r="HBK561" s="495"/>
      <c r="HBL561" s="495"/>
      <c r="HBM561" s="495"/>
      <c r="HBN561" s="495"/>
      <c r="HBO561" s="495"/>
      <c r="HBP561" s="495"/>
      <c r="HBQ561" s="495"/>
      <c r="HBR561" s="495"/>
      <c r="HBS561" s="495"/>
      <c r="HBT561" s="495"/>
      <c r="HBU561" s="495"/>
      <c r="HBV561" s="495"/>
      <c r="HBW561" s="495"/>
      <c r="HBX561" s="495"/>
      <c r="HBY561" s="495"/>
      <c r="HBZ561" s="495"/>
      <c r="HCA561" s="495"/>
      <c r="HCB561" s="495"/>
      <c r="HCC561" s="495"/>
      <c r="HCD561" s="495"/>
      <c r="HCE561" s="495"/>
      <c r="HCF561" s="495"/>
      <c r="HCG561" s="495"/>
      <c r="HCH561" s="495"/>
      <c r="HCI561" s="495"/>
      <c r="HCJ561" s="495"/>
      <c r="HCK561" s="495"/>
      <c r="HCL561" s="495"/>
      <c r="HCM561" s="495"/>
      <c r="HCN561" s="495"/>
      <c r="HCO561" s="495"/>
      <c r="HCP561" s="495"/>
      <c r="HCQ561" s="495"/>
      <c r="HCR561" s="495"/>
      <c r="HCS561" s="495"/>
      <c r="HCT561" s="495"/>
      <c r="HCU561" s="495"/>
      <c r="HCV561" s="495"/>
      <c r="HCW561" s="495"/>
      <c r="HCX561" s="495"/>
      <c r="HCY561" s="495"/>
      <c r="HCZ561" s="495"/>
      <c r="HDA561" s="495"/>
      <c r="HDB561" s="495"/>
      <c r="HDC561" s="495"/>
      <c r="HDD561" s="495"/>
      <c r="HDE561" s="495"/>
      <c r="HDF561" s="495"/>
      <c r="HDG561" s="495"/>
      <c r="HDH561" s="495"/>
      <c r="HDI561" s="495"/>
      <c r="HDJ561" s="495"/>
      <c r="HDK561" s="495"/>
      <c r="HDL561" s="495"/>
      <c r="HDM561" s="495"/>
      <c r="HDN561" s="495"/>
      <c r="HDO561" s="495"/>
      <c r="HDP561" s="495"/>
      <c r="HDQ561" s="495"/>
      <c r="HDR561" s="495"/>
      <c r="HDS561" s="495"/>
      <c r="HDT561" s="495"/>
      <c r="HDU561" s="495"/>
      <c r="HDV561" s="495"/>
      <c r="HDW561" s="495"/>
      <c r="HDX561" s="495"/>
      <c r="HDY561" s="495"/>
      <c r="HDZ561" s="495"/>
      <c r="HEA561" s="495"/>
      <c r="HEB561" s="495"/>
      <c r="HEC561" s="495"/>
      <c r="HED561" s="495"/>
      <c r="HEE561" s="495"/>
      <c r="HEF561" s="495"/>
      <c r="HEG561" s="495"/>
      <c r="HEH561" s="495"/>
      <c r="HEI561" s="495"/>
      <c r="HEJ561" s="495"/>
      <c r="HEK561" s="495"/>
      <c r="HEL561" s="495"/>
      <c r="HEM561" s="495"/>
      <c r="HEN561" s="495"/>
      <c r="HEO561" s="495"/>
      <c r="HEP561" s="495"/>
      <c r="HEQ561" s="495"/>
      <c r="HER561" s="495"/>
      <c r="HES561" s="495"/>
      <c r="HET561" s="495"/>
      <c r="HEU561" s="495"/>
      <c r="HEV561" s="495"/>
      <c r="HEW561" s="495"/>
      <c r="HEX561" s="495"/>
      <c r="HEY561" s="495"/>
      <c r="HEZ561" s="495"/>
      <c r="HFA561" s="495"/>
      <c r="HFB561" s="495"/>
      <c r="HFC561" s="495"/>
      <c r="HFD561" s="495"/>
      <c r="HFE561" s="495"/>
      <c r="HFF561" s="495"/>
      <c r="HFG561" s="495"/>
      <c r="HFH561" s="495"/>
      <c r="HFI561" s="495"/>
      <c r="HFJ561" s="495"/>
      <c r="HFK561" s="495"/>
      <c r="HFL561" s="495"/>
      <c r="HFM561" s="495"/>
      <c r="HFN561" s="495"/>
      <c r="HFO561" s="495"/>
      <c r="HFP561" s="495"/>
      <c r="HFQ561" s="495"/>
      <c r="HFR561" s="495"/>
      <c r="HFS561" s="495"/>
      <c r="HFT561" s="495"/>
      <c r="HFU561" s="495"/>
      <c r="HFV561" s="495"/>
      <c r="HFW561" s="495"/>
      <c r="HFX561" s="495"/>
      <c r="HFY561" s="495"/>
      <c r="HFZ561" s="495"/>
      <c r="HGA561" s="495"/>
      <c r="HGB561" s="495"/>
      <c r="HGC561" s="495"/>
      <c r="HGD561" s="495"/>
      <c r="HGE561" s="495"/>
      <c r="HGF561" s="495"/>
      <c r="HGG561" s="495"/>
      <c r="HGH561" s="495"/>
      <c r="HGI561" s="495"/>
      <c r="HGJ561" s="495"/>
      <c r="HGK561" s="495"/>
      <c r="HGL561" s="495"/>
      <c r="HGM561" s="495"/>
      <c r="HGN561" s="495"/>
      <c r="HGO561" s="495"/>
      <c r="HGP561" s="495"/>
      <c r="HGQ561" s="495"/>
      <c r="HGR561" s="495"/>
      <c r="HGS561" s="495"/>
      <c r="HGT561" s="495"/>
      <c r="HGU561" s="495"/>
      <c r="HGV561" s="495"/>
      <c r="HGW561" s="495"/>
      <c r="HGX561" s="495"/>
      <c r="HGY561" s="495"/>
      <c r="HGZ561" s="495"/>
      <c r="HHA561" s="495"/>
      <c r="HHB561" s="495"/>
      <c r="HHC561" s="495"/>
      <c r="HHD561" s="495"/>
      <c r="HHE561" s="495"/>
      <c r="HHF561" s="495"/>
      <c r="HHG561" s="495"/>
      <c r="HHH561" s="495"/>
      <c r="HHI561" s="495"/>
      <c r="HHJ561" s="495"/>
      <c r="HHK561" s="495"/>
      <c r="HHL561" s="495"/>
      <c r="HHM561" s="495"/>
      <c r="HHN561" s="495"/>
      <c r="HHO561" s="495"/>
      <c r="HHP561" s="495"/>
      <c r="HHQ561" s="495"/>
      <c r="HHR561" s="495"/>
      <c r="HHS561" s="495"/>
      <c r="HHT561" s="495"/>
      <c r="HHU561" s="495"/>
      <c r="HHV561" s="495"/>
      <c r="HHW561" s="495"/>
      <c r="HHX561" s="495"/>
      <c r="HHY561" s="495"/>
      <c r="HHZ561" s="495"/>
      <c r="HIA561" s="495"/>
      <c r="HIB561" s="495"/>
      <c r="HIC561" s="495"/>
      <c r="HID561" s="495"/>
      <c r="HIE561" s="495"/>
      <c r="HIF561" s="495"/>
      <c r="HIG561" s="495"/>
      <c r="HIH561" s="495"/>
      <c r="HII561" s="495"/>
      <c r="HIJ561" s="495"/>
      <c r="HIK561" s="495"/>
      <c r="HIL561" s="495"/>
      <c r="HIM561" s="495"/>
      <c r="HIN561" s="495"/>
      <c r="HIO561" s="495"/>
      <c r="HIP561" s="495"/>
      <c r="HIQ561" s="495"/>
      <c r="HIR561" s="495"/>
      <c r="HIS561" s="495"/>
      <c r="HIT561" s="495"/>
      <c r="HIU561" s="495"/>
      <c r="HIV561" s="495"/>
      <c r="HIW561" s="495"/>
      <c r="HIX561" s="495"/>
      <c r="HIY561" s="495"/>
      <c r="HIZ561" s="495"/>
      <c r="HJA561" s="495"/>
      <c r="HJB561" s="495"/>
      <c r="HJC561" s="495"/>
      <c r="HJD561" s="495"/>
      <c r="HJE561" s="495"/>
      <c r="HJF561" s="495"/>
      <c r="HJG561" s="495"/>
      <c r="HJH561" s="495"/>
      <c r="HJI561" s="495"/>
      <c r="HJJ561" s="495"/>
      <c r="HJK561" s="495"/>
      <c r="HJL561" s="495"/>
      <c r="HJM561" s="495"/>
      <c r="HJN561" s="495"/>
      <c r="HJO561" s="495"/>
      <c r="HJP561" s="495"/>
      <c r="HJQ561" s="495"/>
      <c r="HJR561" s="495"/>
      <c r="HJS561" s="495"/>
      <c r="HJT561" s="495"/>
      <c r="HJU561" s="495"/>
      <c r="HJV561" s="495"/>
      <c r="HJW561" s="495"/>
      <c r="HJX561" s="495"/>
      <c r="HJY561" s="495"/>
      <c r="HJZ561" s="495"/>
      <c r="HKA561" s="495"/>
      <c r="HKB561" s="495"/>
      <c r="HKC561" s="495"/>
      <c r="HKD561" s="495"/>
      <c r="HKE561" s="495"/>
      <c r="HKF561" s="495"/>
      <c r="HKG561" s="495"/>
      <c r="HKH561" s="495"/>
      <c r="HKI561" s="495"/>
      <c r="HKJ561" s="495"/>
      <c r="HKK561" s="495"/>
      <c r="HKL561" s="495"/>
      <c r="HKM561" s="495"/>
      <c r="HKN561" s="495"/>
      <c r="HKO561" s="495"/>
      <c r="HKP561" s="495"/>
      <c r="HKQ561" s="495"/>
      <c r="HKR561" s="495"/>
      <c r="HKS561" s="495"/>
      <c r="HKT561" s="495"/>
      <c r="HKU561" s="495"/>
      <c r="HKV561" s="495"/>
      <c r="HKW561" s="495"/>
      <c r="HKX561" s="495"/>
      <c r="HKY561" s="495"/>
      <c r="HKZ561" s="495"/>
      <c r="HLA561" s="495"/>
      <c r="HLB561" s="495"/>
      <c r="HLC561" s="495"/>
      <c r="HLD561" s="495"/>
      <c r="HLE561" s="495"/>
      <c r="HLF561" s="495"/>
      <c r="HLG561" s="495"/>
      <c r="HLH561" s="495"/>
      <c r="HLI561" s="495"/>
      <c r="HLJ561" s="495"/>
      <c r="HLK561" s="495"/>
      <c r="HLL561" s="495"/>
      <c r="HLM561" s="495"/>
      <c r="HLN561" s="495"/>
      <c r="HLO561" s="495"/>
      <c r="HLP561" s="495"/>
      <c r="HLQ561" s="495"/>
      <c r="HLR561" s="495"/>
      <c r="HLS561" s="495"/>
      <c r="HLT561" s="495"/>
      <c r="HLU561" s="495"/>
      <c r="HLV561" s="495"/>
      <c r="HLW561" s="495"/>
      <c r="HLX561" s="495"/>
      <c r="HLY561" s="495"/>
      <c r="HLZ561" s="495"/>
      <c r="HMA561" s="495"/>
      <c r="HMB561" s="495"/>
      <c r="HMC561" s="495"/>
      <c r="HMD561" s="495"/>
      <c r="HME561" s="495"/>
      <c r="HMF561" s="495"/>
      <c r="HMG561" s="495"/>
      <c r="HMH561" s="495"/>
      <c r="HMI561" s="495"/>
      <c r="HMJ561" s="495"/>
      <c r="HMK561" s="495"/>
      <c r="HML561" s="495"/>
      <c r="HMM561" s="495"/>
      <c r="HMN561" s="495"/>
      <c r="HMO561" s="495"/>
      <c r="HMP561" s="495"/>
      <c r="HMQ561" s="495"/>
      <c r="HMR561" s="495"/>
      <c r="HMS561" s="495"/>
      <c r="HMT561" s="495"/>
      <c r="HMU561" s="495"/>
      <c r="HMV561" s="495"/>
      <c r="HMW561" s="495"/>
      <c r="HMX561" s="495"/>
      <c r="HMY561" s="495"/>
      <c r="HMZ561" s="495"/>
      <c r="HNA561" s="495"/>
      <c r="HNB561" s="495"/>
      <c r="HNC561" s="495"/>
      <c r="HND561" s="495"/>
      <c r="HNE561" s="495"/>
      <c r="HNF561" s="495"/>
      <c r="HNG561" s="495"/>
      <c r="HNH561" s="495"/>
      <c r="HNI561" s="495"/>
      <c r="HNJ561" s="495"/>
      <c r="HNK561" s="495"/>
      <c r="HNL561" s="495"/>
      <c r="HNM561" s="495"/>
      <c r="HNN561" s="495"/>
      <c r="HNO561" s="495"/>
      <c r="HNP561" s="495"/>
      <c r="HNQ561" s="495"/>
      <c r="HNR561" s="495"/>
      <c r="HNS561" s="495"/>
      <c r="HNT561" s="495"/>
      <c r="HNU561" s="495"/>
      <c r="HNV561" s="495"/>
      <c r="HNW561" s="495"/>
      <c r="HNX561" s="495"/>
      <c r="HNY561" s="495"/>
      <c r="HNZ561" s="495"/>
      <c r="HOA561" s="495"/>
      <c r="HOB561" s="495"/>
      <c r="HOC561" s="495"/>
      <c r="HOD561" s="495"/>
      <c r="HOE561" s="495"/>
      <c r="HOF561" s="495"/>
      <c r="HOG561" s="495"/>
      <c r="HOH561" s="495"/>
      <c r="HOI561" s="495"/>
      <c r="HOJ561" s="495"/>
      <c r="HOK561" s="495"/>
      <c r="HOL561" s="495"/>
      <c r="HOM561" s="495"/>
      <c r="HON561" s="495"/>
      <c r="HOO561" s="495"/>
      <c r="HOP561" s="495"/>
      <c r="HOQ561" s="495"/>
      <c r="HOR561" s="495"/>
      <c r="HOS561" s="495"/>
      <c r="HOT561" s="495"/>
      <c r="HOU561" s="495"/>
      <c r="HOV561" s="495"/>
      <c r="HOW561" s="495"/>
      <c r="HOX561" s="495"/>
      <c r="HOY561" s="495"/>
      <c r="HOZ561" s="495"/>
      <c r="HPA561" s="495"/>
      <c r="HPB561" s="495"/>
      <c r="HPC561" s="495"/>
      <c r="HPD561" s="495"/>
      <c r="HPE561" s="495"/>
      <c r="HPF561" s="495"/>
      <c r="HPG561" s="495"/>
      <c r="HPH561" s="495"/>
      <c r="HPI561" s="495"/>
      <c r="HPJ561" s="495"/>
      <c r="HPK561" s="495"/>
      <c r="HPL561" s="495"/>
      <c r="HPM561" s="495"/>
      <c r="HPN561" s="495"/>
      <c r="HPO561" s="495"/>
      <c r="HPP561" s="495"/>
      <c r="HPQ561" s="495"/>
      <c r="HPR561" s="495"/>
      <c r="HPS561" s="495"/>
      <c r="HPT561" s="495"/>
      <c r="HPU561" s="495"/>
      <c r="HPV561" s="495"/>
      <c r="HPW561" s="495"/>
      <c r="HPX561" s="495"/>
      <c r="HPY561" s="495"/>
      <c r="HPZ561" s="495"/>
      <c r="HQA561" s="495"/>
      <c r="HQB561" s="495"/>
      <c r="HQC561" s="495"/>
      <c r="HQD561" s="495"/>
      <c r="HQE561" s="495"/>
      <c r="HQF561" s="495"/>
      <c r="HQG561" s="495"/>
      <c r="HQH561" s="495"/>
      <c r="HQI561" s="495"/>
      <c r="HQJ561" s="495"/>
      <c r="HQK561" s="495"/>
      <c r="HQL561" s="495"/>
      <c r="HQM561" s="495"/>
      <c r="HQN561" s="495"/>
      <c r="HQO561" s="495"/>
      <c r="HQP561" s="495"/>
      <c r="HQQ561" s="495"/>
      <c r="HQR561" s="495"/>
      <c r="HQS561" s="495"/>
      <c r="HQT561" s="495"/>
      <c r="HQU561" s="495"/>
      <c r="HQV561" s="495"/>
      <c r="HQW561" s="495"/>
      <c r="HQX561" s="495"/>
      <c r="HQY561" s="495"/>
      <c r="HQZ561" s="495"/>
      <c r="HRA561" s="495"/>
      <c r="HRB561" s="495"/>
      <c r="HRC561" s="495"/>
      <c r="HRD561" s="495"/>
      <c r="HRE561" s="495"/>
      <c r="HRF561" s="495"/>
      <c r="HRG561" s="495"/>
      <c r="HRH561" s="495"/>
      <c r="HRI561" s="495"/>
      <c r="HRJ561" s="495"/>
      <c r="HRK561" s="495"/>
      <c r="HRL561" s="495"/>
      <c r="HRM561" s="495"/>
      <c r="HRN561" s="495"/>
      <c r="HRO561" s="495"/>
      <c r="HRP561" s="495"/>
      <c r="HRQ561" s="495"/>
      <c r="HRR561" s="495"/>
      <c r="HRS561" s="495"/>
      <c r="HRT561" s="495"/>
      <c r="HRU561" s="495"/>
      <c r="HRV561" s="495"/>
      <c r="HRW561" s="495"/>
      <c r="HRX561" s="495"/>
      <c r="HRY561" s="495"/>
      <c r="HRZ561" s="495"/>
      <c r="HSA561" s="495"/>
      <c r="HSB561" s="495"/>
      <c r="HSC561" s="495"/>
      <c r="HSD561" s="495"/>
      <c r="HSE561" s="495"/>
      <c r="HSF561" s="495"/>
      <c r="HSG561" s="495"/>
      <c r="HSH561" s="495"/>
      <c r="HSI561" s="495"/>
      <c r="HSJ561" s="495"/>
      <c r="HSK561" s="495"/>
      <c r="HSL561" s="495"/>
      <c r="HSM561" s="495"/>
      <c r="HSN561" s="495"/>
      <c r="HSO561" s="495"/>
      <c r="HSP561" s="495"/>
      <c r="HSQ561" s="495"/>
      <c r="HSR561" s="495"/>
      <c r="HSS561" s="495"/>
      <c r="HST561" s="495"/>
      <c r="HSU561" s="495"/>
      <c r="HSV561" s="495"/>
      <c r="HSW561" s="495"/>
      <c r="HSX561" s="495"/>
      <c r="HSY561" s="495"/>
      <c r="HSZ561" s="495"/>
      <c r="HTA561" s="495"/>
      <c r="HTB561" s="495"/>
      <c r="HTC561" s="495"/>
      <c r="HTD561" s="495"/>
      <c r="HTE561" s="495"/>
      <c r="HTF561" s="495"/>
      <c r="HTG561" s="495"/>
      <c r="HTH561" s="495"/>
      <c r="HTI561" s="495"/>
      <c r="HTJ561" s="495"/>
      <c r="HTK561" s="495"/>
      <c r="HTL561" s="495"/>
      <c r="HTM561" s="495"/>
      <c r="HTN561" s="495"/>
      <c r="HTO561" s="495"/>
      <c r="HTP561" s="495"/>
      <c r="HTQ561" s="495"/>
      <c r="HTR561" s="495"/>
      <c r="HTS561" s="495"/>
      <c r="HTT561" s="495"/>
      <c r="HTU561" s="495"/>
      <c r="HTV561" s="495"/>
      <c r="HTW561" s="495"/>
      <c r="HTX561" s="495"/>
      <c r="HTY561" s="495"/>
      <c r="HTZ561" s="495"/>
      <c r="HUA561" s="495"/>
      <c r="HUB561" s="495"/>
      <c r="HUC561" s="495"/>
      <c r="HUD561" s="495"/>
      <c r="HUE561" s="495"/>
      <c r="HUF561" s="495"/>
      <c r="HUG561" s="495"/>
      <c r="HUH561" s="495"/>
      <c r="HUI561" s="495"/>
      <c r="HUJ561" s="495"/>
      <c r="HUK561" s="495"/>
      <c r="HUL561" s="495"/>
      <c r="HUM561" s="495"/>
      <c r="HUN561" s="495"/>
      <c r="HUO561" s="495"/>
      <c r="HUP561" s="495"/>
      <c r="HUQ561" s="495"/>
      <c r="HUR561" s="495"/>
      <c r="HUS561" s="495"/>
      <c r="HUT561" s="495"/>
      <c r="HUU561" s="495"/>
      <c r="HUV561" s="495"/>
      <c r="HUW561" s="495"/>
      <c r="HUX561" s="495"/>
      <c r="HUY561" s="495"/>
      <c r="HUZ561" s="495"/>
      <c r="HVA561" s="495"/>
      <c r="HVB561" s="495"/>
      <c r="HVC561" s="495"/>
      <c r="HVD561" s="495"/>
      <c r="HVE561" s="495"/>
      <c r="HVF561" s="495"/>
      <c r="HVG561" s="495"/>
      <c r="HVH561" s="495"/>
      <c r="HVI561" s="495"/>
      <c r="HVJ561" s="495"/>
      <c r="HVK561" s="495"/>
      <c r="HVL561" s="495"/>
      <c r="HVM561" s="495"/>
      <c r="HVN561" s="495"/>
      <c r="HVO561" s="495"/>
      <c r="HVP561" s="495"/>
      <c r="HVQ561" s="495"/>
      <c r="HVR561" s="495"/>
      <c r="HVS561" s="495"/>
      <c r="HVT561" s="495"/>
      <c r="HVU561" s="495"/>
      <c r="HVV561" s="495"/>
      <c r="HVW561" s="495"/>
      <c r="HVX561" s="495"/>
      <c r="HVY561" s="495"/>
      <c r="HVZ561" s="495"/>
      <c r="HWA561" s="495"/>
      <c r="HWB561" s="495"/>
      <c r="HWC561" s="495"/>
      <c r="HWD561" s="495"/>
      <c r="HWE561" s="495"/>
      <c r="HWF561" s="495"/>
      <c r="HWG561" s="495"/>
      <c r="HWH561" s="495"/>
      <c r="HWI561" s="495"/>
      <c r="HWJ561" s="495"/>
      <c r="HWK561" s="495"/>
      <c r="HWL561" s="495"/>
      <c r="HWM561" s="495"/>
      <c r="HWN561" s="495"/>
      <c r="HWO561" s="495"/>
      <c r="HWP561" s="495"/>
      <c r="HWQ561" s="495"/>
      <c r="HWR561" s="495"/>
      <c r="HWS561" s="495"/>
      <c r="HWT561" s="495"/>
      <c r="HWU561" s="495"/>
      <c r="HWV561" s="495"/>
      <c r="HWW561" s="495"/>
      <c r="HWX561" s="495"/>
      <c r="HWY561" s="495"/>
      <c r="HWZ561" s="495"/>
      <c r="HXA561" s="495"/>
      <c r="HXB561" s="495"/>
      <c r="HXC561" s="495"/>
      <c r="HXD561" s="495"/>
      <c r="HXE561" s="495"/>
      <c r="HXF561" s="495"/>
      <c r="HXG561" s="495"/>
      <c r="HXH561" s="495"/>
      <c r="HXI561" s="495"/>
      <c r="HXJ561" s="495"/>
      <c r="HXK561" s="495"/>
      <c r="HXL561" s="495"/>
      <c r="HXM561" s="495"/>
      <c r="HXN561" s="495"/>
      <c r="HXO561" s="495"/>
      <c r="HXP561" s="495"/>
      <c r="HXQ561" s="495"/>
      <c r="HXR561" s="495"/>
      <c r="HXS561" s="495"/>
      <c r="HXT561" s="495"/>
      <c r="HXU561" s="495"/>
      <c r="HXV561" s="495"/>
      <c r="HXW561" s="495"/>
      <c r="HXX561" s="495"/>
      <c r="HXY561" s="495"/>
      <c r="HXZ561" s="495"/>
      <c r="HYA561" s="495"/>
      <c r="HYB561" s="495"/>
      <c r="HYC561" s="495"/>
      <c r="HYD561" s="495"/>
      <c r="HYE561" s="495"/>
      <c r="HYF561" s="495"/>
      <c r="HYG561" s="495"/>
      <c r="HYH561" s="495"/>
      <c r="HYI561" s="495"/>
      <c r="HYJ561" s="495"/>
      <c r="HYK561" s="495"/>
      <c r="HYL561" s="495"/>
      <c r="HYM561" s="495"/>
      <c r="HYN561" s="495"/>
      <c r="HYO561" s="495"/>
      <c r="HYP561" s="495"/>
      <c r="HYQ561" s="495"/>
      <c r="HYR561" s="495"/>
      <c r="HYS561" s="495"/>
      <c r="HYT561" s="495"/>
      <c r="HYU561" s="495"/>
      <c r="HYV561" s="495"/>
      <c r="HYW561" s="495"/>
      <c r="HYX561" s="495"/>
      <c r="HYY561" s="495"/>
      <c r="HYZ561" s="495"/>
      <c r="HZA561" s="495"/>
      <c r="HZB561" s="495"/>
      <c r="HZC561" s="495"/>
      <c r="HZD561" s="495"/>
      <c r="HZE561" s="495"/>
      <c r="HZF561" s="495"/>
      <c r="HZG561" s="495"/>
      <c r="HZH561" s="495"/>
      <c r="HZI561" s="495"/>
      <c r="HZJ561" s="495"/>
      <c r="HZK561" s="495"/>
      <c r="HZL561" s="495"/>
      <c r="HZM561" s="495"/>
      <c r="HZN561" s="495"/>
      <c r="HZO561" s="495"/>
      <c r="HZP561" s="495"/>
      <c r="HZQ561" s="495"/>
      <c r="HZR561" s="495"/>
      <c r="HZS561" s="495"/>
      <c r="HZT561" s="495"/>
      <c r="HZU561" s="495"/>
      <c r="HZV561" s="495"/>
      <c r="HZW561" s="495"/>
      <c r="HZX561" s="495"/>
      <c r="HZY561" s="495"/>
      <c r="HZZ561" s="495"/>
      <c r="IAA561" s="495"/>
      <c r="IAB561" s="495"/>
      <c r="IAC561" s="495"/>
      <c r="IAD561" s="495"/>
      <c r="IAE561" s="495"/>
      <c r="IAF561" s="495"/>
      <c r="IAG561" s="495"/>
      <c r="IAH561" s="495"/>
      <c r="IAI561" s="495"/>
      <c r="IAJ561" s="495"/>
      <c r="IAK561" s="495"/>
      <c r="IAL561" s="495"/>
      <c r="IAM561" s="495"/>
      <c r="IAN561" s="495"/>
      <c r="IAO561" s="495"/>
      <c r="IAP561" s="495"/>
      <c r="IAQ561" s="495"/>
      <c r="IAR561" s="495"/>
      <c r="IAS561" s="495"/>
      <c r="IAT561" s="495"/>
      <c r="IAU561" s="495"/>
      <c r="IAV561" s="495"/>
      <c r="IAW561" s="495"/>
      <c r="IAX561" s="495"/>
      <c r="IAY561" s="495"/>
      <c r="IAZ561" s="495"/>
      <c r="IBA561" s="495"/>
      <c r="IBB561" s="495"/>
      <c r="IBC561" s="495"/>
      <c r="IBD561" s="495"/>
      <c r="IBE561" s="495"/>
      <c r="IBF561" s="495"/>
      <c r="IBG561" s="495"/>
      <c r="IBH561" s="495"/>
      <c r="IBI561" s="495"/>
      <c r="IBJ561" s="495"/>
      <c r="IBK561" s="495"/>
      <c r="IBL561" s="495"/>
      <c r="IBM561" s="495"/>
      <c r="IBN561" s="495"/>
      <c r="IBO561" s="495"/>
      <c r="IBP561" s="495"/>
      <c r="IBQ561" s="495"/>
      <c r="IBR561" s="495"/>
      <c r="IBS561" s="495"/>
      <c r="IBT561" s="495"/>
      <c r="IBU561" s="495"/>
      <c r="IBV561" s="495"/>
      <c r="IBW561" s="495"/>
      <c r="IBX561" s="495"/>
      <c r="IBY561" s="495"/>
      <c r="IBZ561" s="495"/>
      <c r="ICA561" s="495"/>
      <c r="ICB561" s="495"/>
      <c r="ICC561" s="495"/>
      <c r="ICD561" s="495"/>
      <c r="ICE561" s="495"/>
      <c r="ICF561" s="495"/>
      <c r="ICG561" s="495"/>
      <c r="ICH561" s="495"/>
      <c r="ICI561" s="495"/>
      <c r="ICJ561" s="495"/>
      <c r="ICK561" s="495"/>
      <c r="ICL561" s="495"/>
      <c r="ICM561" s="495"/>
      <c r="ICN561" s="495"/>
      <c r="ICO561" s="495"/>
      <c r="ICP561" s="495"/>
      <c r="ICQ561" s="495"/>
      <c r="ICR561" s="495"/>
      <c r="ICS561" s="495"/>
      <c r="ICT561" s="495"/>
      <c r="ICU561" s="495"/>
      <c r="ICV561" s="495"/>
      <c r="ICW561" s="495"/>
      <c r="ICX561" s="495"/>
      <c r="ICY561" s="495"/>
      <c r="ICZ561" s="495"/>
      <c r="IDA561" s="495"/>
      <c r="IDB561" s="495"/>
      <c r="IDC561" s="495"/>
      <c r="IDD561" s="495"/>
      <c r="IDE561" s="495"/>
      <c r="IDF561" s="495"/>
      <c r="IDG561" s="495"/>
      <c r="IDH561" s="495"/>
      <c r="IDI561" s="495"/>
      <c r="IDJ561" s="495"/>
      <c r="IDK561" s="495"/>
      <c r="IDL561" s="495"/>
      <c r="IDM561" s="495"/>
      <c r="IDN561" s="495"/>
      <c r="IDO561" s="495"/>
      <c r="IDP561" s="495"/>
      <c r="IDQ561" s="495"/>
      <c r="IDR561" s="495"/>
      <c r="IDS561" s="495"/>
      <c r="IDT561" s="495"/>
      <c r="IDU561" s="495"/>
      <c r="IDV561" s="495"/>
      <c r="IDW561" s="495"/>
      <c r="IDX561" s="495"/>
      <c r="IDY561" s="495"/>
      <c r="IDZ561" s="495"/>
      <c r="IEA561" s="495"/>
      <c r="IEB561" s="495"/>
      <c r="IEC561" s="495"/>
      <c r="IED561" s="495"/>
      <c r="IEE561" s="495"/>
      <c r="IEF561" s="495"/>
      <c r="IEG561" s="495"/>
      <c r="IEH561" s="495"/>
      <c r="IEI561" s="495"/>
      <c r="IEJ561" s="495"/>
      <c r="IEK561" s="495"/>
      <c r="IEL561" s="495"/>
      <c r="IEM561" s="495"/>
      <c r="IEN561" s="495"/>
      <c r="IEO561" s="495"/>
      <c r="IEP561" s="495"/>
      <c r="IEQ561" s="495"/>
      <c r="IER561" s="495"/>
      <c r="IES561" s="495"/>
      <c r="IET561" s="495"/>
      <c r="IEU561" s="495"/>
      <c r="IEV561" s="495"/>
      <c r="IEW561" s="495"/>
      <c r="IEX561" s="495"/>
      <c r="IEY561" s="495"/>
      <c r="IEZ561" s="495"/>
      <c r="IFA561" s="495"/>
      <c r="IFB561" s="495"/>
      <c r="IFC561" s="495"/>
      <c r="IFD561" s="495"/>
      <c r="IFE561" s="495"/>
      <c r="IFF561" s="495"/>
      <c r="IFG561" s="495"/>
      <c r="IFH561" s="495"/>
      <c r="IFI561" s="495"/>
      <c r="IFJ561" s="495"/>
      <c r="IFK561" s="495"/>
      <c r="IFL561" s="495"/>
      <c r="IFM561" s="495"/>
      <c r="IFN561" s="495"/>
      <c r="IFO561" s="495"/>
      <c r="IFP561" s="495"/>
      <c r="IFQ561" s="495"/>
      <c r="IFR561" s="495"/>
      <c r="IFS561" s="495"/>
      <c r="IFT561" s="495"/>
      <c r="IFU561" s="495"/>
      <c r="IFV561" s="495"/>
      <c r="IFW561" s="495"/>
      <c r="IFX561" s="495"/>
      <c r="IFY561" s="495"/>
      <c r="IFZ561" s="495"/>
      <c r="IGA561" s="495"/>
      <c r="IGB561" s="495"/>
      <c r="IGC561" s="495"/>
      <c r="IGD561" s="495"/>
      <c r="IGE561" s="495"/>
      <c r="IGF561" s="495"/>
      <c r="IGG561" s="495"/>
      <c r="IGH561" s="495"/>
      <c r="IGI561" s="495"/>
      <c r="IGJ561" s="495"/>
      <c r="IGK561" s="495"/>
      <c r="IGL561" s="495"/>
      <c r="IGM561" s="495"/>
      <c r="IGN561" s="495"/>
      <c r="IGO561" s="495"/>
      <c r="IGP561" s="495"/>
      <c r="IGQ561" s="495"/>
      <c r="IGR561" s="495"/>
      <c r="IGS561" s="495"/>
      <c r="IGT561" s="495"/>
      <c r="IGU561" s="495"/>
      <c r="IGV561" s="495"/>
      <c r="IGW561" s="495"/>
      <c r="IGX561" s="495"/>
      <c r="IGY561" s="495"/>
      <c r="IGZ561" s="495"/>
      <c r="IHA561" s="495"/>
      <c r="IHB561" s="495"/>
      <c r="IHC561" s="495"/>
      <c r="IHD561" s="495"/>
      <c r="IHE561" s="495"/>
      <c r="IHF561" s="495"/>
      <c r="IHG561" s="495"/>
      <c r="IHH561" s="495"/>
      <c r="IHI561" s="495"/>
      <c r="IHJ561" s="495"/>
      <c r="IHK561" s="495"/>
      <c r="IHL561" s="495"/>
      <c r="IHM561" s="495"/>
      <c r="IHN561" s="495"/>
      <c r="IHO561" s="495"/>
      <c r="IHP561" s="495"/>
      <c r="IHQ561" s="495"/>
      <c r="IHR561" s="495"/>
      <c r="IHS561" s="495"/>
      <c r="IHT561" s="495"/>
      <c r="IHU561" s="495"/>
      <c r="IHV561" s="495"/>
      <c r="IHW561" s="495"/>
      <c r="IHX561" s="495"/>
      <c r="IHY561" s="495"/>
      <c r="IHZ561" s="495"/>
      <c r="IIA561" s="495"/>
      <c r="IIB561" s="495"/>
      <c r="IIC561" s="495"/>
      <c r="IID561" s="495"/>
      <c r="IIE561" s="495"/>
      <c r="IIF561" s="495"/>
      <c r="IIG561" s="495"/>
      <c r="IIH561" s="495"/>
      <c r="III561" s="495"/>
      <c r="IIJ561" s="495"/>
      <c r="IIK561" s="495"/>
      <c r="IIL561" s="495"/>
      <c r="IIM561" s="495"/>
      <c r="IIN561" s="495"/>
      <c r="IIO561" s="495"/>
      <c r="IIP561" s="495"/>
      <c r="IIQ561" s="495"/>
      <c r="IIR561" s="495"/>
      <c r="IIS561" s="495"/>
      <c r="IIT561" s="495"/>
      <c r="IIU561" s="495"/>
      <c r="IIV561" s="495"/>
      <c r="IIW561" s="495"/>
      <c r="IIX561" s="495"/>
      <c r="IIY561" s="495"/>
      <c r="IIZ561" s="495"/>
      <c r="IJA561" s="495"/>
      <c r="IJB561" s="495"/>
      <c r="IJC561" s="495"/>
      <c r="IJD561" s="495"/>
      <c r="IJE561" s="495"/>
      <c r="IJF561" s="495"/>
      <c r="IJG561" s="495"/>
      <c r="IJH561" s="495"/>
      <c r="IJI561" s="495"/>
      <c r="IJJ561" s="495"/>
      <c r="IJK561" s="495"/>
      <c r="IJL561" s="495"/>
      <c r="IJM561" s="495"/>
      <c r="IJN561" s="495"/>
      <c r="IJO561" s="495"/>
      <c r="IJP561" s="495"/>
      <c r="IJQ561" s="495"/>
      <c r="IJR561" s="495"/>
      <c r="IJS561" s="495"/>
      <c r="IJT561" s="495"/>
      <c r="IJU561" s="495"/>
      <c r="IJV561" s="495"/>
      <c r="IJW561" s="495"/>
      <c r="IJX561" s="495"/>
      <c r="IJY561" s="495"/>
      <c r="IJZ561" s="495"/>
      <c r="IKA561" s="495"/>
      <c r="IKB561" s="495"/>
      <c r="IKC561" s="495"/>
      <c r="IKD561" s="495"/>
      <c r="IKE561" s="495"/>
      <c r="IKF561" s="495"/>
      <c r="IKG561" s="495"/>
      <c r="IKH561" s="495"/>
      <c r="IKI561" s="495"/>
      <c r="IKJ561" s="495"/>
      <c r="IKK561" s="495"/>
      <c r="IKL561" s="495"/>
      <c r="IKM561" s="495"/>
      <c r="IKN561" s="495"/>
      <c r="IKO561" s="495"/>
      <c r="IKP561" s="495"/>
      <c r="IKQ561" s="495"/>
      <c r="IKR561" s="495"/>
      <c r="IKS561" s="495"/>
      <c r="IKT561" s="495"/>
      <c r="IKU561" s="495"/>
      <c r="IKV561" s="495"/>
      <c r="IKW561" s="495"/>
      <c r="IKX561" s="495"/>
      <c r="IKY561" s="495"/>
      <c r="IKZ561" s="495"/>
      <c r="ILA561" s="495"/>
      <c r="ILB561" s="495"/>
      <c r="ILC561" s="495"/>
      <c r="ILD561" s="495"/>
      <c r="ILE561" s="495"/>
      <c r="ILF561" s="495"/>
      <c r="ILG561" s="495"/>
      <c r="ILH561" s="495"/>
      <c r="ILI561" s="495"/>
      <c r="ILJ561" s="495"/>
      <c r="ILK561" s="495"/>
      <c r="ILL561" s="495"/>
      <c r="ILM561" s="495"/>
      <c r="ILN561" s="495"/>
      <c r="ILO561" s="495"/>
      <c r="ILP561" s="495"/>
      <c r="ILQ561" s="495"/>
      <c r="ILR561" s="495"/>
      <c r="ILS561" s="495"/>
      <c r="ILT561" s="495"/>
      <c r="ILU561" s="495"/>
      <c r="ILV561" s="495"/>
      <c r="ILW561" s="495"/>
      <c r="ILX561" s="495"/>
      <c r="ILY561" s="495"/>
      <c r="ILZ561" s="495"/>
      <c r="IMA561" s="495"/>
      <c r="IMB561" s="495"/>
      <c r="IMC561" s="495"/>
      <c r="IMD561" s="495"/>
      <c r="IME561" s="495"/>
      <c r="IMF561" s="495"/>
      <c r="IMG561" s="495"/>
      <c r="IMH561" s="495"/>
      <c r="IMI561" s="495"/>
      <c r="IMJ561" s="495"/>
      <c r="IMK561" s="495"/>
      <c r="IML561" s="495"/>
      <c r="IMM561" s="495"/>
      <c r="IMN561" s="495"/>
      <c r="IMO561" s="495"/>
      <c r="IMP561" s="495"/>
      <c r="IMQ561" s="495"/>
      <c r="IMR561" s="495"/>
      <c r="IMS561" s="495"/>
      <c r="IMT561" s="495"/>
      <c r="IMU561" s="495"/>
      <c r="IMV561" s="495"/>
      <c r="IMW561" s="495"/>
      <c r="IMX561" s="495"/>
      <c r="IMY561" s="495"/>
      <c r="IMZ561" s="495"/>
      <c r="INA561" s="495"/>
      <c r="INB561" s="495"/>
      <c r="INC561" s="495"/>
      <c r="IND561" s="495"/>
      <c r="INE561" s="495"/>
      <c r="INF561" s="495"/>
      <c r="ING561" s="495"/>
      <c r="INH561" s="495"/>
      <c r="INI561" s="495"/>
      <c r="INJ561" s="495"/>
      <c r="INK561" s="495"/>
      <c r="INL561" s="495"/>
      <c r="INM561" s="495"/>
      <c r="INN561" s="495"/>
      <c r="INO561" s="495"/>
      <c r="INP561" s="495"/>
      <c r="INQ561" s="495"/>
      <c r="INR561" s="495"/>
      <c r="INS561" s="495"/>
      <c r="INT561" s="495"/>
      <c r="INU561" s="495"/>
      <c r="INV561" s="495"/>
      <c r="INW561" s="495"/>
      <c r="INX561" s="495"/>
      <c r="INY561" s="495"/>
      <c r="INZ561" s="495"/>
      <c r="IOA561" s="495"/>
      <c r="IOB561" s="495"/>
      <c r="IOC561" s="495"/>
      <c r="IOD561" s="495"/>
      <c r="IOE561" s="495"/>
      <c r="IOF561" s="495"/>
      <c r="IOG561" s="495"/>
      <c r="IOH561" s="495"/>
      <c r="IOI561" s="495"/>
      <c r="IOJ561" s="495"/>
      <c r="IOK561" s="495"/>
      <c r="IOL561" s="495"/>
      <c r="IOM561" s="495"/>
      <c r="ION561" s="495"/>
      <c r="IOO561" s="495"/>
      <c r="IOP561" s="495"/>
      <c r="IOQ561" s="495"/>
      <c r="IOR561" s="495"/>
      <c r="IOS561" s="495"/>
      <c r="IOT561" s="495"/>
      <c r="IOU561" s="495"/>
      <c r="IOV561" s="495"/>
      <c r="IOW561" s="495"/>
      <c r="IOX561" s="495"/>
      <c r="IOY561" s="495"/>
      <c r="IOZ561" s="495"/>
      <c r="IPA561" s="495"/>
      <c r="IPB561" s="495"/>
      <c r="IPC561" s="495"/>
      <c r="IPD561" s="495"/>
      <c r="IPE561" s="495"/>
      <c r="IPF561" s="495"/>
      <c r="IPG561" s="495"/>
      <c r="IPH561" s="495"/>
      <c r="IPI561" s="495"/>
      <c r="IPJ561" s="495"/>
      <c r="IPK561" s="495"/>
      <c r="IPL561" s="495"/>
      <c r="IPM561" s="495"/>
      <c r="IPN561" s="495"/>
      <c r="IPO561" s="495"/>
      <c r="IPP561" s="495"/>
      <c r="IPQ561" s="495"/>
      <c r="IPR561" s="495"/>
      <c r="IPS561" s="495"/>
      <c r="IPT561" s="495"/>
      <c r="IPU561" s="495"/>
      <c r="IPV561" s="495"/>
      <c r="IPW561" s="495"/>
      <c r="IPX561" s="495"/>
      <c r="IPY561" s="495"/>
      <c r="IPZ561" s="495"/>
      <c r="IQA561" s="495"/>
      <c r="IQB561" s="495"/>
      <c r="IQC561" s="495"/>
      <c r="IQD561" s="495"/>
      <c r="IQE561" s="495"/>
      <c r="IQF561" s="495"/>
      <c r="IQG561" s="495"/>
      <c r="IQH561" s="495"/>
      <c r="IQI561" s="495"/>
      <c r="IQJ561" s="495"/>
      <c r="IQK561" s="495"/>
      <c r="IQL561" s="495"/>
      <c r="IQM561" s="495"/>
      <c r="IQN561" s="495"/>
      <c r="IQO561" s="495"/>
      <c r="IQP561" s="495"/>
      <c r="IQQ561" s="495"/>
      <c r="IQR561" s="495"/>
      <c r="IQS561" s="495"/>
      <c r="IQT561" s="495"/>
      <c r="IQU561" s="495"/>
      <c r="IQV561" s="495"/>
      <c r="IQW561" s="495"/>
      <c r="IQX561" s="495"/>
      <c r="IQY561" s="495"/>
      <c r="IQZ561" s="495"/>
      <c r="IRA561" s="495"/>
      <c r="IRB561" s="495"/>
      <c r="IRC561" s="495"/>
      <c r="IRD561" s="495"/>
      <c r="IRE561" s="495"/>
      <c r="IRF561" s="495"/>
      <c r="IRG561" s="495"/>
      <c r="IRH561" s="495"/>
      <c r="IRI561" s="495"/>
      <c r="IRJ561" s="495"/>
      <c r="IRK561" s="495"/>
      <c r="IRL561" s="495"/>
      <c r="IRM561" s="495"/>
      <c r="IRN561" s="495"/>
      <c r="IRO561" s="495"/>
      <c r="IRP561" s="495"/>
      <c r="IRQ561" s="495"/>
      <c r="IRR561" s="495"/>
      <c r="IRS561" s="495"/>
      <c r="IRT561" s="495"/>
      <c r="IRU561" s="495"/>
      <c r="IRV561" s="495"/>
      <c r="IRW561" s="495"/>
      <c r="IRX561" s="495"/>
      <c r="IRY561" s="495"/>
      <c r="IRZ561" s="495"/>
      <c r="ISA561" s="495"/>
      <c r="ISB561" s="495"/>
      <c r="ISC561" s="495"/>
      <c r="ISD561" s="495"/>
      <c r="ISE561" s="495"/>
      <c r="ISF561" s="495"/>
      <c r="ISG561" s="495"/>
      <c r="ISH561" s="495"/>
      <c r="ISI561" s="495"/>
      <c r="ISJ561" s="495"/>
      <c r="ISK561" s="495"/>
      <c r="ISL561" s="495"/>
      <c r="ISM561" s="495"/>
      <c r="ISN561" s="495"/>
      <c r="ISO561" s="495"/>
      <c r="ISP561" s="495"/>
      <c r="ISQ561" s="495"/>
      <c r="ISR561" s="495"/>
      <c r="ISS561" s="495"/>
      <c r="IST561" s="495"/>
      <c r="ISU561" s="495"/>
      <c r="ISV561" s="495"/>
      <c r="ISW561" s="495"/>
      <c r="ISX561" s="495"/>
      <c r="ISY561" s="495"/>
      <c r="ISZ561" s="495"/>
      <c r="ITA561" s="495"/>
      <c r="ITB561" s="495"/>
      <c r="ITC561" s="495"/>
      <c r="ITD561" s="495"/>
      <c r="ITE561" s="495"/>
      <c r="ITF561" s="495"/>
      <c r="ITG561" s="495"/>
      <c r="ITH561" s="495"/>
      <c r="ITI561" s="495"/>
      <c r="ITJ561" s="495"/>
      <c r="ITK561" s="495"/>
      <c r="ITL561" s="495"/>
      <c r="ITM561" s="495"/>
      <c r="ITN561" s="495"/>
      <c r="ITO561" s="495"/>
      <c r="ITP561" s="495"/>
      <c r="ITQ561" s="495"/>
      <c r="ITR561" s="495"/>
      <c r="ITS561" s="495"/>
      <c r="ITT561" s="495"/>
      <c r="ITU561" s="495"/>
      <c r="ITV561" s="495"/>
      <c r="ITW561" s="495"/>
      <c r="ITX561" s="495"/>
      <c r="ITY561" s="495"/>
      <c r="ITZ561" s="495"/>
      <c r="IUA561" s="495"/>
      <c r="IUB561" s="495"/>
      <c r="IUC561" s="495"/>
      <c r="IUD561" s="495"/>
      <c r="IUE561" s="495"/>
      <c r="IUF561" s="495"/>
      <c r="IUG561" s="495"/>
      <c r="IUH561" s="495"/>
      <c r="IUI561" s="495"/>
      <c r="IUJ561" s="495"/>
      <c r="IUK561" s="495"/>
      <c r="IUL561" s="495"/>
      <c r="IUM561" s="495"/>
      <c r="IUN561" s="495"/>
      <c r="IUO561" s="495"/>
      <c r="IUP561" s="495"/>
      <c r="IUQ561" s="495"/>
      <c r="IUR561" s="495"/>
      <c r="IUS561" s="495"/>
      <c r="IUT561" s="495"/>
      <c r="IUU561" s="495"/>
      <c r="IUV561" s="495"/>
      <c r="IUW561" s="495"/>
      <c r="IUX561" s="495"/>
      <c r="IUY561" s="495"/>
      <c r="IUZ561" s="495"/>
      <c r="IVA561" s="495"/>
      <c r="IVB561" s="495"/>
      <c r="IVC561" s="495"/>
      <c r="IVD561" s="495"/>
      <c r="IVE561" s="495"/>
      <c r="IVF561" s="495"/>
      <c r="IVG561" s="495"/>
      <c r="IVH561" s="495"/>
      <c r="IVI561" s="495"/>
      <c r="IVJ561" s="495"/>
      <c r="IVK561" s="495"/>
      <c r="IVL561" s="495"/>
      <c r="IVM561" s="495"/>
      <c r="IVN561" s="495"/>
      <c r="IVO561" s="495"/>
      <c r="IVP561" s="495"/>
      <c r="IVQ561" s="495"/>
      <c r="IVR561" s="495"/>
      <c r="IVS561" s="495"/>
      <c r="IVT561" s="495"/>
      <c r="IVU561" s="495"/>
      <c r="IVV561" s="495"/>
      <c r="IVW561" s="495"/>
      <c r="IVX561" s="495"/>
      <c r="IVY561" s="495"/>
      <c r="IVZ561" s="495"/>
      <c r="IWA561" s="495"/>
      <c r="IWB561" s="495"/>
      <c r="IWC561" s="495"/>
      <c r="IWD561" s="495"/>
      <c r="IWE561" s="495"/>
      <c r="IWF561" s="495"/>
      <c r="IWG561" s="495"/>
      <c r="IWH561" s="495"/>
      <c r="IWI561" s="495"/>
      <c r="IWJ561" s="495"/>
      <c r="IWK561" s="495"/>
      <c r="IWL561" s="495"/>
      <c r="IWM561" s="495"/>
      <c r="IWN561" s="495"/>
      <c r="IWO561" s="495"/>
      <c r="IWP561" s="495"/>
      <c r="IWQ561" s="495"/>
      <c r="IWR561" s="495"/>
      <c r="IWS561" s="495"/>
      <c r="IWT561" s="495"/>
      <c r="IWU561" s="495"/>
      <c r="IWV561" s="495"/>
      <c r="IWW561" s="495"/>
      <c r="IWX561" s="495"/>
      <c r="IWY561" s="495"/>
      <c r="IWZ561" s="495"/>
      <c r="IXA561" s="495"/>
      <c r="IXB561" s="495"/>
      <c r="IXC561" s="495"/>
      <c r="IXD561" s="495"/>
      <c r="IXE561" s="495"/>
      <c r="IXF561" s="495"/>
      <c r="IXG561" s="495"/>
      <c r="IXH561" s="495"/>
      <c r="IXI561" s="495"/>
      <c r="IXJ561" s="495"/>
      <c r="IXK561" s="495"/>
      <c r="IXL561" s="495"/>
      <c r="IXM561" s="495"/>
      <c r="IXN561" s="495"/>
      <c r="IXO561" s="495"/>
      <c r="IXP561" s="495"/>
      <c r="IXQ561" s="495"/>
      <c r="IXR561" s="495"/>
      <c r="IXS561" s="495"/>
      <c r="IXT561" s="495"/>
      <c r="IXU561" s="495"/>
      <c r="IXV561" s="495"/>
      <c r="IXW561" s="495"/>
      <c r="IXX561" s="495"/>
      <c r="IXY561" s="495"/>
      <c r="IXZ561" s="495"/>
      <c r="IYA561" s="495"/>
      <c r="IYB561" s="495"/>
      <c r="IYC561" s="495"/>
      <c r="IYD561" s="495"/>
      <c r="IYE561" s="495"/>
      <c r="IYF561" s="495"/>
      <c r="IYG561" s="495"/>
      <c r="IYH561" s="495"/>
      <c r="IYI561" s="495"/>
      <c r="IYJ561" s="495"/>
      <c r="IYK561" s="495"/>
      <c r="IYL561" s="495"/>
      <c r="IYM561" s="495"/>
      <c r="IYN561" s="495"/>
      <c r="IYO561" s="495"/>
      <c r="IYP561" s="495"/>
      <c r="IYQ561" s="495"/>
      <c r="IYR561" s="495"/>
      <c r="IYS561" s="495"/>
      <c r="IYT561" s="495"/>
      <c r="IYU561" s="495"/>
      <c r="IYV561" s="495"/>
      <c r="IYW561" s="495"/>
      <c r="IYX561" s="495"/>
      <c r="IYY561" s="495"/>
      <c r="IYZ561" s="495"/>
      <c r="IZA561" s="495"/>
      <c r="IZB561" s="495"/>
      <c r="IZC561" s="495"/>
      <c r="IZD561" s="495"/>
      <c r="IZE561" s="495"/>
      <c r="IZF561" s="495"/>
      <c r="IZG561" s="495"/>
      <c r="IZH561" s="495"/>
      <c r="IZI561" s="495"/>
      <c r="IZJ561" s="495"/>
      <c r="IZK561" s="495"/>
      <c r="IZL561" s="495"/>
      <c r="IZM561" s="495"/>
      <c r="IZN561" s="495"/>
      <c r="IZO561" s="495"/>
      <c r="IZP561" s="495"/>
      <c r="IZQ561" s="495"/>
      <c r="IZR561" s="495"/>
      <c r="IZS561" s="495"/>
      <c r="IZT561" s="495"/>
      <c r="IZU561" s="495"/>
      <c r="IZV561" s="495"/>
      <c r="IZW561" s="495"/>
      <c r="IZX561" s="495"/>
      <c r="IZY561" s="495"/>
      <c r="IZZ561" s="495"/>
      <c r="JAA561" s="495"/>
      <c r="JAB561" s="495"/>
      <c r="JAC561" s="495"/>
      <c r="JAD561" s="495"/>
      <c r="JAE561" s="495"/>
      <c r="JAF561" s="495"/>
      <c r="JAG561" s="495"/>
      <c r="JAH561" s="495"/>
      <c r="JAI561" s="495"/>
      <c r="JAJ561" s="495"/>
      <c r="JAK561" s="495"/>
      <c r="JAL561" s="495"/>
      <c r="JAM561" s="495"/>
      <c r="JAN561" s="495"/>
      <c r="JAO561" s="495"/>
      <c r="JAP561" s="495"/>
      <c r="JAQ561" s="495"/>
      <c r="JAR561" s="495"/>
      <c r="JAS561" s="495"/>
      <c r="JAT561" s="495"/>
      <c r="JAU561" s="495"/>
      <c r="JAV561" s="495"/>
      <c r="JAW561" s="495"/>
      <c r="JAX561" s="495"/>
      <c r="JAY561" s="495"/>
      <c r="JAZ561" s="495"/>
      <c r="JBA561" s="495"/>
      <c r="JBB561" s="495"/>
      <c r="JBC561" s="495"/>
      <c r="JBD561" s="495"/>
      <c r="JBE561" s="495"/>
      <c r="JBF561" s="495"/>
      <c r="JBG561" s="495"/>
      <c r="JBH561" s="495"/>
      <c r="JBI561" s="495"/>
      <c r="JBJ561" s="495"/>
      <c r="JBK561" s="495"/>
      <c r="JBL561" s="495"/>
      <c r="JBM561" s="495"/>
      <c r="JBN561" s="495"/>
      <c r="JBO561" s="495"/>
      <c r="JBP561" s="495"/>
      <c r="JBQ561" s="495"/>
      <c r="JBR561" s="495"/>
      <c r="JBS561" s="495"/>
      <c r="JBT561" s="495"/>
      <c r="JBU561" s="495"/>
      <c r="JBV561" s="495"/>
      <c r="JBW561" s="495"/>
      <c r="JBX561" s="495"/>
      <c r="JBY561" s="495"/>
      <c r="JBZ561" s="495"/>
      <c r="JCA561" s="495"/>
      <c r="JCB561" s="495"/>
      <c r="JCC561" s="495"/>
      <c r="JCD561" s="495"/>
      <c r="JCE561" s="495"/>
      <c r="JCF561" s="495"/>
      <c r="JCG561" s="495"/>
      <c r="JCH561" s="495"/>
      <c r="JCI561" s="495"/>
      <c r="JCJ561" s="495"/>
      <c r="JCK561" s="495"/>
      <c r="JCL561" s="495"/>
      <c r="JCM561" s="495"/>
      <c r="JCN561" s="495"/>
      <c r="JCO561" s="495"/>
      <c r="JCP561" s="495"/>
      <c r="JCQ561" s="495"/>
      <c r="JCR561" s="495"/>
      <c r="JCS561" s="495"/>
      <c r="JCT561" s="495"/>
      <c r="JCU561" s="495"/>
      <c r="JCV561" s="495"/>
      <c r="JCW561" s="495"/>
      <c r="JCX561" s="495"/>
      <c r="JCY561" s="495"/>
      <c r="JCZ561" s="495"/>
      <c r="JDA561" s="495"/>
      <c r="JDB561" s="495"/>
      <c r="JDC561" s="495"/>
      <c r="JDD561" s="495"/>
      <c r="JDE561" s="495"/>
      <c r="JDF561" s="495"/>
      <c r="JDG561" s="495"/>
      <c r="JDH561" s="495"/>
      <c r="JDI561" s="495"/>
      <c r="JDJ561" s="495"/>
      <c r="JDK561" s="495"/>
      <c r="JDL561" s="495"/>
      <c r="JDM561" s="495"/>
      <c r="JDN561" s="495"/>
      <c r="JDO561" s="495"/>
      <c r="JDP561" s="495"/>
      <c r="JDQ561" s="495"/>
      <c r="JDR561" s="495"/>
      <c r="JDS561" s="495"/>
      <c r="JDT561" s="495"/>
      <c r="JDU561" s="495"/>
      <c r="JDV561" s="495"/>
      <c r="JDW561" s="495"/>
      <c r="JDX561" s="495"/>
      <c r="JDY561" s="495"/>
      <c r="JDZ561" s="495"/>
      <c r="JEA561" s="495"/>
      <c r="JEB561" s="495"/>
      <c r="JEC561" s="495"/>
      <c r="JED561" s="495"/>
      <c r="JEE561" s="495"/>
      <c r="JEF561" s="495"/>
      <c r="JEG561" s="495"/>
      <c r="JEH561" s="495"/>
      <c r="JEI561" s="495"/>
      <c r="JEJ561" s="495"/>
      <c r="JEK561" s="495"/>
      <c r="JEL561" s="495"/>
      <c r="JEM561" s="495"/>
      <c r="JEN561" s="495"/>
      <c r="JEO561" s="495"/>
      <c r="JEP561" s="495"/>
      <c r="JEQ561" s="495"/>
      <c r="JER561" s="495"/>
      <c r="JES561" s="495"/>
      <c r="JET561" s="495"/>
      <c r="JEU561" s="495"/>
      <c r="JEV561" s="495"/>
      <c r="JEW561" s="495"/>
      <c r="JEX561" s="495"/>
      <c r="JEY561" s="495"/>
      <c r="JEZ561" s="495"/>
      <c r="JFA561" s="495"/>
      <c r="JFB561" s="495"/>
      <c r="JFC561" s="495"/>
      <c r="JFD561" s="495"/>
      <c r="JFE561" s="495"/>
      <c r="JFF561" s="495"/>
      <c r="JFG561" s="495"/>
      <c r="JFH561" s="495"/>
      <c r="JFI561" s="495"/>
      <c r="JFJ561" s="495"/>
      <c r="JFK561" s="495"/>
      <c r="JFL561" s="495"/>
      <c r="JFM561" s="495"/>
      <c r="JFN561" s="495"/>
      <c r="JFO561" s="495"/>
      <c r="JFP561" s="495"/>
      <c r="JFQ561" s="495"/>
      <c r="JFR561" s="495"/>
      <c r="JFS561" s="495"/>
      <c r="JFT561" s="495"/>
      <c r="JFU561" s="495"/>
      <c r="JFV561" s="495"/>
      <c r="JFW561" s="495"/>
      <c r="JFX561" s="495"/>
      <c r="JFY561" s="495"/>
      <c r="JFZ561" s="495"/>
      <c r="JGA561" s="495"/>
      <c r="JGB561" s="495"/>
      <c r="JGC561" s="495"/>
      <c r="JGD561" s="495"/>
      <c r="JGE561" s="495"/>
      <c r="JGF561" s="495"/>
      <c r="JGG561" s="495"/>
      <c r="JGH561" s="495"/>
      <c r="JGI561" s="495"/>
      <c r="JGJ561" s="495"/>
      <c r="JGK561" s="495"/>
      <c r="JGL561" s="495"/>
      <c r="JGM561" s="495"/>
      <c r="JGN561" s="495"/>
      <c r="JGO561" s="495"/>
      <c r="JGP561" s="495"/>
      <c r="JGQ561" s="495"/>
      <c r="JGR561" s="495"/>
      <c r="JGS561" s="495"/>
      <c r="JGT561" s="495"/>
      <c r="JGU561" s="495"/>
      <c r="JGV561" s="495"/>
      <c r="JGW561" s="495"/>
      <c r="JGX561" s="495"/>
      <c r="JGY561" s="495"/>
      <c r="JGZ561" s="495"/>
      <c r="JHA561" s="495"/>
      <c r="JHB561" s="495"/>
      <c r="JHC561" s="495"/>
      <c r="JHD561" s="495"/>
      <c r="JHE561" s="495"/>
      <c r="JHF561" s="495"/>
      <c r="JHG561" s="495"/>
      <c r="JHH561" s="495"/>
      <c r="JHI561" s="495"/>
      <c r="JHJ561" s="495"/>
      <c r="JHK561" s="495"/>
      <c r="JHL561" s="495"/>
      <c r="JHM561" s="495"/>
      <c r="JHN561" s="495"/>
      <c r="JHO561" s="495"/>
      <c r="JHP561" s="495"/>
      <c r="JHQ561" s="495"/>
      <c r="JHR561" s="495"/>
      <c r="JHS561" s="495"/>
      <c r="JHT561" s="495"/>
      <c r="JHU561" s="495"/>
      <c r="JHV561" s="495"/>
      <c r="JHW561" s="495"/>
      <c r="JHX561" s="495"/>
      <c r="JHY561" s="495"/>
      <c r="JHZ561" s="495"/>
      <c r="JIA561" s="495"/>
      <c r="JIB561" s="495"/>
      <c r="JIC561" s="495"/>
      <c r="JID561" s="495"/>
      <c r="JIE561" s="495"/>
      <c r="JIF561" s="495"/>
      <c r="JIG561" s="495"/>
      <c r="JIH561" s="495"/>
      <c r="JII561" s="495"/>
      <c r="JIJ561" s="495"/>
      <c r="JIK561" s="495"/>
      <c r="JIL561" s="495"/>
      <c r="JIM561" s="495"/>
      <c r="JIN561" s="495"/>
      <c r="JIO561" s="495"/>
      <c r="JIP561" s="495"/>
      <c r="JIQ561" s="495"/>
      <c r="JIR561" s="495"/>
      <c r="JIS561" s="495"/>
      <c r="JIT561" s="495"/>
      <c r="JIU561" s="495"/>
      <c r="JIV561" s="495"/>
      <c r="JIW561" s="495"/>
      <c r="JIX561" s="495"/>
      <c r="JIY561" s="495"/>
      <c r="JIZ561" s="495"/>
      <c r="JJA561" s="495"/>
      <c r="JJB561" s="495"/>
      <c r="JJC561" s="495"/>
      <c r="JJD561" s="495"/>
      <c r="JJE561" s="495"/>
      <c r="JJF561" s="495"/>
      <c r="JJG561" s="495"/>
      <c r="JJH561" s="495"/>
      <c r="JJI561" s="495"/>
      <c r="JJJ561" s="495"/>
      <c r="JJK561" s="495"/>
      <c r="JJL561" s="495"/>
      <c r="JJM561" s="495"/>
      <c r="JJN561" s="495"/>
      <c r="JJO561" s="495"/>
      <c r="JJP561" s="495"/>
      <c r="JJQ561" s="495"/>
      <c r="JJR561" s="495"/>
      <c r="JJS561" s="495"/>
      <c r="JJT561" s="495"/>
      <c r="JJU561" s="495"/>
      <c r="JJV561" s="495"/>
      <c r="JJW561" s="495"/>
      <c r="JJX561" s="495"/>
      <c r="JJY561" s="495"/>
      <c r="JJZ561" s="495"/>
      <c r="JKA561" s="495"/>
      <c r="JKB561" s="495"/>
      <c r="JKC561" s="495"/>
      <c r="JKD561" s="495"/>
      <c r="JKE561" s="495"/>
      <c r="JKF561" s="495"/>
      <c r="JKG561" s="495"/>
      <c r="JKH561" s="495"/>
      <c r="JKI561" s="495"/>
      <c r="JKJ561" s="495"/>
      <c r="JKK561" s="495"/>
      <c r="JKL561" s="495"/>
      <c r="JKM561" s="495"/>
      <c r="JKN561" s="495"/>
      <c r="JKO561" s="495"/>
      <c r="JKP561" s="495"/>
      <c r="JKQ561" s="495"/>
      <c r="JKR561" s="495"/>
      <c r="JKS561" s="495"/>
      <c r="JKT561" s="495"/>
      <c r="JKU561" s="495"/>
      <c r="JKV561" s="495"/>
      <c r="JKW561" s="495"/>
      <c r="JKX561" s="495"/>
      <c r="JKY561" s="495"/>
      <c r="JKZ561" s="495"/>
      <c r="JLA561" s="495"/>
      <c r="JLB561" s="495"/>
      <c r="JLC561" s="495"/>
      <c r="JLD561" s="495"/>
      <c r="JLE561" s="495"/>
      <c r="JLF561" s="495"/>
      <c r="JLG561" s="495"/>
      <c r="JLH561" s="495"/>
      <c r="JLI561" s="495"/>
      <c r="JLJ561" s="495"/>
      <c r="JLK561" s="495"/>
      <c r="JLL561" s="495"/>
      <c r="JLM561" s="495"/>
      <c r="JLN561" s="495"/>
      <c r="JLO561" s="495"/>
      <c r="JLP561" s="495"/>
      <c r="JLQ561" s="495"/>
      <c r="JLR561" s="495"/>
      <c r="JLS561" s="495"/>
      <c r="JLT561" s="495"/>
      <c r="JLU561" s="495"/>
      <c r="JLV561" s="495"/>
      <c r="JLW561" s="495"/>
      <c r="JLX561" s="495"/>
      <c r="JLY561" s="495"/>
      <c r="JLZ561" s="495"/>
      <c r="JMA561" s="495"/>
      <c r="JMB561" s="495"/>
      <c r="JMC561" s="495"/>
      <c r="JMD561" s="495"/>
      <c r="JME561" s="495"/>
      <c r="JMF561" s="495"/>
      <c r="JMG561" s="495"/>
      <c r="JMH561" s="495"/>
      <c r="JMI561" s="495"/>
      <c r="JMJ561" s="495"/>
      <c r="JMK561" s="495"/>
      <c r="JML561" s="495"/>
      <c r="JMM561" s="495"/>
      <c r="JMN561" s="495"/>
      <c r="JMO561" s="495"/>
      <c r="JMP561" s="495"/>
      <c r="JMQ561" s="495"/>
      <c r="JMR561" s="495"/>
      <c r="JMS561" s="495"/>
      <c r="JMT561" s="495"/>
      <c r="JMU561" s="495"/>
      <c r="JMV561" s="495"/>
      <c r="JMW561" s="495"/>
      <c r="JMX561" s="495"/>
      <c r="JMY561" s="495"/>
      <c r="JMZ561" s="495"/>
      <c r="JNA561" s="495"/>
      <c r="JNB561" s="495"/>
      <c r="JNC561" s="495"/>
      <c r="JND561" s="495"/>
      <c r="JNE561" s="495"/>
      <c r="JNF561" s="495"/>
      <c r="JNG561" s="495"/>
      <c r="JNH561" s="495"/>
      <c r="JNI561" s="495"/>
      <c r="JNJ561" s="495"/>
      <c r="JNK561" s="495"/>
      <c r="JNL561" s="495"/>
      <c r="JNM561" s="495"/>
      <c r="JNN561" s="495"/>
      <c r="JNO561" s="495"/>
      <c r="JNP561" s="495"/>
      <c r="JNQ561" s="495"/>
      <c r="JNR561" s="495"/>
      <c r="JNS561" s="495"/>
      <c r="JNT561" s="495"/>
      <c r="JNU561" s="495"/>
      <c r="JNV561" s="495"/>
      <c r="JNW561" s="495"/>
      <c r="JNX561" s="495"/>
      <c r="JNY561" s="495"/>
      <c r="JNZ561" s="495"/>
      <c r="JOA561" s="495"/>
      <c r="JOB561" s="495"/>
      <c r="JOC561" s="495"/>
      <c r="JOD561" s="495"/>
      <c r="JOE561" s="495"/>
      <c r="JOF561" s="495"/>
      <c r="JOG561" s="495"/>
      <c r="JOH561" s="495"/>
      <c r="JOI561" s="495"/>
      <c r="JOJ561" s="495"/>
      <c r="JOK561" s="495"/>
      <c r="JOL561" s="495"/>
      <c r="JOM561" s="495"/>
      <c r="JON561" s="495"/>
      <c r="JOO561" s="495"/>
      <c r="JOP561" s="495"/>
      <c r="JOQ561" s="495"/>
      <c r="JOR561" s="495"/>
      <c r="JOS561" s="495"/>
      <c r="JOT561" s="495"/>
      <c r="JOU561" s="495"/>
      <c r="JOV561" s="495"/>
      <c r="JOW561" s="495"/>
      <c r="JOX561" s="495"/>
      <c r="JOY561" s="495"/>
      <c r="JOZ561" s="495"/>
      <c r="JPA561" s="495"/>
      <c r="JPB561" s="495"/>
      <c r="JPC561" s="495"/>
      <c r="JPD561" s="495"/>
      <c r="JPE561" s="495"/>
      <c r="JPF561" s="495"/>
      <c r="JPG561" s="495"/>
      <c r="JPH561" s="495"/>
      <c r="JPI561" s="495"/>
      <c r="JPJ561" s="495"/>
      <c r="JPK561" s="495"/>
      <c r="JPL561" s="495"/>
      <c r="JPM561" s="495"/>
      <c r="JPN561" s="495"/>
      <c r="JPO561" s="495"/>
      <c r="JPP561" s="495"/>
      <c r="JPQ561" s="495"/>
      <c r="JPR561" s="495"/>
      <c r="JPS561" s="495"/>
      <c r="JPT561" s="495"/>
      <c r="JPU561" s="495"/>
      <c r="JPV561" s="495"/>
      <c r="JPW561" s="495"/>
      <c r="JPX561" s="495"/>
      <c r="JPY561" s="495"/>
      <c r="JPZ561" s="495"/>
      <c r="JQA561" s="495"/>
      <c r="JQB561" s="495"/>
      <c r="JQC561" s="495"/>
      <c r="JQD561" s="495"/>
      <c r="JQE561" s="495"/>
      <c r="JQF561" s="495"/>
      <c r="JQG561" s="495"/>
      <c r="JQH561" s="495"/>
      <c r="JQI561" s="495"/>
      <c r="JQJ561" s="495"/>
      <c r="JQK561" s="495"/>
      <c r="JQL561" s="495"/>
      <c r="JQM561" s="495"/>
      <c r="JQN561" s="495"/>
      <c r="JQO561" s="495"/>
      <c r="JQP561" s="495"/>
      <c r="JQQ561" s="495"/>
      <c r="JQR561" s="495"/>
      <c r="JQS561" s="495"/>
      <c r="JQT561" s="495"/>
      <c r="JQU561" s="495"/>
      <c r="JQV561" s="495"/>
      <c r="JQW561" s="495"/>
      <c r="JQX561" s="495"/>
      <c r="JQY561" s="495"/>
      <c r="JQZ561" s="495"/>
      <c r="JRA561" s="495"/>
      <c r="JRB561" s="495"/>
      <c r="JRC561" s="495"/>
      <c r="JRD561" s="495"/>
      <c r="JRE561" s="495"/>
      <c r="JRF561" s="495"/>
      <c r="JRG561" s="495"/>
      <c r="JRH561" s="495"/>
      <c r="JRI561" s="495"/>
      <c r="JRJ561" s="495"/>
      <c r="JRK561" s="495"/>
      <c r="JRL561" s="495"/>
      <c r="JRM561" s="495"/>
      <c r="JRN561" s="495"/>
      <c r="JRO561" s="495"/>
      <c r="JRP561" s="495"/>
      <c r="JRQ561" s="495"/>
      <c r="JRR561" s="495"/>
      <c r="JRS561" s="495"/>
      <c r="JRT561" s="495"/>
      <c r="JRU561" s="495"/>
      <c r="JRV561" s="495"/>
      <c r="JRW561" s="495"/>
      <c r="JRX561" s="495"/>
      <c r="JRY561" s="495"/>
      <c r="JRZ561" s="495"/>
      <c r="JSA561" s="495"/>
      <c r="JSB561" s="495"/>
      <c r="JSC561" s="495"/>
      <c r="JSD561" s="495"/>
      <c r="JSE561" s="495"/>
      <c r="JSF561" s="495"/>
      <c r="JSG561" s="495"/>
      <c r="JSH561" s="495"/>
      <c r="JSI561" s="495"/>
      <c r="JSJ561" s="495"/>
      <c r="JSK561" s="495"/>
      <c r="JSL561" s="495"/>
      <c r="JSM561" s="495"/>
      <c r="JSN561" s="495"/>
      <c r="JSO561" s="495"/>
      <c r="JSP561" s="495"/>
      <c r="JSQ561" s="495"/>
      <c r="JSR561" s="495"/>
      <c r="JSS561" s="495"/>
      <c r="JST561" s="495"/>
      <c r="JSU561" s="495"/>
      <c r="JSV561" s="495"/>
      <c r="JSW561" s="495"/>
      <c r="JSX561" s="495"/>
      <c r="JSY561" s="495"/>
      <c r="JSZ561" s="495"/>
      <c r="JTA561" s="495"/>
      <c r="JTB561" s="495"/>
      <c r="JTC561" s="495"/>
      <c r="JTD561" s="495"/>
      <c r="JTE561" s="495"/>
      <c r="JTF561" s="495"/>
      <c r="JTG561" s="495"/>
      <c r="JTH561" s="495"/>
      <c r="JTI561" s="495"/>
      <c r="JTJ561" s="495"/>
      <c r="JTK561" s="495"/>
      <c r="JTL561" s="495"/>
      <c r="JTM561" s="495"/>
      <c r="JTN561" s="495"/>
      <c r="JTO561" s="495"/>
      <c r="JTP561" s="495"/>
      <c r="JTQ561" s="495"/>
      <c r="JTR561" s="495"/>
      <c r="JTS561" s="495"/>
      <c r="JTT561" s="495"/>
      <c r="JTU561" s="495"/>
      <c r="JTV561" s="495"/>
      <c r="JTW561" s="495"/>
      <c r="JTX561" s="495"/>
      <c r="JTY561" s="495"/>
      <c r="JTZ561" s="495"/>
      <c r="JUA561" s="495"/>
      <c r="JUB561" s="495"/>
      <c r="JUC561" s="495"/>
      <c r="JUD561" s="495"/>
      <c r="JUE561" s="495"/>
      <c r="JUF561" s="495"/>
      <c r="JUG561" s="495"/>
      <c r="JUH561" s="495"/>
      <c r="JUI561" s="495"/>
      <c r="JUJ561" s="495"/>
      <c r="JUK561" s="495"/>
      <c r="JUL561" s="495"/>
      <c r="JUM561" s="495"/>
      <c r="JUN561" s="495"/>
      <c r="JUO561" s="495"/>
      <c r="JUP561" s="495"/>
      <c r="JUQ561" s="495"/>
      <c r="JUR561" s="495"/>
      <c r="JUS561" s="495"/>
      <c r="JUT561" s="495"/>
      <c r="JUU561" s="495"/>
      <c r="JUV561" s="495"/>
      <c r="JUW561" s="495"/>
      <c r="JUX561" s="495"/>
      <c r="JUY561" s="495"/>
      <c r="JUZ561" s="495"/>
      <c r="JVA561" s="495"/>
      <c r="JVB561" s="495"/>
      <c r="JVC561" s="495"/>
      <c r="JVD561" s="495"/>
      <c r="JVE561" s="495"/>
      <c r="JVF561" s="495"/>
      <c r="JVG561" s="495"/>
      <c r="JVH561" s="495"/>
      <c r="JVI561" s="495"/>
      <c r="JVJ561" s="495"/>
      <c r="JVK561" s="495"/>
      <c r="JVL561" s="495"/>
      <c r="JVM561" s="495"/>
      <c r="JVN561" s="495"/>
      <c r="JVO561" s="495"/>
      <c r="JVP561" s="495"/>
      <c r="JVQ561" s="495"/>
      <c r="JVR561" s="495"/>
      <c r="JVS561" s="495"/>
      <c r="JVT561" s="495"/>
      <c r="JVU561" s="495"/>
      <c r="JVV561" s="495"/>
      <c r="JVW561" s="495"/>
      <c r="JVX561" s="495"/>
      <c r="JVY561" s="495"/>
      <c r="JVZ561" s="495"/>
      <c r="JWA561" s="495"/>
      <c r="JWB561" s="495"/>
      <c r="JWC561" s="495"/>
      <c r="JWD561" s="495"/>
      <c r="JWE561" s="495"/>
      <c r="JWF561" s="495"/>
      <c r="JWG561" s="495"/>
      <c r="JWH561" s="495"/>
      <c r="JWI561" s="495"/>
      <c r="JWJ561" s="495"/>
      <c r="JWK561" s="495"/>
      <c r="JWL561" s="495"/>
      <c r="JWM561" s="495"/>
      <c r="JWN561" s="495"/>
      <c r="JWO561" s="495"/>
      <c r="JWP561" s="495"/>
      <c r="JWQ561" s="495"/>
      <c r="JWR561" s="495"/>
      <c r="JWS561" s="495"/>
      <c r="JWT561" s="495"/>
      <c r="JWU561" s="495"/>
      <c r="JWV561" s="495"/>
      <c r="JWW561" s="495"/>
      <c r="JWX561" s="495"/>
      <c r="JWY561" s="495"/>
      <c r="JWZ561" s="495"/>
      <c r="JXA561" s="495"/>
      <c r="JXB561" s="495"/>
      <c r="JXC561" s="495"/>
      <c r="JXD561" s="495"/>
      <c r="JXE561" s="495"/>
      <c r="JXF561" s="495"/>
      <c r="JXG561" s="495"/>
      <c r="JXH561" s="495"/>
      <c r="JXI561" s="495"/>
      <c r="JXJ561" s="495"/>
      <c r="JXK561" s="495"/>
      <c r="JXL561" s="495"/>
      <c r="JXM561" s="495"/>
      <c r="JXN561" s="495"/>
      <c r="JXO561" s="495"/>
      <c r="JXP561" s="495"/>
      <c r="JXQ561" s="495"/>
      <c r="JXR561" s="495"/>
      <c r="JXS561" s="495"/>
      <c r="JXT561" s="495"/>
      <c r="JXU561" s="495"/>
      <c r="JXV561" s="495"/>
      <c r="JXW561" s="495"/>
      <c r="JXX561" s="495"/>
      <c r="JXY561" s="495"/>
      <c r="JXZ561" s="495"/>
      <c r="JYA561" s="495"/>
      <c r="JYB561" s="495"/>
      <c r="JYC561" s="495"/>
      <c r="JYD561" s="495"/>
      <c r="JYE561" s="495"/>
      <c r="JYF561" s="495"/>
      <c r="JYG561" s="495"/>
      <c r="JYH561" s="495"/>
      <c r="JYI561" s="495"/>
      <c r="JYJ561" s="495"/>
      <c r="JYK561" s="495"/>
      <c r="JYL561" s="495"/>
      <c r="JYM561" s="495"/>
      <c r="JYN561" s="495"/>
      <c r="JYO561" s="495"/>
      <c r="JYP561" s="495"/>
      <c r="JYQ561" s="495"/>
      <c r="JYR561" s="495"/>
      <c r="JYS561" s="495"/>
      <c r="JYT561" s="495"/>
      <c r="JYU561" s="495"/>
      <c r="JYV561" s="495"/>
      <c r="JYW561" s="495"/>
      <c r="JYX561" s="495"/>
      <c r="JYY561" s="495"/>
      <c r="JYZ561" s="495"/>
      <c r="JZA561" s="495"/>
      <c r="JZB561" s="495"/>
      <c r="JZC561" s="495"/>
      <c r="JZD561" s="495"/>
      <c r="JZE561" s="495"/>
      <c r="JZF561" s="495"/>
      <c r="JZG561" s="495"/>
      <c r="JZH561" s="495"/>
      <c r="JZI561" s="495"/>
      <c r="JZJ561" s="495"/>
      <c r="JZK561" s="495"/>
      <c r="JZL561" s="495"/>
      <c r="JZM561" s="495"/>
      <c r="JZN561" s="495"/>
      <c r="JZO561" s="495"/>
      <c r="JZP561" s="495"/>
      <c r="JZQ561" s="495"/>
      <c r="JZR561" s="495"/>
      <c r="JZS561" s="495"/>
      <c r="JZT561" s="495"/>
      <c r="JZU561" s="495"/>
      <c r="JZV561" s="495"/>
      <c r="JZW561" s="495"/>
      <c r="JZX561" s="495"/>
      <c r="JZY561" s="495"/>
      <c r="JZZ561" s="495"/>
      <c r="KAA561" s="495"/>
      <c r="KAB561" s="495"/>
      <c r="KAC561" s="495"/>
      <c r="KAD561" s="495"/>
      <c r="KAE561" s="495"/>
      <c r="KAF561" s="495"/>
      <c r="KAG561" s="495"/>
      <c r="KAH561" s="495"/>
      <c r="KAI561" s="495"/>
      <c r="KAJ561" s="495"/>
      <c r="KAK561" s="495"/>
      <c r="KAL561" s="495"/>
      <c r="KAM561" s="495"/>
      <c r="KAN561" s="495"/>
      <c r="KAO561" s="495"/>
      <c r="KAP561" s="495"/>
      <c r="KAQ561" s="495"/>
      <c r="KAR561" s="495"/>
      <c r="KAS561" s="495"/>
      <c r="KAT561" s="495"/>
      <c r="KAU561" s="495"/>
      <c r="KAV561" s="495"/>
      <c r="KAW561" s="495"/>
      <c r="KAX561" s="495"/>
      <c r="KAY561" s="495"/>
      <c r="KAZ561" s="495"/>
      <c r="KBA561" s="495"/>
      <c r="KBB561" s="495"/>
      <c r="KBC561" s="495"/>
      <c r="KBD561" s="495"/>
      <c r="KBE561" s="495"/>
      <c r="KBF561" s="495"/>
      <c r="KBG561" s="495"/>
      <c r="KBH561" s="495"/>
      <c r="KBI561" s="495"/>
      <c r="KBJ561" s="495"/>
      <c r="KBK561" s="495"/>
      <c r="KBL561" s="495"/>
      <c r="KBM561" s="495"/>
      <c r="KBN561" s="495"/>
      <c r="KBO561" s="495"/>
      <c r="KBP561" s="495"/>
      <c r="KBQ561" s="495"/>
      <c r="KBR561" s="495"/>
      <c r="KBS561" s="495"/>
      <c r="KBT561" s="495"/>
      <c r="KBU561" s="495"/>
      <c r="KBV561" s="495"/>
      <c r="KBW561" s="495"/>
      <c r="KBX561" s="495"/>
      <c r="KBY561" s="495"/>
      <c r="KBZ561" s="495"/>
      <c r="KCA561" s="495"/>
      <c r="KCB561" s="495"/>
      <c r="KCC561" s="495"/>
      <c r="KCD561" s="495"/>
      <c r="KCE561" s="495"/>
      <c r="KCF561" s="495"/>
      <c r="KCG561" s="495"/>
      <c r="KCH561" s="495"/>
      <c r="KCI561" s="495"/>
      <c r="KCJ561" s="495"/>
      <c r="KCK561" s="495"/>
      <c r="KCL561" s="495"/>
      <c r="KCM561" s="495"/>
      <c r="KCN561" s="495"/>
      <c r="KCO561" s="495"/>
      <c r="KCP561" s="495"/>
      <c r="KCQ561" s="495"/>
      <c r="KCR561" s="495"/>
      <c r="KCS561" s="495"/>
      <c r="KCT561" s="495"/>
      <c r="KCU561" s="495"/>
      <c r="KCV561" s="495"/>
      <c r="KCW561" s="495"/>
      <c r="KCX561" s="495"/>
      <c r="KCY561" s="495"/>
      <c r="KCZ561" s="495"/>
      <c r="KDA561" s="495"/>
      <c r="KDB561" s="495"/>
      <c r="KDC561" s="495"/>
      <c r="KDD561" s="495"/>
      <c r="KDE561" s="495"/>
      <c r="KDF561" s="495"/>
      <c r="KDG561" s="495"/>
      <c r="KDH561" s="495"/>
      <c r="KDI561" s="495"/>
      <c r="KDJ561" s="495"/>
      <c r="KDK561" s="495"/>
      <c r="KDL561" s="495"/>
      <c r="KDM561" s="495"/>
      <c r="KDN561" s="495"/>
      <c r="KDO561" s="495"/>
      <c r="KDP561" s="495"/>
      <c r="KDQ561" s="495"/>
      <c r="KDR561" s="495"/>
      <c r="KDS561" s="495"/>
      <c r="KDT561" s="495"/>
      <c r="KDU561" s="495"/>
      <c r="KDV561" s="495"/>
      <c r="KDW561" s="495"/>
      <c r="KDX561" s="495"/>
      <c r="KDY561" s="495"/>
      <c r="KDZ561" s="495"/>
      <c r="KEA561" s="495"/>
      <c r="KEB561" s="495"/>
      <c r="KEC561" s="495"/>
      <c r="KED561" s="495"/>
      <c r="KEE561" s="495"/>
      <c r="KEF561" s="495"/>
      <c r="KEG561" s="495"/>
      <c r="KEH561" s="495"/>
      <c r="KEI561" s="495"/>
      <c r="KEJ561" s="495"/>
      <c r="KEK561" s="495"/>
      <c r="KEL561" s="495"/>
      <c r="KEM561" s="495"/>
      <c r="KEN561" s="495"/>
      <c r="KEO561" s="495"/>
      <c r="KEP561" s="495"/>
      <c r="KEQ561" s="495"/>
      <c r="KER561" s="495"/>
      <c r="KES561" s="495"/>
      <c r="KET561" s="495"/>
      <c r="KEU561" s="495"/>
      <c r="KEV561" s="495"/>
      <c r="KEW561" s="495"/>
      <c r="KEX561" s="495"/>
      <c r="KEY561" s="495"/>
      <c r="KEZ561" s="495"/>
      <c r="KFA561" s="495"/>
      <c r="KFB561" s="495"/>
      <c r="KFC561" s="495"/>
      <c r="KFD561" s="495"/>
      <c r="KFE561" s="495"/>
      <c r="KFF561" s="495"/>
      <c r="KFG561" s="495"/>
      <c r="KFH561" s="495"/>
      <c r="KFI561" s="495"/>
      <c r="KFJ561" s="495"/>
      <c r="KFK561" s="495"/>
      <c r="KFL561" s="495"/>
      <c r="KFM561" s="495"/>
      <c r="KFN561" s="495"/>
      <c r="KFO561" s="495"/>
      <c r="KFP561" s="495"/>
      <c r="KFQ561" s="495"/>
      <c r="KFR561" s="495"/>
      <c r="KFS561" s="495"/>
      <c r="KFT561" s="495"/>
      <c r="KFU561" s="495"/>
      <c r="KFV561" s="495"/>
      <c r="KFW561" s="495"/>
      <c r="KFX561" s="495"/>
      <c r="KFY561" s="495"/>
      <c r="KFZ561" s="495"/>
      <c r="KGA561" s="495"/>
      <c r="KGB561" s="495"/>
      <c r="KGC561" s="495"/>
      <c r="KGD561" s="495"/>
      <c r="KGE561" s="495"/>
      <c r="KGF561" s="495"/>
      <c r="KGG561" s="495"/>
      <c r="KGH561" s="495"/>
      <c r="KGI561" s="495"/>
      <c r="KGJ561" s="495"/>
      <c r="KGK561" s="495"/>
      <c r="KGL561" s="495"/>
      <c r="KGM561" s="495"/>
      <c r="KGN561" s="495"/>
      <c r="KGO561" s="495"/>
      <c r="KGP561" s="495"/>
      <c r="KGQ561" s="495"/>
      <c r="KGR561" s="495"/>
      <c r="KGS561" s="495"/>
      <c r="KGT561" s="495"/>
      <c r="KGU561" s="495"/>
      <c r="KGV561" s="495"/>
      <c r="KGW561" s="495"/>
      <c r="KGX561" s="495"/>
      <c r="KGY561" s="495"/>
      <c r="KGZ561" s="495"/>
      <c r="KHA561" s="495"/>
      <c r="KHB561" s="495"/>
      <c r="KHC561" s="495"/>
      <c r="KHD561" s="495"/>
      <c r="KHE561" s="495"/>
      <c r="KHF561" s="495"/>
      <c r="KHG561" s="495"/>
      <c r="KHH561" s="495"/>
      <c r="KHI561" s="495"/>
      <c r="KHJ561" s="495"/>
      <c r="KHK561" s="495"/>
      <c r="KHL561" s="495"/>
      <c r="KHM561" s="495"/>
      <c r="KHN561" s="495"/>
      <c r="KHO561" s="495"/>
      <c r="KHP561" s="495"/>
      <c r="KHQ561" s="495"/>
      <c r="KHR561" s="495"/>
      <c r="KHS561" s="495"/>
      <c r="KHT561" s="495"/>
      <c r="KHU561" s="495"/>
      <c r="KHV561" s="495"/>
      <c r="KHW561" s="495"/>
      <c r="KHX561" s="495"/>
      <c r="KHY561" s="495"/>
      <c r="KHZ561" s="495"/>
      <c r="KIA561" s="495"/>
      <c r="KIB561" s="495"/>
      <c r="KIC561" s="495"/>
      <c r="KID561" s="495"/>
      <c r="KIE561" s="495"/>
      <c r="KIF561" s="495"/>
      <c r="KIG561" s="495"/>
      <c r="KIH561" s="495"/>
      <c r="KII561" s="495"/>
      <c r="KIJ561" s="495"/>
      <c r="KIK561" s="495"/>
      <c r="KIL561" s="495"/>
      <c r="KIM561" s="495"/>
      <c r="KIN561" s="495"/>
      <c r="KIO561" s="495"/>
      <c r="KIP561" s="495"/>
      <c r="KIQ561" s="495"/>
      <c r="KIR561" s="495"/>
      <c r="KIS561" s="495"/>
      <c r="KIT561" s="495"/>
      <c r="KIU561" s="495"/>
      <c r="KIV561" s="495"/>
      <c r="KIW561" s="495"/>
      <c r="KIX561" s="495"/>
      <c r="KIY561" s="495"/>
      <c r="KIZ561" s="495"/>
      <c r="KJA561" s="495"/>
      <c r="KJB561" s="495"/>
      <c r="KJC561" s="495"/>
      <c r="KJD561" s="495"/>
      <c r="KJE561" s="495"/>
      <c r="KJF561" s="495"/>
      <c r="KJG561" s="495"/>
      <c r="KJH561" s="495"/>
      <c r="KJI561" s="495"/>
      <c r="KJJ561" s="495"/>
      <c r="KJK561" s="495"/>
      <c r="KJL561" s="495"/>
      <c r="KJM561" s="495"/>
      <c r="KJN561" s="495"/>
      <c r="KJO561" s="495"/>
      <c r="KJP561" s="495"/>
      <c r="KJQ561" s="495"/>
      <c r="KJR561" s="495"/>
      <c r="KJS561" s="495"/>
      <c r="KJT561" s="495"/>
      <c r="KJU561" s="495"/>
      <c r="KJV561" s="495"/>
      <c r="KJW561" s="495"/>
      <c r="KJX561" s="495"/>
      <c r="KJY561" s="495"/>
      <c r="KJZ561" s="495"/>
      <c r="KKA561" s="495"/>
      <c r="KKB561" s="495"/>
      <c r="KKC561" s="495"/>
      <c r="KKD561" s="495"/>
      <c r="KKE561" s="495"/>
      <c r="KKF561" s="495"/>
      <c r="KKG561" s="495"/>
      <c r="KKH561" s="495"/>
      <c r="KKI561" s="495"/>
      <c r="KKJ561" s="495"/>
      <c r="KKK561" s="495"/>
      <c r="KKL561" s="495"/>
      <c r="KKM561" s="495"/>
      <c r="KKN561" s="495"/>
      <c r="KKO561" s="495"/>
      <c r="KKP561" s="495"/>
      <c r="KKQ561" s="495"/>
      <c r="KKR561" s="495"/>
      <c r="KKS561" s="495"/>
      <c r="KKT561" s="495"/>
      <c r="KKU561" s="495"/>
      <c r="KKV561" s="495"/>
      <c r="KKW561" s="495"/>
      <c r="KKX561" s="495"/>
      <c r="KKY561" s="495"/>
      <c r="KKZ561" s="495"/>
      <c r="KLA561" s="495"/>
      <c r="KLB561" s="495"/>
      <c r="KLC561" s="495"/>
      <c r="KLD561" s="495"/>
      <c r="KLE561" s="495"/>
      <c r="KLF561" s="495"/>
      <c r="KLG561" s="495"/>
      <c r="KLH561" s="495"/>
      <c r="KLI561" s="495"/>
      <c r="KLJ561" s="495"/>
      <c r="KLK561" s="495"/>
      <c r="KLL561" s="495"/>
      <c r="KLM561" s="495"/>
      <c r="KLN561" s="495"/>
      <c r="KLO561" s="495"/>
      <c r="KLP561" s="495"/>
      <c r="KLQ561" s="495"/>
      <c r="KLR561" s="495"/>
      <c r="KLS561" s="495"/>
      <c r="KLT561" s="495"/>
      <c r="KLU561" s="495"/>
      <c r="KLV561" s="495"/>
      <c r="KLW561" s="495"/>
      <c r="KLX561" s="495"/>
      <c r="KLY561" s="495"/>
      <c r="KLZ561" s="495"/>
      <c r="KMA561" s="495"/>
      <c r="KMB561" s="495"/>
      <c r="KMC561" s="495"/>
      <c r="KMD561" s="495"/>
      <c r="KME561" s="495"/>
      <c r="KMF561" s="495"/>
      <c r="KMG561" s="495"/>
      <c r="KMH561" s="495"/>
      <c r="KMI561" s="495"/>
      <c r="KMJ561" s="495"/>
      <c r="KMK561" s="495"/>
      <c r="KML561" s="495"/>
      <c r="KMM561" s="495"/>
      <c r="KMN561" s="495"/>
      <c r="KMO561" s="495"/>
      <c r="KMP561" s="495"/>
      <c r="KMQ561" s="495"/>
      <c r="KMR561" s="495"/>
      <c r="KMS561" s="495"/>
      <c r="KMT561" s="495"/>
      <c r="KMU561" s="495"/>
      <c r="KMV561" s="495"/>
      <c r="KMW561" s="495"/>
      <c r="KMX561" s="495"/>
      <c r="KMY561" s="495"/>
      <c r="KMZ561" s="495"/>
      <c r="KNA561" s="495"/>
      <c r="KNB561" s="495"/>
      <c r="KNC561" s="495"/>
      <c r="KND561" s="495"/>
      <c r="KNE561" s="495"/>
      <c r="KNF561" s="495"/>
      <c r="KNG561" s="495"/>
      <c r="KNH561" s="495"/>
      <c r="KNI561" s="495"/>
      <c r="KNJ561" s="495"/>
      <c r="KNK561" s="495"/>
      <c r="KNL561" s="495"/>
      <c r="KNM561" s="495"/>
      <c r="KNN561" s="495"/>
      <c r="KNO561" s="495"/>
      <c r="KNP561" s="495"/>
      <c r="KNQ561" s="495"/>
      <c r="KNR561" s="495"/>
      <c r="KNS561" s="495"/>
      <c r="KNT561" s="495"/>
      <c r="KNU561" s="495"/>
      <c r="KNV561" s="495"/>
      <c r="KNW561" s="495"/>
      <c r="KNX561" s="495"/>
      <c r="KNY561" s="495"/>
      <c r="KNZ561" s="495"/>
      <c r="KOA561" s="495"/>
      <c r="KOB561" s="495"/>
      <c r="KOC561" s="495"/>
      <c r="KOD561" s="495"/>
      <c r="KOE561" s="495"/>
      <c r="KOF561" s="495"/>
      <c r="KOG561" s="495"/>
      <c r="KOH561" s="495"/>
      <c r="KOI561" s="495"/>
      <c r="KOJ561" s="495"/>
      <c r="KOK561" s="495"/>
      <c r="KOL561" s="495"/>
      <c r="KOM561" s="495"/>
      <c r="KON561" s="495"/>
      <c r="KOO561" s="495"/>
      <c r="KOP561" s="495"/>
      <c r="KOQ561" s="495"/>
      <c r="KOR561" s="495"/>
      <c r="KOS561" s="495"/>
      <c r="KOT561" s="495"/>
      <c r="KOU561" s="495"/>
      <c r="KOV561" s="495"/>
      <c r="KOW561" s="495"/>
      <c r="KOX561" s="495"/>
      <c r="KOY561" s="495"/>
      <c r="KOZ561" s="495"/>
      <c r="KPA561" s="495"/>
      <c r="KPB561" s="495"/>
      <c r="KPC561" s="495"/>
      <c r="KPD561" s="495"/>
      <c r="KPE561" s="495"/>
      <c r="KPF561" s="495"/>
      <c r="KPG561" s="495"/>
      <c r="KPH561" s="495"/>
      <c r="KPI561" s="495"/>
      <c r="KPJ561" s="495"/>
      <c r="KPK561" s="495"/>
      <c r="KPL561" s="495"/>
      <c r="KPM561" s="495"/>
      <c r="KPN561" s="495"/>
      <c r="KPO561" s="495"/>
      <c r="KPP561" s="495"/>
      <c r="KPQ561" s="495"/>
      <c r="KPR561" s="495"/>
      <c r="KPS561" s="495"/>
      <c r="KPT561" s="495"/>
      <c r="KPU561" s="495"/>
      <c r="KPV561" s="495"/>
      <c r="KPW561" s="495"/>
      <c r="KPX561" s="495"/>
      <c r="KPY561" s="495"/>
      <c r="KPZ561" s="495"/>
      <c r="KQA561" s="495"/>
      <c r="KQB561" s="495"/>
      <c r="KQC561" s="495"/>
      <c r="KQD561" s="495"/>
      <c r="KQE561" s="495"/>
      <c r="KQF561" s="495"/>
      <c r="KQG561" s="495"/>
      <c r="KQH561" s="495"/>
      <c r="KQI561" s="495"/>
      <c r="KQJ561" s="495"/>
      <c r="KQK561" s="495"/>
      <c r="KQL561" s="495"/>
      <c r="KQM561" s="495"/>
      <c r="KQN561" s="495"/>
      <c r="KQO561" s="495"/>
      <c r="KQP561" s="495"/>
      <c r="KQQ561" s="495"/>
      <c r="KQR561" s="495"/>
      <c r="KQS561" s="495"/>
      <c r="KQT561" s="495"/>
      <c r="KQU561" s="495"/>
      <c r="KQV561" s="495"/>
      <c r="KQW561" s="495"/>
      <c r="KQX561" s="495"/>
      <c r="KQY561" s="495"/>
      <c r="KQZ561" s="495"/>
      <c r="KRA561" s="495"/>
      <c r="KRB561" s="495"/>
      <c r="KRC561" s="495"/>
      <c r="KRD561" s="495"/>
      <c r="KRE561" s="495"/>
      <c r="KRF561" s="495"/>
      <c r="KRG561" s="495"/>
      <c r="KRH561" s="495"/>
      <c r="KRI561" s="495"/>
      <c r="KRJ561" s="495"/>
      <c r="KRK561" s="495"/>
      <c r="KRL561" s="495"/>
      <c r="KRM561" s="495"/>
      <c r="KRN561" s="495"/>
      <c r="KRO561" s="495"/>
      <c r="KRP561" s="495"/>
      <c r="KRQ561" s="495"/>
      <c r="KRR561" s="495"/>
      <c r="KRS561" s="495"/>
      <c r="KRT561" s="495"/>
      <c r="KRU561" s="495"/>
      <c r="KRV561" s="495"/>
      <c r="KRW561" s="495"/>
      <c r="KRX561" s="495"/>
      <c r="KRY561" s="495"/>
      <c r="KRZ561" s="495"/>
      <c r="KSA561" s="495"/>
      <c r="KSB561" s="495"/>
      <c r="KSC561" s="495"/>
      <c r="KSD561" s="495"/>
      <c r="KSE561" s="495"/>
      <c r="KSF561" s="495"/>
      <c r="KSG561" s="495"/>
      <c r="KSH561" s="495"/>
      <c r="KSI561" s="495"/>
      <c r="KSJ561" s="495"/>
      <c r="KSK561" s="495"/>
      <c r="KSL561" s="495"/>
      <c r="KSM561" s="495"/>
      <c r="KSN561" s="495"/>
      <c r="KSO561" s="495"/>
      <c r="KSP561" s="495"/>
      <c r="KSQ561" s="495"/>
      <c r="KSR561" s="495"/>
      <c r="KSS561" s="495"/>
      <c r="KST561" s="495"/>
      <c r="KSU561" s="495"/>
      <c r="KSV561" s="495"/>
      <c r="KSW561" s="495"/>
      <c r="KSX561" s="495"/>
      <c r="KSY561" s="495"/>
      <c r="KSZ561" s="495"/>
      <c r="KTA561" s="495"/>
      <c r="KTB561" s="495"/>
      <c r="KTC561" s="495"/>
      <c r="KTD561" s="495"/>
      <c r="KTE561" s="495"/>
      <c r="KTF561" s="495"/>
      <c r="KTG561" s="495"/>
      <c r="KTH561" s="495"/>
      <c r="KTI561" s="495"/>
      <c r="KTJ561" s="495"/>
      <c r="KTK561" s="495"/>
      <c r="KTL561" s="495"/>
      <c r="KTM561" s="495"/>
      <c r="KTN561" s="495"/>
      <c r="KTO561" s="495"/>
      <c r="KTP561" s="495"/>
      <c r="KTQ561" s="495"/>
      <c r="KTR561" s="495"/>
      <c r="KTS561" s="495"/>
      <c r="KTT561" s="495"/>
      <c r="KTU561" s="495"/>
      <c r="KTV561" s="495"/>
      <c r="KTW561" s="495"/>
      <c r="KTX561" s="495"/>
      <c r="KTY561" s="495"/>
      <c r="KTZ561" s="495"/>
      <c r="KUA561" s="495"/>
      <c r="KUB561" s="495"/>
      <c r="KUC561" s="495"/>
      <c r="KUD561" s="495"/>
      <c r="KUE561" s="495"/>
      <c r="KUF561" s="495"/>
      <c r="KUG561" s="495"/>
      <c r="KUH561" s="495"/>
      <c r="KUI561" s="495"/>
      <c r="KUJ561" s="495"/>
      <c r="KUK561" s="495"/>
      <c r="KUL561" s="495"/>
      <c r="KUM561" s="495"/>
      <c r="KUN561" s="495"/>
      <c r="KUO561" s="495"/>
      <c r="KUP561" s="495"/>
      <c r="KUQ561" s="495"/>
      <c r="KUR561" s="495"/>
      <c r="KUS561" s="495"/>
      <c r="KUT561" s="495"/>
      <c r="KUU561" s="495"/>
      <c r="KUV561" s="495"/>
      <c r="KUW561" s="495"/>
      <c r="KUX561" s="495"/>
      <c r="KUY561" s="495"/>
      <c r="KUZ561" s="495"/>
      <c r="KVA561" s="495"/>
      <c r="KVB561" s="495"/>
      <c r="KVC561" s="495"/>
      <c r="KVD561" s="495"/>
      <c r="KVE561" s="495"/>
      <c r="KVF561" s="495"/>
      <c r="KVG561" s="495"/>
      <c r="KVH561" s="495"/>
      <c r="KVI561" s="495"/>
      <c r="KVJ561" s="495"/>
      <c r="KVK561" s="495"/>
      <c r="KVL561" s="495"/>
      <c r="KVM561" s="495"/>
      <c r="KVN561" s="495"/>
      <c r="KVO561" s="495"/>
      <c r="KVP561" s="495"/>
      <c r="KVQ561" s="495"/>
      <c r="KVR561" s="495"/>
      <c r="KVS561" s="495"/>
      <c r="KVT561" s="495"/>
      <c r="KVU561" s="495"/>
      <c r="KVV561" s="495"/>
      <c r="KVW561" s="495"/>
      <c r="KVX561" s="495"/>
      <c r="KVY561" s="495"/>
      <c r="KVZ561" s="495"/>
      <c r="KWA561" s="495"/>
      <c r="KWB561" s="495"/>
      <c r="KWC561" s="495"/>
      <c r="KWD561" s="495"/>
      <c r="KWE561" s="495"/>
      <c r="KWF561" s="495"/>
      <c r="KWG561" s="495"/>
      <c r="KWH561" s="495"/>
      <c r="KWI561" s="495"/>
      <c r="KWJ561" s="495"/>
      <c r="KWK561" s="495"/>
      <c r="KWL561" s="495"/>
      <c r="KWM561" s="495"/>
      <c r="KWN561" s="495"/>
      <c r="KWO561" s="495"/>
      <c r="KWP561" s="495"/>
      <c r="KWQ561" s="495"/>
      <c r="KWR561" s="495"/>
      <c r="KWS561" s="495"/>
      <c r="KWT561" s="495"/>
      <c r="KWU561" s="495"/>
      <c r="KWV561" s="495"/>
      <c r="KWW561" s="495"/>
      <c r="KWX561" s="495"/>
      <c r="KWY561" s="495"/>
      <c r="KWZ561" s="495"/>
      <c r="KXA561" s="495"/>
      <c r="KXB561" s="495"/>
      <c r="KXC561" s="495"/>
      <c r="KXD561" s="495"/>
      <c r="KXE561" s="495"/>
      <c r="KXF561" s="495"/>
      <c r="KXG561" s="495"/>
      <c r="KXH561" s="495"/>
      <c r="KXI561" s="495"/>
      <c r="KXJ561" s="495"/>
      <c r="KXK561" s="495"/>
      <c r="KXL561" s="495"/>
      <c r="KXM561" s="495"/>
      <c r="KXN561" s="495"/>
      <c r="KXO561" s="495"/>
      <c r="KXP561" s="495"/>
      <c r="KXQ561" s="495"/>
      <c r="KXR561" s="495"/>
      <c r="KXS561" s="495"/>
      <c r="KXT561" s="495"/>
      <c r="KXU561" s="495"/>
      <c r="KXV561" s="495"/>
      <c r="KXW561" s="495"/>
      <c r="KXX561" s="495"/>
      <c r="KXY561" s="495"/>
      <c r="KXZ561" s="495"/>
      <c r="KYA561" s="495"/>
      <c r="KYB561" s="495"/>
      <c r="KYC561" s="495"/>
      <c r="KYD561" s="495"/>
      <c r="KYE561" s="495"/>
      <c r="KYF561" s="495"/>
      <c r="KYG561" s="495"/>
      <c r="KYH561" s="495"/>
      <c r="KYI561" s="495"/>
      <c r="KYJ561" s="495"/>
      <c r="KYK561" s="495"/>
      <c r="KYL561" s="495"/>
      <c r="KYM561" s="495"/>
      <c r="KYN561" s="495"/>
      <c r="KYO561" s="495"/>
      <c r="KYP561" s="495"/>
      <c r="KYQ561" s="495"/>
      <c r="KYR561" s="495"/>
      <c r="KYS561" s="495"/>
      <c r="KYT561" s="495"/>
      <c r="KYU561" s="495"/>
      <c r="KYV561" s="495"/>
      <c r="KYW561" s="495"/>
      <c r="KYX561" s="495"/>
      <c r="KYY561" s="495"/>
      <c r="KYZ561" s="495"/>
      <c r="KZA561" s="495"/>
      <c r="KZB561" s="495"/>
      <c r="KZC561" s="495"/>
      <c r="KZD561" s="495"/>
      <c r="KZE561" s="495"/>
      <c r="KZF561" s="495"/>
      <c r="KZG561" s="495"/>
      <c r="KZH561" s="495"/>
      <c r="KZI561" s="495"/>
      <c r="KZJ561" s="495"/>
      <c r="KZK561" s="495"/>
      <c r="KZL561" s="495"/>
      <c r="KZM561" s="495"/>
      <c r="KZN561" s="495"/>
      <c r="KZO561" s="495"/>
      <c r="KZP561" s="495"/>
      <c r="KZQ561" s="495"/>
      <c r="KZR561" s="495"/>
      <c r="KZS561" s="495"/>
      <c r="KZT561" s="495"/>
      <c r="KZU561" s="495"/>
      <c r="KZV561" s="495"/>
      <c r="KZW561" s="495"/>
      <c r="KZX561" s="495"/>
      <c r="KZY561" s="495"/>
      <c r="KZZ561" s="495"/>
      <c r="LAA561" s="495"/>
      <c r="LAB561" s="495"/>
      <c r="LAC561" s="495"/>
      <c r="LAD561" s="495"/>
      <c r="LAE561" s="495"/>
      <c r="LAF561" s="495"/>
      <c r="LAG561" s="495"/>
      <c r="LAH561" s="495"/>
      <c r="LAI561" s="495"/>
      <c r="LAJ561" s="495"/>
      <c r="LAK561" s="495"/>
      <c r="LAL561" s="495"/>
      <c r="LAM561" s="495"/>
      <c r="LAN561" s="495"/>
      <c r="LAO561" s="495"/>
      <c r="LAP561" s="495"/>
      <c r="LAQ561" s="495"/>
      <c r="LAR561" s="495"/>
      <c r="LAS561" s="495"/>
      <c r="LAT561" s="495"/>
      <c r="LAU561" s="495"/>
      <c r="LAV561" s="495"/>
      <c r="LAW561" s="495"/>
      <c r="LAX561" s="495"/>
      <c r="LAY561" s="495"/>
      <c r="LAZ561" s="495"/>
      <c r="LBA561" s="495"/>
      <c r="LBB561" s="495"/>
      <c r="LBC561" s="495"/>
      <c r="LBD561" s="495"/>
      <c r="LBE561" s="495"/>
      <c r="LBF561" s="495"/>
      <c r="LBG561" s="495"/>
      <c r="LBH561" s="495"/>
      <c r="LBI561" s="495"/>
      <c r="LBJ561" s="495"/>
      <c r="LBK561" s="495"/>
      <c r="LBL561" s="495"/>
      <c r="LBM561" s="495"/>
      <c r="LBN561" s="495"/>
      <c r="LBO561" s="495"/>
      <c r="LBP561" s="495"/>
      <c r="LBQ561" s="495"/>
      <c r="LBR561" s="495"/>
      <c r="LBS561" s="495"/>
      <c r="LBT561" s="495"/>
      <c r="LBU561" s="495"/>
      <c r="LBV561" s="495"/>
      <c r="LBW561" s="495"/>
      <c r="LBX561" s="495"/>
      <c r="LBY561" s="495"/>
      <c r="LBZ561" s="495"/>
      <c r="LCA561" s="495"/>
      <c r="LCB561" s="495"/>
      <c r="LCC561" s="495"/>
      <c r="LCD561" s="495"/>
      <c r="LCE561" s="495"/>
      <c r="LCF561" s="495"/>
      <c r="LCG561" s="495"/>
      <c r="LCH561" s="495"/>
      <c r="LCI561" s="495"/>
      <c r="LCJ561" s="495"/>
      <c r="LCK561" s="495"/>
      <c r="LCL561" s="495"/>
      <c r="LCM561" s="495"/>
      <c r="LCN561" s="495"/>
      <c r="LCO561" s="495"/>
      <c r="LCP561" s="495"/>
      <c r="LCQ561" s="495"/>
      <c r="LCR561" s="495"/>
      <c r="LCS561" s="495"/>
      <c r="LCT561" s="495"/>
      <c r="LCU561" s="495"/>
      <c r="LCV561" s="495"/>
      <c r="LCW561" s="495"/>
      <c r="LCX561" s="495"/>
      <c r="LCY561" s="495"/>
      <c r="LCZ561" s="495"/>
      <c r="LDA561" s="495"/>
      <c r="LDB561" s="495"/>
      <c r="LDC561" s="495"/>
      <c r="LDD561" s="495"/>
      <c r="LDE561" s="495"/>
      <c r="LDF561" s="495"/>
      <c r="LDG561" s="495"/>
      <c r="LDH561" s="495"/>
      <c r="LDI561" s="495"/>
      <c r="LDJ561" s="495"/>
      <c r="LDK561" s="495"/>
      <c r="LDL561" s="495"/>
      <c r="LDM561" s="495"/>
      <c r="LDN561" s="495"/>
      <c r="LDO561" s="495"/>
      <c r="LDP561" s="495"/>
      <c r="LDQ561" s="495"/>
      <c r="LDR561" s="495"/>
      <c r="LDS561" s="495"/>
      <c r="LDT561" s="495"/>
      <c r="LDU561" s="495"/>
      <c r="LDV561" s="495"/>
      <c r="LDW561" s="495"/>
      <c r="LDX561" s="495"/>
      <c r="LDY561" s="495"/>
      <c r="LDZ561" s="495"/>
      <c r="LEA561" s="495"/>
      <c r="LEB561" s="495"/>
      <c r="LEC561" s="495"/>
      <c r="LED561" s="495"/>
      <c r="LEE561" s="495"/>
      <c r="LEF561" s="495"/>
      <c r="LEG561" s="495"/>
      <c r="LEH561" s="495"/>
      <c r="LEI561" s="495"/>
      <c r="LEJ561" s="495"/>
      <c r="LEK561" s="495"/>
      <c r="LEL561" s="495"/>
      <c r="LEM561" s="495"/>
      <c r="LEN561" s="495"/>
      <c r="LEO561" s="495"/>
      <c r="LEP561" s="495"/>
      <c r="LEQ561" s="495"/>
      <c r="LER561" s="495"/>
      <c r="LES561" s="495"/>
      <c r="LET561" s="495"/>
      <c r="LEU561" s="495"/>
      <c r="LEV561" s="495"/>
      <c r="LEW561" s="495"/>
      <c r="LEX561" s="495"/>
      <c r="LEY561" s="495"/>
      <c r="LEZ561" s="495"/>
      <c r="LFA561" s="495"/>
      <c r="LFB561" s="495"/>
      <c r="LFC561" s="495"/>
      <c r="LFD561" s="495"/>
      <c r="LFE561" s="495"/>
      <c r="LFF561" s="495"/>
      <c r="LFG561" s="495"/>
      <c r="LFH561" s="495"/>
      <c r="LFI561" s="495"/>
      <c r="LFJ561" s="495"/>
      <c r="LFK561" s="495"/>
      <c r="LFL561" s="495"/>
      <c r="LFM561" s="495"/>
      <c r="LFN561" s="495"/>
      <c r="LFO561" s="495"/>
      <c r="LFP561" s="495"/>
      <c r="LFQ561" s="495"/>
      <c r="LFR561" s="495"/>
      <c r="LFS561" s="495"/>
      <c r="LFT561" s="495"/>
      <c r="LFU561" s="495"/>
      <c r="LFV561" s="495"/>
      <c r="LFW561" s="495"/>
      <c r="LFX561" s="495"/>
      <c r="LFY561" s="495"/>
      <c r="LFZ561" s="495"/>
      <c r="LGA561" s="495"/>
      <c r="LGB561" s="495"/>
      <c r="LGC561" s="495"/>
      <c r="LGD561" s="495"/>
      <c r="LGE561" s="495"/>
      <c r="LGF561" s="495"/>
      <c r="LGG561" s="495"/>
      <c r="LGH561" s="495"/>
      <c r="LGI561" s="495"/>
      <c r="LGJ561" s="495"/>
      <c r="LGK561" s="495"/>
      <c r="LGL561" s="495"/>
      <c r="LGM561" s="495"/>
      <c r="LGN561" s="495"/>
      <c r="LGO561" s="495"/>
      <c r="LGP561" s="495"/>
      <c r="LGQ561" s="495"/>
      <c r="LGR561" s="495"/>
      <c r="LGS561" s="495"/>
      <c r="LGT561" s="495"/>
      <c r="LGU561" s="495"/>
      <c r="LGV561" s="495"/>
      <c r="LGW561" s="495"/>
      <c r="LGX561" s="495"/>
      <c r="LGY561" s="495"/>
      <c r="LGZ561" s="495"/>
      <c r="LHA561" s="495"/>
      <c r="LHB561" s="495"/>
      <c r="LHC561" s="495"/>
      <c r="LHD561" s="495"/>
      <c r="LHE561" s="495"/>
      <c r="LHF561" s="495"/>
      <c r="LHG561" s="495"/>
      <c r="LHH561" s="495"/>
      <c r="LHI561" s="495"/>
      <c r="LHJ561" s="495"/>
      <c r="LHK561" s="495"/>
      <c r="LHL561" s="495"/>
      <c r="LHM561" s="495"/>
      <c r="LHN561" s="495"/>
      <c r="LHO561" s="495"/>
      <c r="LHP561" s="495"/>
      <c r="LHQ561" s="495"/>
      <c r="LHR561" s="495"/>
      <c r="LHS561" s="495"/>
      <c r="LHT561" s="495"/>
      <c r="LHU561" s="495"/>
      <c r="LHV561" s="495"/>
      <c r="LHW561" s="495"/>
      <c r="LHX561" s="495"/>
      <c r="LHY561" s="495"/>
      <c r="LHZ561" s="495"/>
      <c r="LIA561" s="495"/>
      <c r="LIB561" s="495"/>
      <c r="LIC561" s="495"/>
      <c r="LID561" s="495"/>
      <c r="LIE561" s="495"/>
      <c r="LIF561" s="495"/>
      <c r="LIG561" s="495"/>
      <c r="LIH561" s="495"/>
      <c r="LII561" s="495"/>
      <c r="LIJ561" s="495"/>
      <c r="LIK561" s="495"/>
      <c r="LIL561" s="495"/>
      <c r="LIM561" s="495"/>
      <c r="LIN561" s="495"/>
      <c r="LIO561" s="495"/>
      <c r="LIP561" s="495"/>
      <c r="LIQ561" s="495"/>
      <c r="LIR561" s="495"/>
      <c r="LIS561" s="495"/>
      <c r="LIT561" s="495"/>
      <c r="LIU561" s="495"/>
      <c r="LIV561" s="495"/>
      <c r="LIW561" s="495"/>
      <c r="LIX561" s="495"/>
      <c r="LIY561" s="495"/>
      <c r="LIZ561" s="495"/>
      <c r="LJA561" s="495"/>
      <c r="LJB561" s="495"/>
      <c r="LJC561" s="495"/>
      <c r="LJD561" s="495"/>
      <c r="LJE561" s="495"/>
      <c r="LJF561" s="495"/>
      <c r="LJG561" s="495"/>
      <c r="LJH561" s="495"/>
      <c r="LJI561" s="495"/>
      <c r="LJJ561" s="495"/>
      <c r="LJK561" s="495"/>
      <c r="LJL561" s="495"/>
      <c r="LJM561" s="495"/>
      <c r="LJN561" s="495"/>
      <c r="LJO561" s="495"/>
      <c r="LJP561" s="495"/>
      <c r="LJQ561" s="495"/>
      <c r="LJR561" s="495"/>
      <c r="LJS561" s="495"/>
      <c r="LJT561" s="495"/>
      <c r="LJU561" s="495"/>
      <c r="LJV561" s="495"/>
      <c r="LJW561" s="495"/>
      <c r="LJX561" s="495"/>
      <c r="LJY561" s="495"/>
      <c r="LJZ561" s="495"/>
      <c r="LKA561" s="495"/>
      <c r="LKB561" s="495"/>
      <c r="LKC561" s="495"/>
      <c r="LKD561" s="495"/>
      <c r="LKE561" s="495"/>
      <c r="LKF561" s="495"/>
      <c r="LKG561" s="495"/>
      <c r="LKH561" s="495"/>
      <c r="LKI561" s="495"/>
      <c r="LKJ561" s="495"/>
      <c r="LKK561" s="495"/>
      <c r="LKL561" s="495"/>
      <c r="LKM561" s="495"/>
      <c r="LKN561" s="495"/>
      <c r="LKO561" s="495"/>
      <c r="LKP561" s="495"/>
      <c r="LKQ561" s="495"/>
      <c r="LKR561" s="495"/>
      <c r="LKS561" s="495"/>
      <c r="LKT561" s="495"/>
      <c r="LKU561" s="495"/>
      <c r="LKV561" s="495"/>
      <c r="LKW561" s="495"/>
      <c r="LKX561" s="495"/>
      <c r="LKY561" s="495"/>
      <c r="LKZ561" s="495"/>
      <c r="LLA561" s="495"/>
      <c r="LLB561" s="495"/>
      <c r="LLC561" s="495"/>
      <c r="LLD561" s="495"/>
      <c r="LLE561" s="495"/>
      <c r="LLF561" s="495"/>
      <c r="LLG561" s="495"/>
      <c r="LLH561" s="495"/>
      <c r="LLI561" s="495"/>
      <c r="LLJ561" s="495"/>
      <c r="LLK561" s="495"/>
      <c r="LLL561" s="495"/>
      <c r="LLM561" s="495"/>
      <c r="LLN561" s="495"/>
      <c r="LLO561" s="495"/>
      <c r="LLP561" s="495"/>
      <c r="LLQ561" s="495"/>
      <c r="LLR561" s="495"/>
      <c r="LLS561" s="495"/>
      <c r="LLT561" s="495"/>
      <c r="LLU561" s="495"/>
      <c r="LLV561" s="495"/>
      <c r="LLW561" s="495"/>
      <c r="LLX561" s="495"/>
      <c r="LLY561" s="495"/>
      <c r="LLZ561" s="495"/>
      <c r="LMA561" s="495"/>
      <c r="LMB561" s="495"/>
      <c r="LMC561" s="495"/>
      <c r="LMD561" s="495"/>
      <c r="LME561" s="495"/>
      <c r="LMF561" s="495"/>
      <c r="LMG561" s="495"/>
      <c r="LMH561" s="495"/>
      <c r="LMI561" s="495"/>
      <c r="LMJ561" s="495"/>
      <c r="LMK561" s="495"/>
      <c r="LML561" s="495"/>
      <c r="LMM561" s="495"/>
      <c r="LMN561" s="495"/>
      <c r="LMO561" s="495"/>
      <c r="LMP561" s="495"/>
      <c r="LMQ561" s="495"/>
      <c r="LMR561" s="495"/>
      <c r="LMS561" s="495"/>
      <c r="LMT561" s="495"/>
      <c r="LMU561" s="495"/>
      <c r="LMV561" s="495"/>
      <c r="LMW561" s="495"/>
      <c r="LMX561" s="495"/>
      <c r="LMY561" s="495"/>
      <c r="LMZ561" s="495"/>
      <c r="LNA561" s="495"/>
      <c r="LNB561" s="495"/>
      <c r="LNC561" s="495"/>
      <c r="LND561" s="495"/>
      <c r="LNE561" s="495"/>
      <c r="LNF561" s="495"/>
      <c r="LNG561" s="495"/>
      <c r="LNH561" s="495"/>
      <c r="LNI561" s="495"/>
      <c r="LNJ561" s="495"/>
      <c r="LNK561" s="495"/>
      <c r="LNL561" s="495"/>
      <c r="LNM561" s="495"/>
      <c r="LNN561" s="495"/>
      <c r="LNO561" s="495"/>
      <c r="LNP561" s="495"/>
      <c r="LNQ561" s="495"/>
      <c r="LNR561" s="495"/>
      <c r="LNS561" s="495"/>
      <c r="LNT561" s="495"/>
      <c r="LNU561" s="495"/>
      <c r="LNV561" s="495"/>
      <c r="LNW561" s="495"/>
      <c r="LNX561" s="495"/>
      <c r="LNY561" s="495"/>
      <c r="LNZ561" s="495"/>
      <c r="LOA561" s="495"/>
      <c r="LOB561" s="495"/>
      <c r="LOC561" s="495"/>
      <c r="LOD561" s="495"/>
      <c r="LOE561" s="495"/>
      <c r="LOF561" s="495"/>
      <c r="LOG561" s="495"/>
      <c r="LOH561" s="495"/>
      <c r="LOI561" s="495"/>
      <c r="LOJ561" s="495"/>
      <c r="LOK561" s="495"/>
      <c r="LOL561" s="495"/>
      <c r="LOM561" s="495"/>
      <c r="LON561" s="495"/>
      <c r="LOO561" s="495"/>
      <c r="LOP561" s="495"/>
      <c r="LOQ561" s="495"/>
      <c r="LOR561" s="495"/>
      <c r="LOS561" s="495"/>
      <c r="LOT561" s="495"/>
      <c r="LOU561" s="495"/>
      <c r="LOV561" s="495"/>
      <c r="LOW561" s="495"/>
      <c r="LOX561" s="495"/>
      <c r="LOY561" s="495"/>
      <c r="LOZ561" s="495"/>
      <c r="LPA561" s="495"/>
      <c r="LPB561" s="495"/>
      <c r="LPC561" s="495"/>
      <c r="LPD561" s="495"/>
      <c r="LPE561" s="495"/>
      <c r="LPF561" s="495"/>
      <c r="LPG561" s="495"/>
      <c r="LPH561" s="495"/>
      <c r="LPI561" s="495"/>
      <c r="LPJ561" s="495"/>
      <c r="LPK561" s="495"/>
      <c r="LPL561" s="495"/>
      <c r="LPM561" s="495"/>
      <c r="LPN561" s="495"/>
      <c r="LPO561" s="495"/>
      <c r="LPP561" s="495"/>
      <c r="LPQ561" s="495"/>
      <c r="LPR561" s="495"/>
      <c r="LPS561" s="495"/>
      <c r="LPT561" s="495"/>
      <c r="LPU561" s="495"/>
      <c r="LPV561" s="495"/>
      <c r="LPW561" s="495"/>
      <c r="LPX561" s="495"/>
      <c r="LPY561" s="495"/>
      <c r="LPZ561" s="495"/>
      <c r="LQA561" s="495"/>
      <c r="LQB561" s="495"/>
      <c r="LQC561" s="495"/>
      <c r="LQD561" s="495"/>
      <c r="LQE561" s="495"/>
      <c r="LQF561" s="495"/>
      <c r="LQG561" s="495"/>
      <c r="LQH561" s="495"/>
      <c r="LQI561" s="495"/>
      <c r="LQJ561" s="495"/>
      <c r="LQK561" s="495"/>
      <c r="LQL561" s="495"/>
      <c r="LQM561" s="495"/>
      <c r="LQN561" s="495"/>
      <c r="LQO561" s="495"/>
      <c r="LQP561" s="495"/>
      <c r="LQQ561" s="495"/>
      <c r="LQR561" s="495"/>
      <c r="LQS561" s="495"/>
      <c r="LQT561" s="495"/>
      <c r="LQU561" s="495"/>
      <c r="LQV561" s="495"/>
      <c r="LQW561" s="495"/>
      <c r="LQX561" s="495"/>
      <c r="LQY561" s="495"/>
      <c r="LQZ561" s="495"/>
      <c r="LRA561" s="495"/>
      <c r="LRB561" s="495"/>
      <c r="LRC561" s="495"/>
      <c r="LRD561" s="495"/>
      <c r="LRE561" s="495"/>
      <c r="LRF561" s="495"/>
      <c r="LRG561" s="495"/>
      <c r="LRH561" s="495"/>
      <c r="LRI561" s="495"/>
      <c r="LRJ561" s="495"/>
      <c r="LRK561" s="495"/>
      <c r="LRL561" s="495"/>
      <c r="LRM561" s="495"/>
      <c r="LRN561" s="495"/>
      <c r="LRO561" s="495"/>
      <c r="LRP561" s="495"/>
      <c r="LRQ561" s="495"/>
      <c r="LRR561" s="495"/>
      <c r="LRS561" s="495"/>
      <c r="LRT561" s="495"/>
      <c r="LRU561" s="495"/>
      <c r="LRV561" s="495"/>
      <c r="LRW561" s="495"/>
      <c r="LRX561" s="495"/>
      <c r="LRY561" s="495"/>
      <c r="LRZ561" s="495"/>
      <c r="LSA561" s="495"/>
      <c r="LSB561" s="495"/>
      <c r="LSC561" s="495"/>
      <c r="LSD561" s="495"/>
      <c r="LSE561" s="495"/>
      <c r="LSF561" s="495"/>
      <c r="LSG561" s="495"/>
      <c r="LSH561" s="495"/>
      <c r="LSI561" s="495"/>
      <c r="LSJ561" s="495"/>
      <c r="LSK561" s="495"/>
      <c r="LSL561" s="495"/>
      <c r="LSM561" s="495"/>
      <c r="LSN561" s="495"/>
      <c r="LSO561" s="495"/>
      <c r="LSP561" s="495"/>
      <c r="LSQ561" s="495"/>
      <c r="LSR561" s="495"/>
      <c r="LSS561" s="495"/>
      <c r="LST561" s="495"/>
      <c r="LSU561" s="495"/>
      <c r="LSV561" s="495"/>
      <c r="LSW561" s="495"/>
      <c r="LSX561" s="495"/>
      <c r="LSY561" s="495"/>
      <c r="LSZ561" s="495"/>
      <c r="LTA561" s="495"/>
      <c r="LTB561" s="495"/>
      <c r="LTC561" s="495"/>
      <c r="LTD561" s="495"/>
      <c r="LTE561" s="495"/>
      <c r="LTF561" s="495"/>
      <c r="LTG561" s="495"/>
      <c r="LTH561" s="495"/>
      <c r="LTI561" s="495"/>
      <c r="LTJ561" s="495"/>
      <c r="LTK561" s="495"/>
      <c r="LTL561" s="495"/>
      <c r="LTM561" s="495"/>
      <c r="LTN561" s="495"/>
      <c r="LTO561" s="495"/>
      <c r="LTP561" s="495"/>
      <c r="LTQ561" s="495"/>
      <c r="LTR561" s="495"/>
      <c r="LTS561" s="495"/>
      <c r="LTT561" s="495"/>
      <c r="LTU561" s="495"/>
      <c r="LTV561" s="495"/>
      <c r="LTW561" s="495"/>
      <c r="LTX561" s="495"/>
      <c r="LTY561" s="495"/>
      <c r="LTZ561" s="495"/>
      <c r="LUA561" s="495"/>
      <c r="LUB561" s="495"/>
      <c r="LUC561" s="495"/>
      <c r="LUD561" s="495"/>
      <c r="LUE561" s="495"/>
      <c r="LUF561" s="495"/>
      <c r="LUG561" s="495"/>
      <c r="LUH561" s="495"/>
      <c r="LUI561" s="495"/>
      <c r="LUJ561" s="495"/>
      <c r="LUK561" s="495"/>
      <c r="LUL561" s="495"/>
      <c r="LUM561" s="495"/>
      <c r="LUN561" s="495"/>
      <c r="LUO561" s="495"/>
      <c r="LUP561" s="495"/>
      <c r="LUQ561" s="495"/>
      <c r="LUR561" s="495"/>
      <c r="LUS561" s="495"/>
      <c r="LUT561" s="495"/>
      <c r="LUU561" s="495"/>
      <c r="LUV561" s="495"/>
      <c r="LUW561" s="495"/>
      <c r="LUX561" s="495"/>
      <c r="LUY561" s="495"/>
      <c r="LUZ561" s="495"/>
      <c r="LVA561" s="495"/>
      <c r="LVB561" s="495"/>
      <c r="LVC561" s="495"/>
      <c r="LVD561" s="495"/>
      <c r="LVE561" s="495"/>
      <c r="LVF561" s="495"/>
      <c r="LVG561" s="495"/>
      <c r="LVH561" s="495"/>
      <c r="LVI561" s="495"/>
      <c r="LVJ561" s="495"/>
      <c r="LVK561" s="495"/>
      <c r="LVL561" s="495"/>
      <c r="LVM561" s="495"/>
      <c r="LVN561" s="495"/>
      <c r="LVO561" s="495"/>
      <c r="LVP561" s="495"/>
      <c r="LVQ561" s="495"/>
      <c r="LVR561" s="495"/>
      <c r="LVS561" s="495"/>
      <c r="LVT561" s="495"/>
      <c r="LVU561" s="495"/>
      <c r="LVV561" s="495"/>
      <c r="LVW561" s="495"/>
      <c r="LVX561" s="495"/>
      <c r="LVY561" s="495"/>
      <c r="LVZ561" s="495"/>
      <c r="LWA561" s="495"/>
      <c r="LWB561" s="495"/>
      <c r="LWC561" s="495"/>
      <c r="LWD561" s="495"/>
      <c r="LWE561" s="495"/>
      <c r="LWF561" s="495"/>
      <c r="LWG561" s="495"/>
      <c r="LWH561" s="495"/>
      <c r="LWI561" s="495"/>
      <c r="LWJ561" s="495"/>
      <c r="LWK561" s="495"/>
      <c r="LWL561" s="495"/>
      <c r="LWM561" s="495"/>
      <c r="LWN561" s="495"/>
      <c r="LWO561" s="495"/>
      <c r="LWP561" s="495"/>
      <c r="LWQ561" s="495"/>
      <c r="LWR561" s="495"/>
      <c r="LWS561" s="495"/>
      <c r="LWT561" s="495"/>
      <c r="LWU561" s="495"/>
      <c r="LWV561" s="495"/>
      <c r="LWW561" s="495"/>
      <c r="LWX561" s="495"/>
      <c r="LWY561" s="495"/>
      <c r="LWZ561" s="495"/>
      <c r="LXA561" s="495"/>
      <c r="LXB561" s="495"/>
      <c r="LXC561" s="495"/>
      <c r="LXD561" s="495"/>
      <c r="LXE561" s="495"/>
      <c r="LXF561" s="495"/>
      <c r="LXG561" s="495"/>
      <c r="LXH561" s="495"/>
      <c r="LXI561" s="495"/>
      <c r="LXJ561" s="495"/>
      <c r="LXK561" s="495"/>
      <c r="LXL561" s="495"/>
      <c r="LXM561" s="495"/>
      <c r="LXN561" s="495"/>
      <c r="LXO561" s="495"/>
      <c r="LXP561" s="495"/>
      <c r="LXQ561" s="495"/>
      <c r="LXR561" s="495"/>
      <c r="LXS561" s="495"/>
      <c r="LXT561" s="495"/>
      <c r="LXU561" s="495"/>
      <c r="LXV561" s="495"/>
      <c r="LXW561" s="495"/>
      <c r="LXX561" s="495"/>
      <c r="LXY561" s="495"/>
      <c r="LXZ561" s="495"/>
      <c r="LYA561" s="495"/>
      <c r="LYB561" s="495"/>
      <c r="LYC561" s="495"/>
      <c r="LYD561" s="495"/>
      <c r="LYE561" s="495"/>
      <c r="LYF561" s="495"/>
      <c r="LYG561" s="495"/>
      <c r="LYH561" s="495"/>
      <c r="LYI561" s="495"/>
      <c r="LYJ561" s="495"/>
      <c r="LYK561" s="495"/>
      <c r="LYL561" s="495"/>
      <c r="LYM561" s="495"/>
      <c r="LYN561" s="495"/>
      <c r="LYO561" s="495"/>
      <c r="LYP561" s="495"/>
      <c r="LYQ561" s="495"/>
      <c r="LYR561" s="495"/>
      <c r="LYS561" s="495"/>
      <c r="LYT561" s="495"/>
      <c r="LYU561" s="495"/>
      <c r="LYV561" s="495"/>
      <c r="LYW561" s="495"/>
      <c r="LYX561" s="495"/>
      <c r="LYY561" s="495"/>
      <c r="LYZ561" s="495"/>
      <c r="LZA561" s="495"/>
      <c r="LZB561" s="495"/>
      <c r="LZC561" s="495"/>
      <c r="LZD561" s="495"/>
      <c r="LZE561" s="495"/>
      <c r="LZF561" s="495"/>
      <c r="LZG561" s="495"/>
      <c r="LZH561" s="495"/>
      <c r="LZI561" s="495"/>
      <c r="LZJ561" s="495"/>
      <c r="LZK561" s="495"/>
      <c r="LZL561" s="495"/>
      <c r="LZM561" s="495"/>
      <c r="LZN561" s="495"/>
      <c r="LZO561" s="495"/>
      <c r="LZP561" s="495"/>
      <c r="LZQ561" s="495"/>
      <c r="LZR561" s="495"/>
      <c r="LZS561" s="495"/>
      <c r="LZT561" s="495"/>
      <c r="LZU561" s="495"/>
      <c r="LZV561" s="495"/>
      <c r="LZW561" s="495"/>
      <c r="LZX561" s="495"/>
      <c r="LZY561" s="495"/>
      <c r="LZZ561" s="495"/>
      <c r="MAA561" s="495"/>
      <c r="MAB561" s="495"/>
      <c r="MAC561" s="495"/>
      <c r="MAD561" s="495"/>
      <c r="MAE561" s="495"/>
      <c r="MAF561" s="495"/>
      <c r="MAG561" s="495"/>
      <c r="MAH561" s="495"/>
      <c r="MAI561" s="495"/>
      <c r="MAJ561" s="495"/>
      <c r="MAK561" s="495"/>
      <c r="MAL561" s="495"/>
      <c r="MAM561" s="495"/>
      <c r="MAN561" s="495"/>
      <c r="MAO561" s="495"/>
      <c r="MAP561" s="495"/>
      <c r="MAQ561" s="495"/>
      <c r="MAR561" s="495"/>
      <c r="MAS561" s="495"/>
      <c r="MAT561" s="495"/>
      <c r="MAU561" s="495"/>
      <c r="MAV561" s="495"/>
      <c r="MAW561" s="495"/>
      <c r="MAX561" s="495"/>
      <c r="MAY561" s="495"/>
      <c r="MAZ561" s="495"/>
      <c r="MBA561" s="495"/>
      <c r="MBB561" s="495"/>
      <c r="MBC561" s="495"/>
      <c r="MBD561" s="495"/>
      <c r="MBE561" s="495"/>
      <c r="MBF561" s="495"/>
      <c r="MBG561" s="495"/>
      <c r="MBH561" s="495"/>
      <c r="MBI561" s="495"/>
      <c r="MBJ561" s="495"/>
      <c r="MBK561" s="495"/>
      <c r="MBL561" s="495"/>
      <c r="MBM561" s="495"/>
      <c r="MBN561" s="495"/>
      <c r="MBO561" s="495"/>
      <c r="MBP561" s="495"/>
      <c r="MBQ561" s="495"/>
      <c r="MBR561" s="495"/>
      <c r="MBS561" s="495"/>
      <c r="MBT561" s="495"/>
      <c r="MBU561" s="495"/>
      <c r="MBV561" s="495"/>
      <c r="MBW561" s="495"/>
      <c r="MBX561" s="495"/>
      <c r="MBY561" s="495"/>
      <c r="MBZ561" s="495"/>
      <c r="MCA561" s="495"/>
      <c r="MCB561" s="495"/>
      <c r="MCC561" s="495"/>
      <c r="MCD561" s="495"/>
      <c r="MCE561" s="495"/>
      <c r="MCF561" s="495"/>
      <c r="MCG561" s="495"/>
      <c r="MCH561" s="495"/>
      <c r="MCI561" s="495"/>
      <c r="MCJ561" s="495"/>
      <c r="MCK561" s="495"/>
      <c r="MCL561" s="495"/>
      <c r="MCM561" s="495"/>
      <c r="MCN561" s="495"/>
      <c r="MCO561" s="495"/>
      <c r="MCP561" s="495"/>
      <c r="MCQ561" s="495"/>
      <c r="MCR561" s="495"/>
      <c r="MCS561" s="495"/>
      <c r="MCT561" s="495"/>
      <c r="MCU561" s="495"/>
      <c r="MCV561" s="495"/>
      <c r="MCW561" s="495"/>
      <c r="MCX561" s="495"/>
      <c r="MCY561" s="495"/>
      <c r="MCZ561" s="495"/>
      <c r="MDA561" s="495"/>
      <c r="MDB561" s="495"/>
      <c r="MDC561" s="495"/>
      <c r="MDD561" s="495"/>
      <c r="MDE561" s="495"/>
      <c r="MDF561" s="495"/>
      <c r="MDG561" s="495"/>
      <c r="MDH561" s="495"/>
      <c r="MDI561" s="495"/>
      <c r="MDJ561" s="495"/>
      <c r="MDK561" s="495"/>
      <c r="MDL561" s="495"/>
      <c r="MDM561" s="495"/>
      <c r="MDN561" s="495"/>
      <c r="MDO561" s="495"/>
      <c r="MDP561" s="495"/>
      <c r="MDQ561" s="495"/>
      <c r="MDR561" s="495"/>
      <c r="MDS561" s="495"/>
      <c r="MDT561" s="495"/>
      <c r="MDU561" s="495"/>
      <c r="MDV561" s="495"/>
      <c r="MDW561" s="495"/>
      <c r="MDX561" s="495"/>
      <c r="MDY561" s="495"/>
      <c r="MDZ561" s="495"/>
      <c r="MEA561" s="495"/>
      <c r="MEB561" s="495"/>
      <c r="MEC561" s="495"/>
      <c r="MED561" s="495"/>
      <c r="MEE561" s="495"/>
      <c r="MEF561" s="495"/>
      <c r="MEG561" s="495"/>
      <c r="MEH561" s="495"/>
      <c r="MEI561" s="495"/>
      <c r="MEJ561" s="495"/>
      <c r="MEK561" s="495"/>
      <c r="MEL561" s="495"/>
      <c r="MEM561" s="495"/>
      <c r="MEN561" s="495"/>
      <c r="MEO561" s="495"/>
      <c r="MEP561" s="495"/>
      <c r="MEQ561" s="495"/>
      <c r="MER561" s="495"/>
      <c r="MES561" s="495"/>
      <c r="MET561" s="495"/>
      <c r="MEU561" s="495"/>
      <c r="MEV561" s="495"/>
      <c r="MEW561" s="495"/>
      <c r="MEX561" s="495"/>
      <c r="MEY561" s="495"/>
      <c r="MEZ561" s="495"/>
      <c r="MFA561" s="495"/>
      <c r="MFB561" s="495"/>
      <c r="MFC561" s="495"/>
      <c r="MFD561" s="495"/>
      <c r="MFE561" s="495"/>
      <c r="MFF561" s="495"/>
      <c r="MFG561" s="495"/>
      <c r="MFH561" s="495"/>
      <c r="MFI561" s="495"/>
      <c r="MFJ561" s="495"/>
      <c r="MFK561" s="495"/>
      <c r="MFL561" s="495"/>
      <c r="MFM561" s="495"/>
      <c r="MFN561" s="495"/>
      <c r="MFO561" s="495"/>
      <c r="MFP561" s="495"/>
      <c r="MFQ561" s="495"/>
      <c r="MFR561" s="495"/>
      <c r="MFS561" s="495"/>
      <c r="MFT561" s="495"/>
      <c r="MFU561" s="495"/>
      <c r="MFV561" s="495"/>
      <c r="MFW561" s="495"/>
      <c r="MFX561" s="495"/>
      <c r="MFY561" s="495"/>
      <c r="MFZ561" s="495"/>
      <c r="MGA561" s="495"/>
      <c r="MGB561" s="495"/>
      <c r="MGC561" s="495"/>
      <c r="MGD561" s="495"/>
      <c r="MGE561" s="495"/>
      <c r="MGF561" s="495"/>
      <c r="MGG561" s="495"/>
      <c r="MGH561" s="495"/>
      <c r="MGI561" s="495"/>
      <c r="MGJ561" s="495"/>
      <c r="MGK561" s="495"/>
      <c r="MGL561" s="495"/>
      <c r="MGM561" s="495"/>
      <c r="MGN561" s="495"/>
      <c r="MGO561" s="495"/>
      <c r="MGP561" s="495"/>
      <c r="MGQ561" s="495"/>
      <c r="MGR561" s="495"/>
      <c r="MGS561" s="495"/>
      <c r="MGT561" s="495"/>
      <c r="MGU561" s="495"/>
      <c r="MGV561" s="495"/>
      <c r="MGW561" s="495"/>
      <c r="MGX561" s="495"/>
      <c r="MGY561" s="495"/>
      <c r="MGZ561" s="495"/>
      <c r="MHA561" s="495"/>
      <c r="MHB561" s="495"/>
      <c r="MHC561" s="495"/>
      <c r="MHD561" s="495"/>
      <c r="MHE561" s="495"/>
      <c r="MHF561" s="495"/>
      <c r="MHG561" s="495"/>
      <c r="MHH561" s="495"/>
      <c r="MHI561" s="495"/>
      <c r="MHJ561" s="495"/>
      <c r="MHK561" s="495"/>
      <c r="MHL561" s="495"/>
      <c r="MHM561" s="495"/>
      <c r="MHN561" s="495"/>
      <c r="MHO561" s="495"/>
      <c r="MHP561" s="495"/>
      <c r="MHQ561" s="495"/>
      <c r="MHR561" s="495"/>
      <c r="MHS561" s="495"/>
      <c r="MHT561" s="495"/>
      <c r="MHU561" s="495"/>
      <c r="MHV561" s="495"/>
      <c r="MHW561" s="495"/>
      <c r="MHX561" s="495"/>
      <c r="MHY561" s="495"/>
      <c r="MHZ561" s="495"/>
      <c r="MIA561" s="495"/>
      <c r="MIB561" s="495"/>
      <c r="MIC561" s="495"/>
      <c r="MID561" s="495"/>
      <c r="MIE561" s="495"/>
      <c r="MIF561" s="495"/>
      <c r="MIG561" s="495"/>
      <c r="MIH561" s="495"/>
      <c r="MII561" s="495"/>
      <c r="MIJ561" s="495"/>
      <c r="MIK561" s="495"/>
      <c r="MIL561" s="495"/>
      <c r="MIM561" s="495"/>
      <c r="MIN561" s="495"/>
      <c r="MIO561" s="495"/>
      <c r="MIP561" s="495"/>
      <c r="MIQ561" s="495"/>
      <c r="MIR561" s="495"/>
      <c r="MIS561" s="495"/>
      <c r="MIT561" s="495"/>
      <c r="MIU561" s="495"/>
      <c r="MIV561" s="495"/>
      <c r="MIW561" s="495"/>
      <c r="MIX561" s="495"/>
      <c r="MIY561" s="495"/>
      <c r="MIZ561" s="495"/>
      <c r="MJA561" s="495"/>
      <c r="MJB561" s="495"/>
      <c r="MJC561" s="495"/>
      <c r="MJD561" s="495"/>
      <c r="MJE561" s="495"/>
      <c r="MJF561" s="495"/>
      <c r="MJG561" s="495"/>
      <c r="MJH561" s="495"/>
      <c r="MJI561" s="495"/>
      <c r="MJJ561" s="495"/>
      <c r="MJK561" s="495"/>
      <c r="MJL561" s="495"/>
      <c r="MJM561" s="495"/>
      <c r="MJN561" s="495"/>
      <c r="MJO561" s="495"/>
      <c r="MJP561" s="495"/>
      <c r="MJQ561" s="495"/>
      <c r="MJR561" s="495"/>
      <c r="MJS561" s="495"/>
      <c r="MJT561" s="495"/>
      <c r="MJU561" s="495"/>
      <c r="MJV561" s="495"/>
      <c r="MJW561" s="495"/>
      <c r="MJX561" s="495"/>
      <c r="MJY561" s="495"/>
      <c r="MJZ561" s="495"/>
      <c r="MKA561" s="495"/>
      <c r="MKB561" s="495"/>
      <c r="MKC561" s="495"/>
      <c r="MKD561" s="495"/>
      <c r="MKE561" s="495"/>
      <c r="MKF561" s="495"/>
      <c r="MKG561" s="495"/>
      <c r="MKH561" s="495"/>
      <c r="MKI561" s="495"/>
      <c r="MKJ561" s="495"/>
      <c r="MKK561" s="495"/>
      <c r="MKL561" s="495"/>
      <c r="MKM561" s="495"/>
      <c r="MKN561" s="495"/>
      <c r="MKO561" s="495"/>
      <c r="MKP561" s="495"/>
      <c r="MKQ561" s="495"/>
      <c r="MKR561" s="495"/>
      <c r="MKS561" s="495"/>
      <c r="MKT561" s="495"/>
      <c r="MKU561" s="495"/>
      <c r="MKV561" s="495"/>
      <c r="MKW561" s="495"/>
      <c r="MKX561" s="495"/>
      <c r="MKY561" s="495"/>
      <c r="MKZ561" s="495"/>
      <c r="MLA561" s="495"/>
      <c r="MLB561" s="495"/>
      <c r="MLC561" s="495"/>
      <c r="MLD561" s="495"/>
      <c r="MLE561" s="495"/>
      <c r="MLF561" s="495"/>
      <c r="MLG561" s="495"/>
      <c r="MLH561" s="495"/>
      <c r="MLI561" s="495"/>
      <c r="MLJ561" s="495"/>
      <c r="MLK561" s="495"/>
      <c r="MLL561" s="495"/>
      <c r="MLM561" s="495"/>
      <c r="MLN561" s="495"/>
      <c r="MLO561" s="495"/>
      <c r="MLP561" s="495"/>
      <c r="MLQ561" s="495"/>
      <c r="MLR561" s="495"/>
      <c r="MLS561" s="495"/>
      <c r="MLT561" s="495"/>
      <c r="MLU561" s="495"/>
      <c r="MLV561" s="495"/>
      <c r="MLW561" s="495"/>
      <c r="MLX561" s="495"/>
      <c r="MLY561" s="495"/>
      <c r="MLZ561" s="495"/>
      <c r="MMA561" s="495"/>
      <c r="MMB561" s="495"/>
      <c r="MMC561" s="495"/>
      <c r="MMD561" s="495"/>
      <c r="MME561" s="495"/>
      <c r="MMF561" s="495"/>
      <c r="MMG561" s="495"/>
      <c r="MMH561" s="495"/>
      <c r="MMI561" s="495"/>
      <c r="MMJ561" s="495"/>
      <c r="MMK561" s="495"/>
      <c r="MML561" s="495"/>
      <c r="MMM561" s="495"/>
      <c r="MMN561" s="495"/>
      <c r="MMO561" s="495"/>
      <c r="MMP561" s="495"/>
      <c r="MMQ561" s="495"/>
      <c r="MMR561" s="495"/>
      <c r="MMS561" s="495"/>
      <c r="MMT561" s="495"/>
      <c r="MMU561" s="495"/>
      <c r="MMV561" s="495"/>
      <c r="MMW561" s="495"/>
      <c r="MMX561" s="495"/>
      <c r="MMY561" s="495"/>
      <c r="MMZ561" s="495"/>
      <c r="MNA561" s="495"/>
      <c r="MNB561" s="495"/>
      <c r="MNC561" s="495"/>
      <c r="MND561" s="495"/>
      <c r="MNE561" s="495"/>
      <c r="MNF561" s="495"/>
      <c r="MNG561" s="495"/>
      <c r="MNH561" s="495"/>
      <c r="MNI561" s="495"/>
      <c r="MNJ561" s="495"/>
      <c r="MNK561" s="495"/>
      <c r="MNL561" s="495"/>
      <c r="MNM561" s="495"/>
      <c r="MNN561" s="495"/>
      <c r="MNO561" s="495"/>
      <c r="MNP561" s="495"/>
      <c r="MNQ561" s="495"/>
      <c r="MNR561" s="495"/>
      <c r="MNS561" s="495"/>
      <c r="MNT561" s="495"/>
      <c r="MNU561" s="495"/>
      <c r="MNV561" s="495"/>
      <c r="MNW561" s="495"/>
      <c r="MNX561" s="495"/>
      <c r="MNY561" s="495"/>
      <c r="MNZ561" s="495"/>
      <c r="MOA561" s="495"/>
      <c r="MOB561" s="495"/>
      <c r="MOC561" s="495"/>
      <c r="MOD561" s="495"/>
      <c r="MOE561" s="495"/>
      <c r="MOF561" s="495"/>
      <c r="MOG561" s="495"/>
      <c r="MOH561" s="495"/>
      <c r="MOI561" s="495"/>
      <c r="MOJ561" s="495"/>
      <c r="MOK561" s="495"/>
      <c r="MOL561" s="495"/>
      <c r="MOM561" s="495"/>
      <c r="MON561" s="495"/>
      <c r="MOO561" s="495"/>
      <c r="MOP561" s="495"/>
      <c r="MOQ561" s="495"/>
      <c r="MOR561" s="495"/>
      <c r="MOS561" s="495"/>
      <c r="MOT561" s="495"/>
      <c r="MOU561" s="495"/>
      <c r="MOV561" s="495"/>
      <c r="MOW561" s="495"/>
      <c r="MOX561" s="495"/>
      <c r="MOY561" s="495"/>
      <c r="MOZ561" s="495"/>
      <c r="MPA561" s="495"/>
      <c r="MPB561" s="495"/>
      <c r="MPC561" s="495"/>
      <c r="MPD561" s="495"/>
      <c r="MPE561" s="495"/>
      <c r="MPF561" s="495"/>
      <c r="MPG561" s="495"/>
      <c r="MPH561" s="495"/>
      <c r="MPI561" s="495"/>
      <c r="MPJ561" s="495"/>
      <c r="MPK561" s="495"/>
      <c r="MPL561" s="495"/>
      <c r="MPM561" s="495"/>
      <c r="MPN561" s="495"/>
      <c r="MPO561" s="495"/>
      <c r="MPP561" s="495"/>
      <c r="MPQ561" s="495"/>
      <c r="MPR561" s="495"/>
      <c r="MPS561" s="495"/>
      <c r="MPT561" s="495"/>
      <c r="MPU561" s="495"/>
      <c r="MPV561" s="495"/>
      <c r="MPW561" s="495"/>
      <c r="MPX561" s="495"/>
      <c r="MPY561" s="495"/>
      <c r="MPZ561" s="495"/>
      <c r="MQA561" s="495"/>
      <c r="MQB561" s="495"/>
      <c r="MQC561" s="495"/>
      <c r="MQD561" s="495"/>
      <c r="MQE561" s="495"/>
      <c r="MQF561" s="495"/>
      <c r="MQG561" s="495"/>
      <c r="MQH561" s="495"/>
      <c r="MQI561" s="495"/>
      <c r="MQJ561" s="495"/>
      <c r="MQK561" s="495"/>
      <c r="MQL561" s="495"/>
      <c r="MQM561" s="495"/>
      <c r="MQN561" s="495"/>
      <c r="MQO561" s="495"/>
      <c r="MQP561" s="495"/>
      <c r="MQQ561" s="495"/>
      <c r="MQR561" s="495"/>
      <c r="MQS561" s="495"/>
      <c r="MQT561" s="495"/>
      <c r="MQU561" s="495"/>
      <c r="MQV561" s="495"/>
      <c r="MQW561" s="495"/>
      <c r="MQX561" s="495"/>
      <c r="MQY561" s="495"/>
      <c r="MQZ561" s="495"/>
      <c r="MRA561" s="495"/>
      <c r="MRB561" s="495"/>
      <c r="MRC561" s="495"/>
      <c r="MRD561" s="495"/>
      <c r="MRE561" s="495"/>
      <c r="MRF561" s="495"/>
      <c r="MRG561" s="495"/>
      <c r="MRH561" s="495"/>
      <c r="MRI561" s="495"/>
      <c r="MRJ561" s="495"/>
      <c r="MRK561" s="495"/>
      <c r="MRL561" s="495"/>
      <c r="MRM561" s="495"/>
      <c r="MRN561" s="495"/>
      <c r="MRO561" s="495"/>
      <c r="MRP561" s="495"/>
      <c r="MRQ561" s="495"/>
      <c r="MRR561" s="495"/>
      <c r="MRS561" s="495"/>
      <c r="MRT561" s="495"/>
      <c r="MRU561" s="495"/>
      <c r="MRV561" s="495"/>
      <c r="MRW561" s="495"/>
      <c r="MRX561" s="495"/>
      <c r="MRY561" s="495"/>
      <c r="MRZ561" s="495"/>
      <c r="MSA561" s="495"/>
      <c r="MSB561" s="495"/>
      <c r="MSC561" s="495"/>
      <c r="MSD561" s="495"/>
      <c r="MSE561" s="495"/>
      <c r="MSF561" s="495"/>
      <c r="MSG561" s="495"/>
      <c r="MSH561" s="495"/>
      <c r="MSI561" s="495"/>
      <c r="MSJ561" s="495"/>
      <c r="MSK561" s="495"/>
      <c r="MSL561" s="495"/>
      <c r="MSM561" s="495"/>
      <c r="MSN561" s="495"/>
      <c r="MSO561" s="495"/>
      <c r="MSP561" s="495"/>
      <c r="MSQ561" s="495"/>
      <c r="MSR561" s="495"/>
      <c r="MSS561" s="495"/>
      <c r="MST561" s="495"/>
      <c r="MSU561" s="495"/>
      <c r="MSV561" s="495"/>
      <c r="MSW561" s="495"/>
      <c r="MSX561" s="495"/>
      <c r="MSY561" s="495"/>
      <c r="MSZ561" s="495"/>
      <c r="MTA561" s="495"/>
      <c r="MTB561" s="495"/>
      <c r="MTC561" s="495"/>
      <c r="MTD561" s="495"/>
      <c r="MTE561" s="495"/>
      <c r="MTF561" s="495"/>
      <c r="MTG561" s="495"/>
      <c r="MTH561" s="495"/>
      <c r="MTI561" s="495"/>
      <c r="MTJ561" s="495"/>
      <c r="MTK561" s="495"/>
      <c r="MTL561" s="495"/>
      <c r="MTM561" s="495"/>
      <c r="MTN561" s="495"/>
      <c r="MTO561" s="495"/>
      <c r="MTP561" s="495"/>
      <c r="MTQ561" s="495"/>
      <c r="MTR561" s="495"/>
      <c r="MTS561" s="495"/>
      <c r="MTT561" s="495"/>
      <c r="MTU561" s="495"/>
      <c r="MTV561" s="495"/>
      <c r="MTW561" s="495"/>
      <c r="MTX561" s="495"/>
      <c r="MTY561" s="495"/>
      <c r="MTZ561" s="495"/>
      <c r="MUA561" s="495"/>
      <c r="MUB561" s="495"/>
      <c r="MUC561" s="495"/>
      <c r="MUD561" s="495"/>
      <c r="MUE561" s="495"/>
      <c r="MUF561" s="495"/>
      <c r="MUG561" s="495"/>
      <c r="MUH561" s="495"/>
      <c r="MUI561" s="495"/>
      <c r="MUJ561" s="495"/>
      <c r="MUK561" s="495"/>
      <c r="MUL561" s="495"/>
      <c r="MUM561" s="495"/>
      <c r="MUN561" s="495"/>
      <c r="MUO561" s="495"/>
      <c r="MUP561" s="495"/>
      <c r="MUQ561" s="495"/>
      <c r="MUR561" s="495"/>
      <c r="MUS561" s="495"/>
      <c r="MUT561" s="495"/>
      <c r="MUU561" s="495"/>
      <c r="MUV561" s="495"/>
      <c r="MUW561" s="495"/>
      <c r="MUX561" s="495"/>
      <c r="MUY561" s="495"/>
      <c r="MUZ561" s="495"/>
      <c r="MVA561" s="495"/>
      <c r="MVB561" s="495"/>
      <c r="MVC561" s="495"/>
      <c r="MVD561" s="495"/>
      <c r="MVE561" s="495"/>
      <c r="MVF561" s="495"/>
      <c r="MVG561" s="495"/>
      <c r="MVH561" s="495"/>
      <c r="MVI561" s="495"/>
      <c r="MVJ561" s="495"/>
      <c r="MVK561" s="495"/>
      <c r="MVL561" s="495"/>
      <c r="MVM561" s="495"/>
      <c r="MVN561" s="495"/>
      <c r="MVO561" s="495"/>
      <c r="MVP561" s="495"/>
      <c r="MVQ561" s="495"/>
      <c r="MVR561" s="495"/>
      <c r="MVS561" s="495"/>
      <c r="MVT561" s="495"/>
      <c r="MVU561" s="495"/>
      <c r="MVV561" s="495"/>
      <c r="MVW561" s="495"/>
      <c r="MVX561" s="495"/>
      <c r="MVY561" s="495"/>
      <c r="MVZ561" s="495"/>
      <c r="MWA561" s="495"/>
      <c r="MWB561" s="495"/>
      <c r="MWC561" s="495"/>
      <c r="MWD561" s="495"/>
      <c r="MWE561" s="495"/>
      <c r="MWF561" s="495"/>
      <c r="MWG561" s="495"/>
      <c r="MWH561" s="495"/>
      <c r="MWI561" s="495"/>
      <c r="MWJ561" s="495"/>
      <c r="MWK561" s="495"/>
      <c r="MWL561" s="495"/>
      <c r="MWM561" s="495"/>
      <c r="MWN561" s="495"/>
      <c r="MWO561" s="495"/>
      <c r="MWP561" s="495"/>
      <c r="MWQ561" s="495"/>
      <c r="MWR561" s="495"/>
      <c r="MWS561" s="495"/>
      <c r="MWT561" s="495"/>
      <c r="MWU561" s="495"/>
      <c r="MWV561" s="495"/>
      <c r="MWW561" s="495"/>
      <c r="MWX561" s="495"/>
      <c r="MWY561" s="495"/>
      <c r="MWZ561" s="495"/>
      <c r="MXA561" s="495"/>
      <c r="MXB561" s="495"/>
      <c r="MXC561" s="495"/>
      <c r="MXD561" s="495"/>
      <c r="MXE561" s="495"/>
      <c r="MXF561" s="495"/>
      <c r="MXG561" s="495"/>
      <c r="MXH561" s="495"/>
      <c r="MXI561" s="495"/>
      <c r="MXJ561" s="495"/>
      <c r="MXK561" s="495"/>
      <c r="MXL561" s="495"/>
      <c r="MXM561" s="495"/>
      <c r="MXN561" s="495"/>
      <c r="MXO561" s="495"/>
      <c r="MXP561" s="495"/>
      <c r="MXQ561" s="495"/>
      <c r="MXR561" s="495"/>
      <c r="MXS561" s="495"/>
      <c r="MXT561" s="495"/>
      <c r="MXU561" s="495"/>
      <c r="MXV561" s="495"/>
      <c r="MXW561" s="495"/>
      <c r="MXX561" s="495"/>
      <c r="MXY561" s="495"/>
      <c r="MXZ561" s="495"/>
      <c r="MYA561" s="495"/>
      <c r="MYB561" s="495"/>
      <c r="MYC561" s="495"/>
      <c r="MYD561" s="495"/>
      <c r="MYE561" s="495"/>
      <c r="MYF561" s="495"/>
      <c r="MYG561" s="495"/>
      <c r="MYH561" s="495"/>
      <c r="MYI561" s="495"/>
      <c r="MYJ561" s="495"/>
      <c r="MYK561" s="495"/>
      <c r="MYL561" s="495"/>
      <c r="MYM561" s="495"/>
      <c r="MYN561" s="495"/>
      <c r="MYO561" s="495"/>
      <c r="MYP561" s="495"/>
      <c r="MYQ561" s="495"/>
      <c r="MYR561" s="495"/>
      <c r="MYS561" s="495"/>
      <c r="MYT561" s="495"/>
      <c r="MYU561" s="495"/>
      <c r="MYV561" s="495"/>
      <c r="MYW561" s="495"/>
      <c r="MYX561" s="495"/>
      <c r="MYY561" s="495"/>
      <c r="MYZ561" s="495"/>
      <c r="MZA561" s="495"/>
      <c r="MZB561" s="495"/>
      <c r="MZC561" s="495"/>
      <c r="MZD561" s="495"/>
      <c r="MZE561" s="495"/>
      <c r="MZF561" s="495"/>
      <c r="MZG561" s="495"/>
      <c r="MZH561" s="495"/>
      <c r="MZI561" s="495"/>
      <c r="MZJ561" s="495"/>
      <c r="MZK561" s="495"/>
      <c r="MZL561" s="495"/>
      <c r="MZM561" s="495"/>
      <c r="MZN561" s="495"/>
      <c r="MZO561" s="495"/>
      <c r="MZP561" s="495"/>
      <c r="MZQ561" s="495"/>
      <c r="MZR561" s="495"/>
      <c r="MZS561" s="495"/>
      <c r="MZT561" s="495"/>
      <c r="MZU561" s="495"/>
      <c r="MZV561" s="495"/>
      <c r="MZW561" s="495"/>
      <c r="MZX561" s="495"/>
      <c r="MZY561" s="495"/>
      <c r="MZZ561" s="495"/>
      <c r="NAA561" s="495"/>
      <c r="NAB561" s="495"/>
      <c r="NAC561" s="495"/>
      <c r="NAD561" s="495"/>
      <c r="NAE561" s="495"/>
      <c r="NAF561" s="495"/>
      <c r="NAG561" s="495"/>
      <c r="NAH561" s="495"/>
      <c r="NAI561" s="495"/>
      <c r="NAJ561" s="495"/>
      <c r="NAK561" s="495"/>
      <c r="NAL561" s="495"/>
      <c r="NAM561" s="495"/>
      <c r="NAN561" s="495"/>
      <c r="NAO561" s="495"/>
      <c r="NAP561" s="495"/>
      <c r="NAQ561" s="495"/>
      <c r="NAR561" s="495"/>
      <c r="NAS561" s="495"/>
      <c r="NAT561" s="495"/>
      <c r="NAU561" s="495"/>
      <c r="NAV561" s="495"/>
      <c r="NAW561" s="495"/>
      <c r="NAX561" s="495"/>
      <c r="NAY561" s="495"/>
      <c r="NAZ561" s="495"/>
      <c r="NBA561" s="495"/>
      <c r="NBB561" s="495"/>
      <c r="NBC561" s="495"/>
      <c r="NBD561" s="495"/>
      <c r="NBE561" s="495"/>
      <c r="NBF561" s="495"/>
      <c r="NBG561" s="495"/>
      <c r="NBH561" s="495"/>
      <c r="NBI561" s="495"/>
      <c r="NBJ561" s="495"/>
      <c r="NBK561" s="495"/>
      <c r="NBL561" s="495"/>
      <c r="NBM561" s="495"/>
      <c r="NBN561" s="495"/>
      <c r="NBO561" s="495"/>
      <c r="NBP561" s="495"/>
      <c r="NBQ561" s="495"/>
      <c r="NBR561" s="495"/>
      <c r="NBS561" s="495"/>
      <c r="NBT561" s="495"/>
      <c r="NBU561" s="495"/>
      <c r="NBV561" s="495"/>
      <c r="NBW561" s="495"/>
      <c r="NBX561" s="495"/>
      <c r="NBY561" s="495"/>
      <c r="NBZ561" s="495"/>
      <c r="NCA561" s="495"/>
      <c r="NCB561" s="495"/>
      <c r="NCC561" s="495"/>
      <c r="NCD561" s="495"/>
      <c r="NCE561" s="495"/>
      <c r="NCF561" s="495"/>
      <c r="NCG561" s="495"/>
      <c r="NCH561" s="495"/>
      <c r="NCI561" s="495"/>
      <c r="NCJ561" s="495"/>
      <c r="NCK561" s="495"/>
      <c r="NCL561" s="495"/>
      <c r="NCM561" s="495"/>
      <c r="NCN561" s="495"/>
      <c r="NCO561" s="495"/>
      <c r="NCP561" s="495"/>
      <c r="NCQ561" s="495"/>
      <c r="NCR561" s="495"/>
      <c r="NCS561" s="495"/>
      <c r="NCT561" s="495"/>
      <c r="NCU561" s="495"/>
      <c r="NCV561" s="495"/>
      <c r="NCW561" s="495"/>
      <c r="NCX561" s="495"/>
      <c r="NCY561" s="495"/>
      <c r="NCZ561" s="495"/>
      <c r="NDA561" s="495"/>
      <c r="NDB561" s="495"/>
      <c r="NDC561" s="495"/>
      <c r="NDD561" s="495"/>
      <c r="NDE561" s="495"/>
      <c r="NDF561" s="495"/>
      <c r="NDG561" s="495"/>
      <c r="NDH561" s="495"/>
      <c r="NDI561" s="495"/>
      <c r="NDJ561" s="495"/>
      <c r="NDK561" s="495"/>
      <c r="NDL561" s="495"/>
      <c r="NDM561" s="495"/>
      <c r="NDN561" s="495"/>
      <c r="NDO561" s="495"/>
      <c r="NDP561" s="495"/>
      <c r="NDQ561" s="495"/>
      <c r="NDR561" s="495"/>
      <c r="NDS561" s="495"/>
      <c r="NDT561" s="495"/>
      <c r="NDU561" s="495"/>
      <c r="NDV561" s="495"/>
      <c r="NDW561" s="495"/>
      <c r="NDX561" s="495"/>
      <c r="NDY561" s="495"/>
      <c r="NDZ561" s="495"/>
      <c r="NEA561" s="495"/>
      <c r="NEB561" s="495"/>
      <c r="NEC561" s="495"/>
      <c r="NED561" s="495"/>
      <c r="NEE561" s="495"/>
      <c r="NEF561" s="495"/>
      <c r="NEG561" s="495"/>
      <c r="NEH561" s="495"/>
      <c r="NEI561" s="495"/>
      <c r="NEJ561" s="495"/>
      <c r="NEK561" s="495"/>
      <c r="NEL561" s="495"/>
      <c r="NEM561" s="495"/>
      <c r="NEN561" s="495"/>
      <c r="NEO561" s="495"/>
      <c r="NEP561" s="495"/>
      <c r="NEQ561" s="495"/>
      <c r="NER561" s="495"/>
      <c r="NES561" s="495"/>
      <c r="NET561" s="495"/>
      <c r="NEU561" s="495"/>
      <c r="NEV561" s="495"/>
      <c r="NEW561" s="495"/>
      <c r="NEX561" s="495"/>
      <c r="NEY561" s="495"/>
      <c r="NEZ561" s="495"/>
      <c r="NFA561" s="495"/>
      <c r="NFB561" s="495"/>
      <c r="NFC561" s="495"/>
      <c r="NFD561" s="495"/>
      <c r="NFE561" s="495"/>
      <c r="NFF561" s="495"/>
      <c r="NFG561" s="495"/>
      <c r="NFH561" s="495"/>
      <c r="NFI561" s="495"/>
      <c r="NFJ561" s="495"/>
      <c r="NFK561" s="495"/>
      <c r="NFL561" s="495"/>
      <c r="NFM561" s="495"/>
      <c r="NFN561" s="495"/>
      <c r="NFO561" s="495"/>
      <c r="NFP561" s="495"/>
      <c r="NFQ561" s="495"/>
      <c r="NFR561" s="495"/>
      <c r="NFS561" s="495"/>
      <c r="NFT561" s="495"/>
      <c r="NFU561" s="495"/>
      <c r="NFV561" s="495"/>
      <c r="NFW561" s="495"/>
      <c r="NFX561" s="495"/>
      <c r="NFY561" s="495"/>
      <c r="NFZ561" s="495"/>
      <c r="NGA561" s="495"/>
      <c r="NGB561" s="495"/>
      <c r="NGC561" s="495"/>
      <c r="NGD561" s="495"/>
      <c r="NGE561" s="495"/>
      <c r="NGF561" s="495"/>
      <c r="NGG561" s="495"/>
      <c r="NGH561" s="495"/>
      <c r="NGI561" s="495"/>
      <c r="NGJ561" s="495"/>
      <c r="NGK561" s="495"/>
      <c r="NGL561" s="495"/>
      <c r="NGM561" s="495"/>
      <c r="NGN561" s="495"/>
      <c r="NGO561" s="495"/>
      <c r="NGP561" s="495"/>
      <c r="NGQ561" s="495"/>
      <c r="NGR561" s="495"/>
      <c r="NGS561" s="495"/>
      <c r="NGT561" s="495"/>
      <c r="NGU561" s="495"/>
      <c r="NGV561" s="495"/>
      <c r="NGW561" s="495"/>
      <c r="NGX561" s="495"/>
      <c r="NGY561" s="495"/>
      <c r="NGZ561" s="495"/>
      <c r="NHA561" s="495"/>
      <c r="NHB561" s="495"/>
      <c r="NHC561" s="495"/>
      <c r="NHD561" s="495"/>
      <c r="NHE561" s="495"/>
      <c r="NHF561" s="495"/>
      <c r="NHG561" s="495"/>
      <c r="NHH561" s="495"/>
      <c r="NHI561" s="495"/>
      <c r="NHJ561" s="495"/>
      <c r="NHK561" s="495"/>
      <c r="NHL561" s="495"/>
      <c r="NHM561" s="495"/>
      <c r="NHN561" s="495"/>
      <c r="NHO561" s="495"/>
      <c r="NHP561" s="495"/>
      <c r="NHQ561" s="495"/>
      <c r="NHR561" s="495"/>
      <c r="NHS561" s="495"/>
      <c r="NHT561" s="495"/>
      <c r="NHU561" s="495"/>
      <c r="NHV561" s="495"/>
      <c r="NHW561" s="495"/>
      <c r="NHX561" s="495"/>
      <c r="NHY561" s="495"/>
      <c r="NHZ561" s="495"/>
      <c r="NIA561" s="495"/>
      <c r="NIB561" s="495"/>
      <c r="NIC561" s="495"/>
      <c r="NID561" s="495"/>
      <c r="NIE561" s="495"/>
      <c r="NIF561" s="495"/>
      <c r="NIG561" s="495"/>
      <c r="NIH561" s="495"/>
      <c r="NII561" s="495"/>
      <c r="NIJ561" s="495"/>
      <c r="NIK561" s="495"/>
      <c r="NIL561" s="495"/>
      <c r="NIM561" s="495"/>
      <c r="NIN561" s="495"/>
      <c r="NIO561" s="495"/>
      <c r="NIP561" s="495"/>
      <c r="NIQ561" s="495"/>
      <c r="NIR561" s="495"/>
      <c r="NIS561" s="495"/>
      <c r="NIT561" s="495"/>
      <c r="NIU561" s="495"/>
      <c r="NIV561" s="495"/>
      <c r="NIW561" s="495"/>
      <c r="NIX561" s="495"/>
      <c r="NIY561" s="495"/>
      <c r="NIZ561" s="495"/>
      <c r="NJA561" s="495"/>
      <c r="NJB561" s="495"/>
      <c r="NJC561" s="495"/>
      <c r="NJD561" s="495"/>
      <c r="NJE561" s="495"/>
      <c r="NJF561" s="495"/>
      <c r="NJG561" s="495"/>
      <c r="NJH561" s="495"/>
      <c r="NJI561" s="495"/>
      <c r="NJJ561" s="495"/>
      <c r="NJK561" s="495"/>
      <c r="NJL561" s="495"/>
      <c r="NJM561" s="495"/>
      <c r="NJN561" s="495"/>
      <c r="NJO561" s="495"/>
      <c r="NJP561" s="495"/>
      <c r="NJQ561" s="495"/>
      <c r="NJR561" s="495"/>
      <c r="NJS561" s="495"/>
      <c r="NJT561" s="495"/>
      <c r="NJU561" s="495"/>
      <c r="NJV561" s="495"/>
      <c r="NJW561" s="495"/>
      <c r="NJX561" s="495"/>
      <c r="NJY561" s="495"/>
      <c r="NJZ561" s="495"/>
      <c r="NKA561" s="495"/>
      <c r="NKB561" s="495"/>
      <c r="NKC561" s="495"/>
      <c r="NKD561" s="495"/>
      <c r="NKE561" s="495"/>
      <c r="NKF561" s="495"/>
      <c r="NKG561" s="495"/>
      <c r="NKH561" s="495"/>
      <c r="NKI561" s="495"/>
      <c r="NKJ561" s="495"/>
      <c r="NKK561" s="495"/>
      <c r="NKL561" s="495"/>
      <c r="NKM561" s="495"/>
      <c r="NKN561" s="495"/>
      <c r="NKO561" s="495"/>
      <c r="NKP561" s="495"/>
      <c r="NKQ561" s="495"/>
      <c r="NKR561" s="495"/>
      <c r="NKS561" s="495"/>
      <c r="NKT561" s="495"/>
      <c r="NKU561" s="495"/>
      <c r="NKV561" s="495"/>
      <c r="NKW561" s="495"/>
      <c r="NKX561" s="495"/>
      <c r="NKY561" s="495"/>
      <c r="NKZ561" s="495"/>
      <c r="NLA561" s="495"/>
      <c r="NLB561" s="495"/>
      <c r="NLC561" s="495"/>
      <c r="NLD561" s="495"/>
      <c r="NLE561" s="495"/>
      <c r="NLF561" s="495"/>
      <c r="NLG561" s="495"/>
      <c r="NLH561" s="495"/>
      <c r="NLI561" s="495"/>
      <c r="NLJ561" s="495"/>
      <c r="NLK561" s="495"/>
      <c r="NLL561" s="495"/>
      <c r="NLM561" s="495"/>
      <c r="NLN561" s="495"/>
      <c r="NLO561" s="495"/>
      <c r="NLP561" s="495"/>
      <c r="NLQ561" s="495"/>
      <c r="NLR561" s="495"/>
      <c r="NLS561" s="495"/>
      <c r="NLT561" s="495"/>
      <c r="NLU561" s="495"/>
      <c r="NLV561" s="495"/>
      <c r="NLW561" s="495"/>
      <c r="NLX561" s="495"/>
      <c r="NLY561" s="495"/>
      <c r="NLZ561" s="495"/>
      <c r="NMA561" s="495"/>
      <c r="NMB561" s="495"/>
      <c r="NMC561" s="495"/>
      <c r="NMD561" s="495"/>
      <c r="NME561" s="495"/>
      <c r="NMF561" s="495"/>
      <c r="NMG561" s="495"/>
      <c r="NMH561" s="495"/>
      <c r="NMI561" s="495"/>
      <c r="NMJ561" s="495"/>
      <c r="NMK561" s="495"/>
      <c r="NML561" s="495"/>
      <c r="NMM561" s="495"/>
      <c r="NMN561" s="495"/>
      <c r="NMO561" s="495"/>
      <c r="NMP561" s="495"/>
      <c r="NMQ561" s="495"/>
      <c r="NMR561" s="495"/>
      <c r="NMS561" s="495"/>
      <c r="NMT561" s="495"/>
      <c r="NMU561" s="495"/>
      <c r="NMV561" s="495"/>
      <c r="NMW561" s="495"/>
      <c r="NMX561" s="495"/>
      <c r="NMY561" s="495"/>
      <c r="NMZ561" s="495"/>
      <c r="NNA561" s="495"/>
      <c r="NNB561" s="495"/>
      <c r="NNC561" s="495"/>
      <c r="NND561" s="495"/>
      <c r="NNE561" s="495"/>
      <c r="NNF561" s="495"/>
      <c r="NNG561" s="495"/>
      <c r="NNH561" s="495"/>
      <c r="NNI561" s="495"/>
      <c r="NNJ561" s="495"/>
      <c r="NNK561" s="495"/>
      <c r="NNL561" s="495"/>
      <c r="NNM561" s="495"/>
      <c r="NNN561" s="495"/>
      <c r="NNO561" s="495"/>
      <c r="NNP561" s="495"/>
      <c r="NNQ561" s="495"/>
      <c r="NNR561" s="495"/>
      <c r="NNS561" s="495"/>
      <c r="NNT561" s="495"/>
      <c r="NNU561" s="495"/>
      <c r="NNV561" s="495"/>
      <c r="NNW561" s="495"/>
      <c r="NNX561" s="495"/>
      <c r="NNY561" s="495"/>
      <c r="NNZ561" s="495"/>
      <c r="NOA561" s="495"/>
      <c r="NOB561" s="495"/>
      <c r="NOC561" s="495"/>
      <c r="NOD561" s="495"/>
      <c r="NOE561" s="495"/>
      <c r="NOF561" s="495"/>
      <c r="NOG561" s="495"/>
      <c r="NOH561" s="495"/>
      <c r="NOI561" s="495"/>
      <c r="NOJ561" s="495"/>
      <c r="NOK561" s="495"/>
      <c r="NOL561" s="495"/>
      <c r="NOM561" s="495"/>
      <c r="NON561" s="495"/>
      <c r="NOO561" s="495"/>
      <c r="NOP561" s="495"/>
      <c r="NOQ561" s="495"/>
      <c r="NOR561" s="495"/>
      <c r="NOS561" s="495"/>
      <c r="NOT561" s="495"/>
      <c r="NOU561" s="495"/>
      <c r="NOV561" s="495"/>
      <c r="NOW561" s="495"/>
      <c r="NOX561" s="495"/>
      <c r="NOY561" s="495"/>
      <c r="NOZ561" s="495"/>
      <c r="NPA561" s="495"/>
      <c r="NPB561" s="495"/>
      <c r="NPC561" s="495"/>
      <c r="NPD561" s="495"/>
      <c r="NPE561" s="495"/>
      <c r="NPF561" s="495"/>
      <c r="NPG561" s="495"/>
      <c r="NPH561" s="495"/>
      <c r="NPI561" s="495"/>
      <c r="NPJ561" s="495"/>
      <c r="NPK561" s="495"/>
      <c r="NPL561" s="495"/>
      <c r="NPM561" s="495"/>
      <c r="NPN561" s="495"/>
      <c r="NPO561" s="495"/>
      <c r="NPP561" s="495"/>
      <c r="NPQ561" s="495"/>
      <c r="NPR561" s="495"/>
      <c r="NPS561" s="495"/>
      <c r="NPT561" s="495"/>
      <c r="NPU561" s="495"/>
      <c r="NPV561" s="495"/>
      <c r="NPW561" s="495"/>
      <c r="NPX561" s="495"/>
      <c r="NPY561" s="495"/>
      <c r="NPZ561" s="495"/>
      <c r="NQA561" s="495"/>
      <c r="NQB561" s="495"/>
      <c r="NQC561" s="495"/>
      <c r="NQD561" s="495"/>
      <c r="NQE561" s="495"/>
      <c r="NQF561" s="495"/>
      <c r="NQG561" s="495"/>
      <c r="NQH561" s="495"/>
      <c r="NQI561" s="495"/>
      <c r="NQJ561" s="495"/>
      <c r="NQK561" s="495"/>
      <c r="NQL561" s="495"/>
      <c r="NQM561" s="495"/>
      <c r="NQN561" s="495"/>
      <c r="NQO561" s="495"/>
      <c r="NQP561" s="495"/>
      <c r="NQQ561" s="495"/>
      <c r="NQR561" s="495"/>
      <c r="NQS561" s="495"/>
      <c r="NQT561" s="495"/>
      <c r="NQU561" s="495"/>
      <c r="NQV561" s="495"/>
      <c r="NQW561" s="495"/>
      <c r="NQX561" s="495"/>
      <c r="NQY561" s="495"/>
      <c r="NQZ561" s="495"/>
      <c r="NRA561" s="495"/>
      <c r="NRB561" s="495"/>
      <c r="NRC561" s="495"/>
      <c r="NRD561" s="495"/>
      <c r="NRE561" s="495"/>
      <c r="NRF561" s="495"/>
      <c r="NRG561" s="495"/>
      <c r="NRH561" s="495"/>
      <c r="NRI561" s="495"/>
      <c r="NRJ561" s="495"/>
      <c r="NRK561" s="495"/>
      <c r="NRL561" s="495"/>
      <c r="NRM561" s="495"/>
      <c r="NRN561" s="495"/>
      <c r="NRO561" s="495"/>
      <c r="NRP561" s="495"/>
      <c r="NRQ561" s="495"/>
      <c r="NRR561" s="495"/>
      <c r="NRS561" s="495"/>
      <c r="NRT561" s="495"/>
      <c r="NRU561" s="495"/>
      <c r="NRV561" s="495"/>
      <c r="NRW561" s="495"/>
      <c r="NRX561" s="495"/>
      <c r="NRY561" s="495"/>
      <c r="NRZ561" s="495"/>
      <c r="NSA561" s="495"/>
      <c r="NSB561" s="495"/>
      <c r="NSC561" s="495"/>
      <c r="NSD561" s="495"/>
      <c r="NSE561" s="495"/>
      <c r="NSF561" s="495"/>
      <c r="NSG561" s="495"/>
      <c r="NSH561" s="495"/>
      <c r="NSI561" s="495"/>
      <c r="NSJ561" s="495"/>
      <c r="NSK561" s="495"/>
      <c r="NSL561" s="495"/>
      <c r="NSM561" s="495"/>
      <c r="NSN561" s="495"/>
      <c r="NSO561" s="495"/>
      <c r="NSP561" s="495"/>
      <c r="NSQ561" s="495"/>
      <c r="NSR561" s="495"/>
      <c r="NSS561" s="495"/>
      <c r="NST561" s="495"/>
      <c r="NSU561" s="495"/>
      <c r="NSV561" s="495"/>
      <c r="NSW561" s="495"/>
      <c r="NSX561" s="495"/>
      <c r="NSY561" s="495"/>
      <c r="NSZ561" s="495"/>
      <c r="NTA561" s="495"/>
      <c r="NTB561" s="495"/>
      <c r="NTC561" s="495"/>
      <c r="NTD561" s="495"/>
      <c r="NTE561" s="495"/>
      <c r="NTF561" s="495"/>
      <c r="NTG561" s="495"/>
      <c r="NTH561" s="495"/>
      <c r="NTI561" s="495"/>
      <c r="NTJ561" s="495"/>
      <c r="NTK561" s="495"/>
      <c r="NTL561" s="495"/>
      <c r="NTM561" s="495"/>
      <c r="NTN561" s="495"/>
      <c r="NTO561" s="495"/>
      <c r="NTP561" s="495"/>
      <c r="NTQ561" s="495"/>
      <c r="NTR561" s="495"/>
      <c r="NTS561" s="495"/>
      <c r="NTT561" s="495"/>
      <c r="NTU561" s="495"/>
      <c r="NTV561" s="495"/>
      <c r="NTW561" s="495"/>
      <c r="NTX561" s="495"/>
      <c r="NTY561" s="495"/>
      <c r="NTZ561" s="495"/>
      <c r="NUA561" s="495"/>
      <c r="NUB561" s="495"/>
      <c r="NUC561" s="495"/>
      <c r="NUD561" s="495"/>
      <c r="NUE561" s="495"/>
      <c r="NUF561" s="495"/>
      <c r="NUG561" s="495"/>
      <c r="NUH561" s="495"/>
      <c r="NUI561" s="495"/>
      <c r="NUJ561" s="495"/>
      <c r="NUK561" s="495"/>
      <c r="NUL561" s="495"/>
      <c r="NUM561" s="495"/>
      <c r="NUN561" s="495"/>
      <c r="NUO561" s="495"/>
      <c r="NUP561" s="495"/>
      <c r="NUQ561" s="495"/>
      <c r="NUR561" s="495"/>
      <c r="NUS561" s="495"/>
      <c r="NUT561" s="495"/>
      <c r="NUU561" s="495"/>
      <c r="NUV561" s="495"/>
      <c r="NUW561" s="495"/>
      <c r="NUX561" s="495"/>
      <c r="NUY561" s="495"/>
      <c r="NUZ561" s="495"/>
      <c r="NVA561" s="495"/>
      <c r="NVB561" s="495"/>
      <c r="NVC561" s="495"/>
      <c r="NVD561" s="495"/>
      <c r="NVE561" s="495"/>
      <c r="NVF561" s="495"/>
      <c r="NVG561" s="495"/>
      <c r="NVH561" s="495"/>
      <c r="NVI561" s="495"/>
      <c r="NVJ561" s="495"/>
      <c r="NVK561" s="495"/>
      <c r="NVL561" s="495"/>
      <c r="NVM561" s="495"/>
      <c r="NVN561" s="495"/>
      <c r="NVO561" s="495"/>
      <c r="NVP561" s="495"/>
      <c r="NVQ561" s="495"/>
      <c r="NVR561" s="495"/>
      <c r="NVS561" s="495"/>
      <c r="NVT561" s="495"/>
      <c r="NVU561" s="495"/>
      <c r="NVV561" s="495"/>
      <c r="NVW561" s="495"/>
      <c r="NVX561" s="495"/>
      <c r="NVY561" s="495"/>
      <c r="NVZ561" s="495"/>
      <c r="NWA561" s="495"/>
      <c r="NWB561" s="495"/>
      <c r="NWC561" s="495"/>
      <c r="NWD561" s="495"/>
      <c r="NWE561" s="495"/>
      <c r="NWF561" s="495"/>
      <c r="NWG561" s="495"/>
      <c r="NWH561" s="495"/>
      <c r="NWI561" s="495"/>
      <c r="NWJ561" s="495"/>
      <c r="NWK561" s="495"/>
      <c r="NWL561" s="495"/>
      <c r="NWM561" s="495"/>
      <c r="NWN561" s="495"/>
      <c r="NWO561" s="495"/>
      <c r="NWP561" s="495"/>
      <c r="NWQ561" s="495"/>
      <c r="NWR561" s="495"/>
      <c r="NWS561" s="495"/>
      <c r="NWT561" s="495"/>
      <c r="NWU561" s="495"/>
      <c r="NWV561" s="495"/>
      <c r="NWW561" s="495"/>
      <c r="NWX561" s="495"/>
      <c r="NWY561" s="495"/>
      <c r="NWZ561" s="495"/>
      <c r="NXA561" s="495"/>
      <c r="NXB561" s="495"/>
      <c r="NXC561" s="495"/>
      <c r="NXD561" s="495"/>
      <c r="NXE561" s="495"/>
      <c r="NXF561" s="495"/>
      <c r="NXG561" s="495"/>
      <c r="NXH561" s="495"/>
      <c r="NXI561" s="495"/>
      <c r="NXJ561" s="495"/>
      <c r="NXK561" s="495"/>
      <c r="NXL561" s="495"/>
      <c r="NXM561" s="495"/>
      <c r="NXN561" s="495"/>
      <c r="NXO561" s="495"/>
      <c r="NXP561" s="495"/>
      <c r="NXQ561" s="495"/>
      <c r="NXR561" s="495"/>
      <c r="NXS561" s="495"/>
      <c r="NXT561" s="495"/>
      <c r="NXU561" s="495"/>
      <c r="NXV561" s="495"/>
      <c r="NXW561" s="495"/>
      <c r="NXX561" s="495"/>
      <c r="NXY561" s="495"/>
      <c r="NXZ561" s="495"/>
      <c r="NYA561" s="495"/>
      <c r="NYB561" s="495"/>
      <c r="NYC561" s="495"/>
      <c r="NYD561" s="495"/>
      <c r="NYE561" s="495"/>
      <c r="NYF561" s="495"/>
      <c r="NYG561" s="495"/>
      <c r="NYH561" s="495"/>
      <c r="NYI561" s="495"/>
      <c r="NYJ561" s="495"/>
      <c r="NYK561" s="495"/>
      <c r="NYL561" s="495"/>
      <c r="NYM561" s="495"/>
      <c r="NYN561" s="495"/>
      <c r="NYO561" s="495"/>
      <c r="NYP561" s="495"/>
      <c r="NYQ561" s="495"/>
      <c r="NYR561" s="495"/>
      <c r="NYS561" s="495"/>
      <c r="NYT561" s="495"/>
      <c r="NYU561" s="495"/>
      <c r="NYV561" s="495"/>
      <c r="NYW561" s="495"/>
      <c r="NYX561" s="495"/>
      <c r="NYY561" s="495"/>
      <c r="NYZ561" s="495"/>
      <c r="NZA561" s="495"/>
      <c r="NZB561" s="495"/>
      <c r="NZC561" s="495"/>
      <c r="NZD561" s="495"/>
      <c r="NZE561" s="495"/>
      <c r="NZF561" s="495"/>
      <c r="NZG561" s="495"/>
      <c r="NZH561" s="495"/>
      <c r="NZI561" s="495"/>
      <c r="NZJ561" s="495"/>
      <c r="NZK561" s="495"/>
      <c r="NZL561" s="495"/>
      <c r="NZM561" s="495"/>
      <c r="NZN561" s="495"/>
      <c r="NZO561" s="495"/>
      <c r="NZP561" s="495"/>
      <c r="NZQ561" s="495"/>
      <c r="NZR561" s="495"/>
      <c r="NZS561" s="495"/>
      <c r="NZT561" s="495"/>
      <c r="NZU561" s="495"/>
      <c r="NZV561" s="495"/>
      <c r="NZW561" s="495"/>
      <c r="NZX561" s="495"/>
      <c r="NZY561" s="495"/>
      <c r="NZZ561" s="495"/>
      <c r="OAA561" s="495"/>
      <c r="OAB561" s="495"/>
      <c r="OAC561" s="495"/>
      <c r="OAD561" s="495"/>
      <c r="OAE561" s="495"/>
      <c r="OAF561" s="495"/>
      <c r="OAG561" s="495"/>
      <c r="OAH561" s="495"/>
      <c r="OAI561" s="495"/>
      <c r="OAJ561" s="495"/>
      <c r="OAK561" s="495"/>
      <c r="OAL561" s="495"/>
      <c r="OAM561" s="495"/>
      <c r="OAN561" s="495"/>
      <c r="OAO561" s="495"/>
      <c r="OAP561" s="495"/>
      <c r="OAQ561" s="495"/>
      <c r="OAR561" s="495"/>
      <c r="OAS561" s="495"/>
      <c r="OAT561" s="495"/>
      <c r="OAU561" s="495"/>
      <c r="OAV561" s="495"/>
      <c r="OAW561" s="495"/>
      <c r="OAX561" s="495"/>
      <c r="OAY561" s="495"/>
      <c r="OAZ561" s="495"/>
      <c r="OBA561" s="495"/>
      <c r="OBB561" s="495"/>
      <c r="OBC561" s="495"/>
      <c r="OBD561" s="495"/>
      <c r="OBE561" s="495"/>
      <c r="OBF561" s="495"/>
      <c r="OBG561" s="495"/>
      <c r="OBH561" s="495"/>
      <c r="OBI561" s="495"/>
      <c r="OBJ561" s="495"/>
      <c r="OBK561" s="495"/>
      <c r="OBL561" s="495"/>
      <c r="OBM561" s="495"/>
      <c r="OBN561" s="495"/>
      <c r="OBO561" s="495"/>
      <c r="OBP561" s="495"/>
      <c r="OBQ561" s="495"/>
      <c r="OBR561" s="495"/>
      <c r="OBS561" s="495"/>
      <c r="OBT561" s="495"/>
      <c r="OBU561" s="495"/>
      <c r="OBV561" s="495"/>
      <c r="OBW561" s="495"/>
      <c r="OBX561" s="495"/>
      <c r="OBY561" s="495"/>
      <c r="OBZ561" s="495"/>
      <c r="OCA561" s="495"/>
      <c r="OCB561" s="495"/>
      <c r="OCC561" s="495"/>
      <c r="OCD561" s="495"/>
      <c r="OCE561" s="495"/>
      <c r="OCF561" s="495"/>
      <c r="OCG561" s="495"/>
      <c r="OCH561" s="495"/>
      <c r="OCI561" s="495"/>
      <c r="OCJ561" s="495"/>
      <c r="OCK561" s="495"/>
      <c r="OCL561" s="495"/>
      <c r="OCM561" s="495"/>
      <c r="OCN561" s="495"/>
      <c r="OCO561" s="495"/>
      <c r="OCP561" s="495"/>
      <c r="OCQ561" s="495"/>
      <c r="OCR561" s="495"/>
      <c r="OCS561" s="495"/>
      <c r="OCT561" s="495"/>
      <c r="OCU561" s="495"/>
      <c r="OCV561" s="495"/>
      <c r="OCW561" s="495"/>
      <c r="OCX561" s="495"/>
      <c r="OCY561" s="495"/>
      <c r="OCZ561" s="495"/>
      <c r="ODA561" s="495"/>
      <c r="ODB561" s="495"/>
      <c r="ODC561" s="495"/>
      <c r="ODD561" s="495"/>
      <c r="ODE561" s="495"/>
      <c r="ODF561" s="495"/>
      <c r="ODG561" s="495"/>
      <c r="ODH561" s="495"/>
      <c r="ODI561" s="495"/>
      <c r="ODJ561" s="495"/>
      <c r="ODK561" s="495"/>
      <c r="ODL561" s="495"/>
      <c r="ODM561" s="495"/>
      <c r="ODN561" s="495"/>
      <c r="ODO561" s="495"/>
      <c r="ODP561" s="495"/>
      <c r="ODQ561" s="495"/>
      <c r="ODR561" s="495"/>
      <c r="ODS561" s="495"/>
      <c r="ODT561" s="495"/>
      <c r="ODU561" s="495"/>
      <c r="ODV561" s="495"/>
      <c r="ODW561" s="495"/>
      <c r="ODX561" s="495"/>
      <c r="ODY561" s="495"/>
      <c r="ODZ561" s="495"/>
      <c r="OEA561" s="495"/>
      <c r="OEB561" s="495"/>
      <c r="OEC561" s="495"/>
      <c r="OED561" s="495"/>
      <c r="OEE561" s="495"/>
      <c r="OEF561" s="495"/>
      <c r="OEG561" s="495"/>
      <c r="OEH561" s="495"/>
      <c r="OEI561" s="495"/>
      <c r="OEJ561" s="495"/>
      <c r="OEK561" s="495"/>
      <c r="OEL561" s="495"/>
      <c r="OEM561" s="495"/>
      <c r="OEN561" s="495"/>
      <c r="OEO561" s="495"/>
      <c r="OEP561" s="495"/>
      <c r="OEQ561" s="495"/>
      <c r="OER561" s="495"/>
      <c r="OES561" s="495"/>
      <c r="OET561" s="495"/>
      <c r="OEU561" s="495"/>
      <c r="OEV561" s="495"/>
      <c r="OEW561" s="495"/>
      <c r="OEX561" s="495"/>
      <c r="OEY561" s="495"/>
      <c r="OEZ561" s="495"/>
      <c r="OFA561" s="495"/>
      <c r="OFB561" s="495"/>
      <c r="OFC561" s="495"/>
      <c r="OFD561" s="495"/>
      <c r="OFE561" s="495"/>
      <c r="OFF561" s="495"/>
      <c r="OFG561" s="495"/>
      <c r="OFH561" s="495"/>
      <c r="OFI561" s="495"/>
      <c r="OFJ561" s="495"/>
      <c r="OFK561" s="495"/>
      <c r="OFL561" s="495"/>
      <c r="OFM561" s="495"/>
      <c r="OFN561" s="495"/>
      <c r="OFO561" s="495"/>
      <c r="OFP561" s="495"/>
      <c r="OFQ561" s="495"/>
      <c r="OFR561" s="495"/>
      <c r="OFS561" s="495"/>
      <c r="OFT561" s="495"/>
      <c r="OFU561" s="495"/>
      <c r="OFV561" s="495"/>
      <c r="OFW561" s="495"/>
      <c r="OFX561" s="495"/>
      <c r="OFY561" s="495"/>
      <c r="OFZ561" s="495"/>
      <c r="OGA561" s="495"/>
      <c r="OGB561" s="495"/>
      <c r="OGC561" s="495"/>
      <c r="OGD561" s="495"/>
      <c r="OGE561" s="495"/>
      <c r="OGF561" s="495"/>
      <c r="OGG561" s="495"/>
      <c r="OGH561" s="495"/>
      <c r="OGI561" s="495"/>
      <c r="OGJ561" s="495"/>
      <c r="OGK561" s="495"/>
      <c r="OGL561" s="495"/>
      <c r="OGM561" s="495"/>
      <c r="OGN561" s="495"/>
      <c r="OGO561" s="495"/>
      <c r="OGP561" s="495"/>
      <c r="OGQ561" s="495"/>
      <c r="OGR561" s="495"/>
      <c r="OGS561" s="495"/>
      <c r="OGT561" s="495"/>
      <c r="OGU561" s="495"/>
      <c r="OGV561" s="495"/>
      <c r="OGW561" s="495"/>
      <c r="OGX561" s="495"/>
      <c r="OGY561" s="495"/>
      <c r="OGZ561" s="495"/>
      <c r="OHA561" s="495"/>
      <c r="OHB561" s="495"/>
      <c r="OHC561" s="495"/>
      <c r="OHD561" s="495"/>
      <c r="OHE561" s="495"/>
      <c r="OHF561" s="495"/>
      <c r="OHG561" s="495"/>
      <c r="OHH561" s="495"/>
      <c r="OHI561" s="495"/>
      <c r="OHJ561" s="495"/>
      <c r="OHK561" s="495"/>
      <c r="OHL561" s="495"/>
      <c r="OHM561" s="495"/>
      <c r="OHN561" s="495"/>
      <c r="OHO561" s="495"/>
      <c r="OHP561" s="495"/>
      <c r="OHQ561" s="495"/>
      <c r="OHR561" s="495"/>
      <c r="OHS561" s="495"/>
      <c r="OHT561" s="495"/>
      <c r="OHU561" s="495"/>
      <c r="OHV561" s="495"/>
      <c r="OHW561" s="495"/>
      <c r="OHX561" s="495"/>
      <c r="OHY561" s="495"/>
      <c r="OHZ561" s="495"/>
      <c r="OIA561" s="495"/>
      <c r="OIB561" s="495"/>
      <c r="OIC561" s="495"/>
      <c r="OID561" s="495"/>
      <c r="OIE561" s="495"/>
      <c r="OIF561" s="495"/>
      <c r="OIG561" s="495"/>
      <c r="OIH561" s="495"/>
      <c r="OII561" s="495"/>
      <c r="OIJ561" s="495"/>
      <c r="OIK561" s="495"/>
      <c r="OIL561" s="495"/>
      <c r="OIM561" s="495"/>
      <c r="OIN561" s="495"/>
      <c r="OIO561" s="495"/>
      <c r="OIP561" s="495"/>
      <c r="OIQ561" s="495"/>
      <c r="OIR561" s="495"/>
      <c r="OIS561" s="495"/>
      <c r="OIT561" s="495"/>
      <c r="OIU561" s="495"/>
      <c r="OIV561" s="495"/>
      <c r="OIW561" s="495"/>
      <c r="OIX561" s="495"/>
      <c r="OIY561" s="495"/>
      <c r="OIZ561" s="495"/>
      <c r="OJA561" s="495"/>
      <c r="OJB561" s="495"/>
      <c r="OJC561" s="495"/>
      <c r="OJD561" s="495"/>
      <c r="OJE561" s="495"/>
      <c r="OJF561" s="495"/>
      <c r="OJG561" s="495"/>
      <c r="OJH561" s="495"/>
      <c r="OJI561" s="495"/>
      <c r="OJJ561" s="495"/>
      <c r="OJK561" s="495"/>
      <c r="OJL561" s="495"/>
      <c r="OJM561" s="495"/>
      <c r="OJN561" s="495"/>
      <c r="OJO561" s="495"/>
      <c r="OJP561" s="495"/>
      <c r="OJQ561" s="495"/>
      <c r="OJR561" s="495"/>
      <c r="OJS561" s="495"/>
      <c r="OJT561" s="495"/>
      <c r="OJU561" s="495"/>
      <c r="OJV561" s="495"/>
      <c r="OJW561" s="495"/>
      <c r="OJX561" s="495"/>
      <c r="OJY561" s="495"/>
      <c r="OJZ561" s="495"/>
      <c r="OKA561" s="495"/>
      <c r="OKB561" s="495"/>
      <c r="OKC561" s="495"/>
      <c r="OKD561" s="495"/>
      <c r="OKE561" s="495"/>
      <c r="OKF561" s="495"/>
      <c r="OKG561" s="495"/>
      <c r="OKH561" s="495"/>
      <c r="OKI561" s="495"/>
      <c r="OKJ561" s="495"/>
      <c r="OKK561" s="495"/>
      <c r="OKL561" s="495"/>
      <c r="OKM561" s="495"/>
      <c r="OKN561" s="495"/>
      <c r="OKO561" s="495"/>
      <c r="OKP561" s="495"/>
      <c r="OKQ561" s="495"/>
      <c r="OKR561" s="495"/>
      <c r="OKS561" s="495"/>
      <c r="OKT561" s="495"/>
      <c r="OKU561" s="495"/>
      <c r="OKV561" s="495"/>
      <c r="OKW561" s="495"/>
      <c r="OKX561" s="495"/>
      <c r="OKY561" s="495"/>
      <c r="OKZ561" s="495"/>
      <c r="OLA561" s="495"/>
      <c r="OLB561" s="495"/>
      <c r="OLC561" s="495"/>
      <c r="OLD561" s="495"/>
      <c r="OLE561" s="495"/>
      <c r="OLF561" s="495"/>
      <c r="OLG561" s="495"/>
      <c r="OLH561" s="495"/>
      <c r="OLI561" s="495"/>
      <c r="OLJ561" s="495"/>
      <c r="OLK561" s="495"/>
      <c r="OLL561" s="495"/>
      <c r="OLM561" s="495"/>
      <c r="OLN561" s="495"/>
      <c r="OLO561" s="495"/>
      <c r="OLP561" s="495"/>
      <c r="OLQ561" s="495"/>
      <c r="OLR561" s="495"/>
      <c r="OLS561" s="495"/>
      <c r="OLT561" s="495"/>
      <c r="OLU561" s="495"/>
      <c r="OLV561" s="495"/>
      <c r="OLW561" s="495"/>
      <c r="OLX561" s="495"/>
      <c r="OLY561" s="495"/>
      <c r="OLZ561" s="495"/>
      <c r="OMA561" s="495"/>
      <c r="OMB561" s="495"/>
      <c r="OMC561" s="495"/>
      <c r="OMD561" s="495"/>
      <c r="OME561" s="495"/>
      <c r="OMF561" s="495"/>
      <c r="OMG561" s="495"/>
      <c r="OMH561" s="495"/>
      <c r="OMI561" s="495"/>
      <c r="OMJ561" s="495"/>
      <c r="OMK561" s="495"/>
      <c r="OML561" s="495"/>
      <c r="OMM561" s="495"/>
      <c r="OMN561" s="495"/>
      <c r="OMO561" s="495"/>
      <c r="OMP561" s="495"/>
      <c r="OMQ561" s="495"/>
      <c r="OMR561" s="495"/>
      <c r="OMS561" s="495"/>
      <c r="OMT561" s="495"/>
      <c r="OMU561" s="495"/>
      <c r="OMV561" s="495"/>
      <c r="OMW561" s="495"/>
      <c r="OMX561" s="495"/>
      <c r="OMY561" s="495"/>
      <c r="OMZ561" s="495"/>
      <c r="ONA561" s="495"/>
      <c r="ONB561" s="495"/>
      <c r="ONC561" s="495"/>
      <c r="OND561" s="495"/>
      <c r="ONE561" s="495"/>
      <c r="ONF561" s="495"/>
      <c r="ONG561" s="495"/>
      <c r="ONH561" s="495"/>
      <c r="ONI561" s="495"/>
      <c r="ONJ561" s="495"/>
      <c r="ONK561" s="495"/>
      <c r="ONL561" s="495"/>
      <c r="ONM561" s="495"/>
      <c r="ONN561" s="495"/>
      <c r="ONO561" s="495"/>
      <c r="ONP561" s="495"/>
      <c r="ONQ561" s="495"/>
      <c r="ONR561" s="495"/>
      <c r="ONS561" s="495"/>
      <c r="ONT561" s="495"/>
      <c r="ONU561" s="495"/>
      <c r="ONV561" s="495"/>
      <c r="ONW561" s="495"/>
      <c r="ONX561" s="495"/>
      <c r="ONY561" s="495"/>
      <c r="ONZ561" s="495"/>
      <c r="OOA561" s="495"/>
      <c r="OOB561" s="495"/>
      <c r="OOC561" s="495"/>
      <c r="OOD561" s="495"/>
      <c r="OOE561" s="495"/>
      <c r="OOF561" s="495"/>
      <c r="OOG561" s="495"/>
      <c r="OOH561" s="495"/>
      <c r="OOI561" s="495"/>
      <c r="OOJ561" s="495"/>
      <c r="OOK561" s="495"/>
      <c r="OOL561" s="495"/>
      <c r="OOM561" s="495"/>
      <c r="OON561" s="495"/>
      <c r="OOO561" s="495"/>
      <c r="OOP561" s="495"/>
      <c r="OOQ561" s="495"/>
      <c r="OOR561" s="495"/>
      <c r="OOS561" s="495"/>
      <c r="OOT561" s="495"/>
      <c r="OOU561" s="495"/>
      <c r="OOV561" s="495"/>
      <c r="OOW561" s="495"/>
      <c r="OOX561" s="495"/>
      <c r="OOY561" s="495"/>
      <c r="OOZ561" s="495"/>
      <c r="OPA561" s="495"/>
      <c r="OPB561" s="495"/>
      <c r="OPC561" s="495"/>
      <c r="OPD561" s="495"/>
      <c r="OPE561" s="495"/>
      <c r="OPF561" s="495"/>
      <c r="OPG561" s="495"/>
      <c r="OPH561" s="495"/>
      <c r="OPI561" s="495"/>
      <c r="OPJ561" s="495"/>
      <c r="OPK561" s="495"/>
      <c r="OPL561" s="495"/>
      <c r="OPM561" s="495"/>
      <c r="OPN561" s="495"/>
      <c r="OPO561" s="495"/>
      <c r="OPP561" s="495"/>
      <c r="OPQ561" s="495"/>
      <c r="OPR561" s="495"/>
      <c r="OPS561" s="495"/>
      <c r="OPT561" s="495"/>
      <c r="OPU561" s="495"/>
      <c r="OPV561" s="495"/>
      <c r="OPW561" s="495"/>
      <c r="OPX561" s="495"/>
      <c r="OPY561" s="495"/>
      <c r="OPZ561" s="495"/>
      <c r="OQA561" s="495"/>
      <c r="OQB561" s="495"/>
      <c r="OQC561" s="495"/>
      <c r="OQD561" s="495"/>
      <c r="OQE561" s="495"/>
      <c r="OQF561" s="495"/>
      <c r="OQG561" s="495"/>
      <c r="OQH561" s="495"/>
      <c r="OQI561" s="495"/>
      <c r="OQJ561" s="495"/>
      <c r="OQK561" s="495"/>
      <c r="OQL561" s="495"/>
      <c r="OQM561" s="495"/>
      <c r="OQN561" s="495"/>
      <c r="OQO561" s="495"/>
      <c r="OQP561" s="495"/>
      <c r="OQQ561" s="495"/>
      <c r="OQR561" s="495"/>
      <c r="OQS561" s="495"/>
      <c r="OQT561" s="495"/>
      <c r="OQU561" s="495"/>
      <c r="OQV561" s="495"/>
      <c r="OQW561" s="495"/>
      <c r="OQX561" s="495"/>
      <c r="OQY561" s="495"/>
      <c r="OQZ561" s="495"/>
      <c r="ORA561" s="495"/>
      <c r="ORB561" s="495"/>
      <c r="ORC561" s="495"/>
      <c r="ORD561" s="495"/>
      <c r="ORE561" s="495"/>
      <c r="ORF561" s="495"/>
      <c r="ORG561" s="495"/>
      <c r="ORH561" s="495"/>
      <c r="ORI561" s="495"/>
      <c r="ORJ561" s="495"/>
      <c r="ORK561" s="495"/>
      <c r="ORL561" s="495"/>
      <c r="ORM561" s="495"/>
      <c r="ORN561" s="495"/>
      <c r="ORO561" s="495"/>
      <c r="ORP561" s="495"/>
      <c r="ORQ561" s="495"/>
      <c r="ORR561" s="495"/>
      <c r="ORS561" s="495"/>
      <c r="ORT561" s="495"/>
      <c r="ORU561" s="495"/>
      <c r="ORV561" s="495"/>
      <c r="ORW561" s="495"/>
      <c r="ORX561" s="495"/>
      <c r="ORY561" s="495"/>
      <c r="ORZ561" s="495"/>
      <c r="OSA561" s="495"/>
      <c r="OSB561" s="495"/>
      <c r="OSC561" s="495"/>
      <c r="OSD561" s="495"/>
      <c r="OSE561" s="495"/>
      <c r="OSF561" s="495"/>
      <c r="OSG561" s="495"/>
      <c r="OSH561" s="495"/>
      <c r="OSI561" s="495"/>
      <c r="OSJ561" s="495"/>
      <c r="OSK561" s="495"/>
      <c r="OSL561" s="495"/>
      <c r="OSM561" s="495"/>
      <c r="OSN561" s="495"/>
      <c r="OSO561" s="495"/>
      <c r="OSP561" s="495"/>
      <c r="OSQ561" s="495"/>
      <c r="OSR561" s="495"/>
      <c r="OSS561" s="495"/>
      <c r="OST561" s="495"/>
      <c r="OSU561" s="495"/>
      <c r="OSV561" s="495"/>
      <c r="OSW561" s="495"/>
      <c r="OSX561" s="495"/>
      <c r="OSY561" s="495"/>
      <c r="OSZ561" s="495"/>
      <c r="OTA561" s="495"/>
      <c r="OTB561" s="495"/>
      <c r="OTC561" s="495"/>
      <c r="OTD561" s="495"/>
      <c r="OTE561" s="495"/>
      <c r="OTF561" s="495"/>
      <c r="OTG561" s="495"/>
      <c r="OTH561" s="495"/>
      <c r="OTI561" s="495"/>
      <c r="OTJ561" s="495"/>
      <c r="OTK561" s="495"/>
      <c r="OTL561" s="495"/>
      <c r="OTM561" s="495"/>
      <c r="OTN561" s="495"/>
      <c r="OTO561" s="495"/>
      <c r="OTP561" s="495"/>
      <c r="OTQ561" s="495"/>
      <c r="OTR561" s="495"/>
      <c r="OTS561" s="495"/>
      <c r="OTT561" s="495"/>
      <c r="OTU561" s="495"/>
      <c r="OTV561" s="495"/>
      <c r="OTW561" s="495"/>
      <c r="OTX561" s="495"/>
      <c r="OTY561" s="495"/>
      <c r="OTZ561" s="495"/>
      <c r="OUA561" s="495"/>
      <c r="OUB561" s="495"/>
      <c r="OUC561" s="495"/>
      <c r="OUD561" s="495"/>
      <c r="OUE561" s="495"/>
      <c r="OUF561" s="495"/>
      <c r="OUG561" s="495"/>
      <c r="OUH561" s="495"/>
      <c r="OUI561" s="495"/>
      <c r="OUJ561" s="495"/>
      <c r="OUK561" s="495"/>
      <c r="OUL561" s="495"/>
      <c r="OUM561" s="495"/>
      <c r="OUN561" s="495"/>
      <c r="OUO561" s="495"/>
      <c r="OUP561" s="495"/>
      <c r="OUQ561" s="495"/>
      <c r="OUR561" s="495"/>
      <c r="OUS561" s="495"/>
      <c r="OUT561" s="495"/>
      <c r="OUU561" s="495"/>
      <c r="OUV561" s="495"/>
      <c r="OUW561" s="495"/>
      <c r="OUX561" s="495"/>
      <c r="OUY561" s="495"/>
      <c r="OUZ561" s="495"/>
      <c r="OVA561" s="495"/>
      <c r="OVB561" s="495"/>
      <c r="OVC561" s="495"/>
      <c r="OVD561" s="495"/>
      <c r="OVE561" s="495"/>
      <c r="OVF561" s="495"/>
      <c r="OVG561" s="495"/>
      <c r="OVH561" s="495"/>
      <c r="OVI561" s="495"/>
      <c r="OVJ561" s="495"/>
      <c r="OVK561" s="495"/>
      <c r="OVL561" s="495"/>
      <c r="OVM561" s="495"/>
      <c r="OVN561" s="495"/>
      <c r="OVO561" s="495"/>
      <c r="OVP561" s="495"/>
      <c r="OVQ561" s="495"/>
      <c r="OVR561" s="495"/>
      <c r="OVS561" s="495"/>
      <c r="OVT561" s="495"/>
      <c r="OVU561" s="495"/>
      <c r="OVV561" s="495"/>
      <c r="OVW561" s="495"/>
      <c r="OVX561" s="495"/>
      <c r="OVY561" s="495"/>
      <c r="OVZ561" s="495"/>
      <c r="OWA561" s="495"/>
      <c r="OWB561" s="495"/>
      <c r="OWC561" s="495"/>
      <c r="OWD561" s="495"/>
      <c r="OWE561" s="495"/>
      <c r="OWF561" s="495"/>
      <c r="OWG561" s="495"/>
      <c r="OWH561" s="495"/>
      <c r="OWI561" s="495"/>
      <c r="OWJ561" s="495"/>
      <c r="OWK561" s="495"/>
      <c r="OWL561" s="495"/>
      <c r="OWM561" s="495"/>
      <c r="OWN561" s="495"/>
      <c r="OWO561" s="495"/>
      <c r="OWP561" s="495"/>
      <c r="OWQ561" s="495"/>
      <c r="OWR561" s="495"/>
      <c r="OWS561" s="495"/>
      <c r="OWT561" s="495"/>
      <c r="OWU561" s="495"/>
      <c r="OWV561" s="495"/>
      <c r="OWW561" s="495"/>
      <c r="OWX561" s="495"/>
      <c r="OWY561" s="495"/>
      <c r="OWZ561" s="495"/>
      <c r="OXA561" s="495"/>
      <c r="OXB561" s="495"/>
      <c r="OXC561" s="495"/>
      <c r="OXD561" s="495"/>
      <c r="OXE561" s="495"/>
      <c r="OXF561" s="495"/>
      <c r="OXG561" s="495"/>
      <c r="OXH561" s="495"/>
      <c r="OXI561" s="495"/>
      <c r="OXJ561" s="495"/>
      <c r="OXK561" s="495"/>
      <c r="OXL561" s="495"/>
      <c r="OXM561" s="495"/>
      <c r="OXN561" s="495"/>
      <c r="OXO561" s="495"/>
      <c r="OXP561" s="495"/>
      <c r="OXQ561" s="495"/>
      <c r="OXR561" s="495"/>
      <c r="OXS561" s="495"/>
      <c r="OXT561" s="495"/>
      <c r="OXU561" s="495"/>
      <c r="OXV561" s="495"/>
      <c r="OXW561" s="495"/>
      <c r="OXX561" s="495"/>
      <c r="OXY561" s="495"/>
      <c r="OXZ561" s="495"/>
      <c r="OYA561" s="495"/>
      <c r="OYB561" s="495"/>
      <c r="OYC561" s="495"/>
      <c r="OYD561" s="495"/>
      <c r="OYE561" s="495"/>
      <c r="OYF561" s="495"/>
      <c r="OYG561" s="495"/>
      <c r="OYH561" s="495"/>
      <c r="OYI561" s="495"/>
      <c r="OYJ561" s="495"/>
      <c r="OYK561" s="495"/>
      <c r="OYL561" s="495"/>
      <c r="OYM561" s="495"/>
      <c r="OYN561" s="495"/>
      <c r="OYO561" s="495"/>
      <c r="OYP561" s="495"/>
      <c r="OYQ561" s="495"/>
      <c r="OYR561" s="495"/>
      <c r="OYS561" s="495"/>
      <c r="OYT561" s="495"/>
      <c r="OYU561" s="495"/>
      <c r="OYV561" s="495"/>
      <c r="OYW561" s="495"/>
      <c r="OYX561" s="495"/>
      <c r="OYY561" s="495"/>
      <c r="OYZ561" s="495"/>
      <c r="OZA561" s="495"/>
      <c r="OZB561" s="495"/>
      <c r="OZC561" s="495"/>
      <c r="OZD561" s="495"/>
      <c r="OZE561" s="495"/>
      <c r="OZF561" s="495"/>
      <c r="OZG561" s="495"/>
      <c r="OZH561" s="495"/>
      <c r="OZI561" s="495"/>
      <c r="OZJ561" s="495"/>
      <c r="OZK561" s="495"/>
      <c r="OZL561" s="495"/>
      <c r="OZM561" s="495"/>
      <c r="OZN561" s="495"/>
      <c r="OZO561" s="495"/>
      <c r="OZP561" s="495"/>
      <c r="OZQ561" s="495"/>
      <c r="OZR561" s="495"/>
      <c r="OZS561" s="495"/>
      <c r="OZT561" s="495"/>
      <c r="OZU561" s="495"/>
      <c r="OZV561" s="495"/>
      <c r="OZW561" s="495"/>
      <c r="OZX561" s="495"/>
      <c r="OZY561" s="495"/>
      <c r="OZZ561" s="495"/>
      <c r="PAA561" s="495"/>
      <c r="PAB561" s="495"/>
      <c r="PAC561" s="495"/>
      <c r="PAD561" s="495"/>
      <c r="PAE561" s="495"/>
      <c r="PAF561" s="495"/>
      <c r="PAG561" s="495"/>
      <c r="PAH561" s="495"/>
      <c r="PAI561" s="495"/>
      <c r="PAJ561" s="495"/>
      <c r="PAK561" s="495"/>
      <c r="PAL561" s="495"/>
      <c r="PAM561" s="495"/>
      <c r="PAN561" s="495"/>
      <c r="PAO561" s="495"/>
      <c r="PAP561" s="495"/>
      <c r="PAQ561" s="495"/>
      <c r="PAR561" s="495"/>
      <c r="PAS561" s="495"/>
      <c r="PAT561" s="495"/>
      <c r="PAU561" s="495"/>
      <c r="PAV561" s="495"/>
      <c r="PAW561" s="495"/>
      <c r="PAX561" s="495"/>
      <c r="PAY561" s="495"/>
      <c r="PAZ561" s="495"/>
      <c r="PBA561" s="495"/>
      <c r="PBB561" s="495"/>
      <c r="PBC561" s="495"/>
      <c r="PBD561" s="495"/>
      <c r="PBE561" s="495"/>
      <c r="PBF561" s="495"/>
      <c r="PBG561" s="495"/>
      <c r="PBH561" s="495"/>
      <c r="PBI561" s="495"/>
      <c r="PBJ561" s="495"/>
      <c r="PBK561" s="495"/>
      <c r="PBL561" s="495"/>
      <c r="PBM561" s="495"/>
      <c r="PBN561" s="495"/>
      <c r="PBO561" s="495"/>
      <c r="PBP561" s="495"/>
      <c r="PBQ561" s="495"/>
      <c r="PBR561" s="495"/>
      <c r="PBS561" s="495"/>
      <c r="PBT561" s="495"/>
      <c r="PBU561" s="495"/>
      <c r="PBV561" s="495"/>
      <c r="PBW561" s="495"/>
      <c r="PBX561" s="495"/>
      <c r="PBY561" s="495"/>
      <c r="PBZ561" s="495"/>
      <c r="PCA561" s="495"/>
      <c r="PCB561" s="495"/>
      <c r="PCC561" s="495"/>
      <c r="PCD561" s="495"/>
      <c r="PCE561" s="495"/>
      <c r="PCF561" s="495"/>
      <c r="PCG561" s="495"/>
      <c r="PCH561" s="495"/>
      <c r="PCI561" s="495"/>
      <c r="PCJ561" s="495"/>
      <c r="PCK561" s="495"/>
      <c r="PCL561" s="495"/>
      <c r="PCM561" s="495"/>
      <c r="PCN561" s="495"/>
      <c r="PCO561" s="495"/>
      <c r="PCP561" s="495"/>
      <c r="PCQ561" s="495"/>
      <c r="PCR561" s="495"/>
      <c r="PCS561" s="495"/>
      <c r="PCT561" s="495"/>
      <c r="PCU561" s="495"/>
      <c r="PCV561" s="495"/>
      <c r="PCW561" s="495"/>
      <c r="PCX561" s="495"/>
      <c r="PCY561" s="495"/>
      <c r="PCZ561" s="495"/>
      <c r="PDA561" s="495"/>
      <c r="PDB561" s="495"/>
      <c r="PDC561" s="495"/>
      <c r="PDD561" s="495"/>
      <c r="PDE561" s="495"/>
      <c r="PDF561" s="495"/>
      <c r="PDG561" s="495"/>
      <c r="PDH561" s="495"/>
      <c r="PDI561" s="495"/>
      <c r="PDJ561" s="495"/>
      <c r="PDK561" s="495"/>
      <c r="PDL561" s="495"/>
      <c r="PDM561" s="495"/>
      <c r="PDN561" s="495"/>
      <c r="PDO561" s="495"/>
      <c r="PDP561" s="495"/>
      <c r="PDQ561" s="495"/>
      <c r="PDR561" s="495"/>
      <c r="PDS561" s="495"/>
      <c r="PDT561" s="495"/>
      <c r="PDU561" s="495"/>
      <c r="PDV561" s="495"/>
      <c r="PDW561" s="495"/>
      <c r="PDX561" s="495"/>
      <c r="PDY561" s="495"/>
      <c r="PDZ561" s="495"/>
      <c r="PEA561" s="495"/>
      <c r="PEB561" s="495"/>
      <c r="PEC561" s="495"/>
      <c r="PED561" s="495"/>
      <c r="PEE561" s="495"/>
      <c r="PEF561" s="495"/>
      <c r="PEG561" s="495"/>
      <c r="PEH561" s="495"/>
      <c r="PEI561" s="495"/>
      <c r="PEJ561" s="495"/>
      <c r="PEK561" s="495"/>
      <c r="PEL561" s="495"/>
      <c r="PEM561" s="495"/>
      <c r="PEN561" s="495"/>
      <c r="PEO561" s="495"/>
      <c r="PEP561" s="495"/>
      <c r="PEQ561" s="495"/>
      <c r="PER561" s="495"/>
      <c r="PES561" s="495"/>
      <c r="PET561" s="495"/>
      <c r="PEU561" s="495"/>
      <c r="PEV561" s="495"/>
      <c r="PEW561" s="495"/>
      <c r="PEX561" s="495"/>
      <c r="PEY561" s="495"/>
      <c r="PEZ561" s="495"/>
      <c r="PFA561" s="495"/>
      <c r="PFB561" s="495"/>
      <c r="PFC561" s="495"/>
      <c r="PFD561" s="495"/>
      <c r="PFE561" s="495"/>
      <c r="PFF561" s="495"/>
      <c r="PFG561" s="495"/>
      <c r="PFH561" s="495"/>
      <c r="PFI561" s="495"/>
      <c r="PFJ561" s="495"/>
      <c r="PFK561" s="495"/>
      <c r="PFL561" s="495"/>
      <c r="PFM561" s="495"/>
      <c r="PFN561" s="495"/>
      <c r="PFO561" s="495"/>
      <c r="PFP561" s="495"/>
      <c r="PFQ561" s="495"/>
      <c r="PFR561" s="495"/>
      <c r="PFS561" s="495"/>
      <c r="PFT561" s="495"/>
      <c r="PFU561" s="495"/>
      <c r="PFV561" s="495"/>
      <c r="PFW561" s="495"/>
      <c r="PFX561" s="495"/>
      <c r="PFY561" s="495"/>
      <c r="PFZ561" s="495"/>
      <c r="PGA561" s="495"/>
      <c r="PGB561" s="495"/>
      <c r="PGC561" s="495"/>
      <c r="PGD561" s="495"/>
      <c r="PGE561" s="495"/>
      <c r="PGF561" s="495"/>
      <c r="PGG561" s="495"/>
      <c r="PGH561" s="495"/>
      <c r="PGI561" s="495"/>
      <c r="PGJ561" s="495"/>
      <c r="PGK561" s="495"/>
      <c r="PGL561" s="495"/>
      <c r="PGM561" s="495"/>
      <c r="PGN561" s="495"/>
      <c r="PGO561" s="495"/>
      <c r="PGP561" s="495"/>
      <c r="PGQ561" s="495"/>
      <c r="PGR561" s="495"/>
      <c r="PGS561" s="495"/>
      <c r="PGT561" s="495"/>
      <c r="PGU561" s="495"/>
      <c r="PGV561" s="495"/>
      <c r="PGW561" s="495"/>
      <c r="PGX561" s="495"/>
      <c r="PGY561" s="495"/>
      <c r="PGZ561" s="495"/>
      <c r="PHA561" s="495"/>
      <c r="PHB561" s="495"/>
      <c r="PHC561" s="495"/>
      <c r="PHD561" s="495"/>
      <c r="PHE561" s="495"/>
      <c r="PHF561" s="495"/>
      <c r="PHG561" s="495"/>
      <c r="PHH561" s="495"/>
      <c r="PHI561" s="495"/>
      <c r="PHJ561" s="495"/>
      <c r="PHK561" s="495"/>
      <c r="PHL561" s="495"/>
      <c r="PHM561" s="495"/>
      <c r="PHN561" s="495"/>
      <c r="PHO561" s="495"/>
      <c r="PHP561" s="495"/>
      <c r="PHQ561" s="495"/>
      <c r="PHR561" s="495"/>
      <c r="PHS561" s="495"/>
      <c r="PHT561" s="495"/>
      <c r="PHU561" s="495"/>
      <c r="PHV561" s="495"/>
      <c r="PHW561" s="495"/>
      <c r="PHX561" s="495"/>
      <c r="PHY561" s="495"/>
      <c r="PHZ561" s="495"/>
      <c r="PIA561" s="495"/>
      <c r="PIB561" s="495"/>
      <c r="PIC561" s="495"/>
      <c r="PID561" s="495"/>
      <c r="PIE561" s="495"/>
      <c r="PIF561" s="495"/>
      <c r="PIG561" s="495"/>
      <c r="PIH561" s="495"/>
      <c r="PII561" s="495"/>
      <c r="PIJ561" s="495"/>
      <c r="PIK561" s="495"/>
      <c r="PIL561" s="495"/>
      <c r="PIM561" s="495"/>
      <c r="PIN561" s="495"/>
      <c r="PIO561" s="495"/>
      <c r="PIP561" s="495"/>
      <c r="PIQ561" s="495"/>
      <c r="PIR561" s="495"/>
      <c r="PIS561" s="495"/>
      <c r="PIT561" s="495"/>
      <c r="PIU561" s="495"/>
      <c r="PIV561" s="495"/>
      <c r="PIW561" s="495"/>
      <c r="PIX561" s="495"/>
      <c r="PIY561" s="495"/>
      <c r="PIZ561" s="495"/>
      <c r="PJA561" s="495"/>
      <c r="PJB561" s="495"/>
      <c r="PJC561" s="495"/>
      <c r="PJD561" s="495"/>
      <c r="PJE561" s="495"/>
      <c r="PJF561" s="495"/>
      <c r="PJG561" s="495"/>
      <c r="PJH561" s="495"/>
      <c r="PJI561" s="495"/>
      <c r="PJJ561" s="495"/>
      <c r="PJK561" s="495"/>
      <c r="PJL561" s="495"/>
      <c r="PJM561" s="495"/>
      <c r="PJN561" s="495"/>
      <c r="PJO561" s="495"/>
      <c r="PJP561" s="495"/>
      <c r="PJQ561" s="495"/>
      <c r="PJR561" s="495"/>
      <c r="PJS561" s="495"/>
      <c r="PJT561" s="495"/>
      <c r="PJU561" s="495"/>
      <c r="PJV561" s="495"/>
      <c r="PJW561" s="495"/>
      <c r="PJX561" s="495"/>
      <c r="PJY561" s="495"/>
      <c r="PJZ561" s="495"/>
      <c r="PKA561" s="495"/>
      <c r="PKB561" s="495"/>
      <c r="PKC561" s="495"/>
      <c r="PKD561" s="495"/>
      <c r="PKE561" s="495"/>
      <c r="PKF561" s="495"/>
      <c r="PKG561" s="495"/>
      <c r="PKH561" s="495"/>
      <c r="PKI561" s="495"/>
      <c r="PKJ561" s="495"/>
      <c r="PKK561" s="495"/>
      <c r="PKL561" s="495"/>
      <c r="PKM561" s="495"/>
      <c r="PKN561" s="495"/>
      <c r="PKO561" s="495"/>
      <c r="PKP561" s="495"/>
      <c r="PKQ561" s="495"/>
      <c r="PKR561" s="495"/>
      <c r="PKS561" s="495"/>
      <c r="PKT561" s="495"/>
      <c r="PKU561" s="495"/>
      <c r="PKV561" s="495"/>
      <c r="PKW561" s="495"/>
      <c r="PKX561" s="495"/>
      <c r="PKY561" s="495"/>
      <c r="PKZ561" s="495"/>
      <c r="PLA561" s="495"/>
      <c r="PLB561" s="495"/>
      <c r="PLC561" s="495"/>
      <c r="PLD561" s="495"/>
      <c r="PLE561" s="495"/>
      <c r="PLF561" s="495"/>
      <c r="PLG561" s="495"/>
      <c r="PLH561" s="495"/>
      <c r="PLI561" s="495"/>
      <c r="PLJ561" s="495"/>
      <c r="PLK561" s="495"/>
      <c r="PLL561" s="495"/>
      <c r="PLM561" s="495"/>
      <c r="PLN561" s="495"/>
      <c r="PLO561" s="495"/>
      <c r="PLP561" s="495"/>
      <c r="PLQ561" s="495"/>
      <c r="PLR561" s="495"/>
      <c r="PLS561" s="495"/>
      <c r="PLT561" s="495"/>
      <c r="PLU561" s="495"/>
      <c r="PLV561" s="495"/>
      <c r="PLW561" s="495"/>
      <c r="PLX561" s="495"/>
      <c r="PLY561" s="495"/>
      <c r="PLZ561" s="495"/>
      <c r="PMA561" s="495"/>
      <c r="PMB561" s="495"/>
      <c r="PMC561" s="495"/>
      <c r="PMD561" s="495"/>
      <c r="PME561" s="495"/>
      <c r="PMF561" s="495"/>
      <c r="PMG561" s="495"/>
      <c r="PMH561" s="495"/>
      <c r="PMI561" s="495"/>
      <c r="PMJ561" s="495"/>
      <c r="PMK561" s="495"/>
      <c r="PML561" s="495"/>
      <c r="PMM561" s="495"/>
      <c r="PMN561" s="495"/>
      <c r="PMO561" s="495"/>
      <c r="PMP561" s="495"/>
      <c r="PMQ561" s="495"/>
      <c r="PMR561" s="495"/>
      <c r="PMS561" s="495"/>
      <c r="PMT561" s="495"/>
      <c r="PMU561" s="495"/>
      <c r="PMV561" s="495"/>
      <c r="PMW561" s="495"/>
      <c r="PMX561" s="495"/>
      <c r="PMY561" s="495"/>
      <c r="PMZ561" s="495"/>
      <c r="PNA561" s="495"/>
      <c r="PNB561" s="495"/>
      <c r="PNC561" s="495"/>
      <c r="PND561" s="495"/>
      <c r="PNE561" s="495"/>
      <c r="PNF561" s="495"/>
      <c r="PNG561" s="495"/>
      <c r="PNH561" s="495"/>
      <c r="PNI561" s="495"/>
      <c r="PNJ561" s="495"/>
      <c r="PNK561" s="495"/>
      <c r="PNL561" s="495"/>
      <c r="PNM561" s="495"/>
      <c r="PNN561" s="495"/>
      <c r="PNO561" s="495"/>
      <c r="PNP561" s="495"/>
      <c r="PNQ561" s="495"/>
      <c r="PNR561" s="495"/>
      <c r="PNS561" s="495"/>
      <c r="PNT561" s="495"/>
      <c r="PNU561" s="495"/>
      <c r="PNV561" s="495"/>
      <c r="PNW561" s="495"/>
      <c r="PNX561" s="495"/>
      <c r="PNY561" s="495"/>
      <c r="PNZ561" s="495"/>
      <c r="POA561" s="495"/>
      <c r="POB561" s="495"/>
      <c r="POC561" s="495"/>
      <c r="POD561" s="495"/>
      <c r="POE561" s="495"/>
      <c r="POF561" s="495"/>
      <c r="POG561" s="495"/>
      <c r="POH561" s="495"/>
      <c r="POI561" s="495"/>
      <c r="POJ561" s="495"/>
      <c r="POK561" s="495"/>
      <c r="POL561" s="495"/>
      <c r="POM561" s="495"/>
      <c r="PON561" s="495"/>
      <c r="POO561" s="495"/>
      <c r="POP561" s="495"/>
      <c r="POQ561" s="495"/>
      <c r="POR561" s="495"/>
      <c r="POS561" s="495"/>
      <c r="POT561" s="495"/>
      <c r="POU561" s="495"/>
      <c r="POV561" s="495"/>
      <c r="POW561" s="495"/>
      <c r="POX561" s="495"/>
      <c r="POY561" s="495"/>
      <c r="POZ561" s="495"/>
      <c r="PPA561" s="495"/>
      <c r="PPB561" s="495"/>
      <c r="PPC561" s="495"/>
      <c r="PPD561" s="495"/>
      <c r="PPE561" s="495"/>
      <c r="PPF561" s="495"/>
      <c r="PPG561" s="495"/>
      <c r="PPH561" s="495"/>
      <c r="PPI561" s="495"/>
      <c r="PPJ561" s="495"/>
      <c r="PPK561" s="495"/>
      <c r="PPL561" s="495"/>
      <c r="PPM561" s="495"/>
      <c r="PPN561" s="495"/>
      <c r="PPO561" s="495"/>
      <c r="PPP561" s="495"/>
      <c r="PPQ561" s="495"/>
      <c r="PPR561" s="495"/>
      <c r="PPS561" s="495"/>
      <c r="PPT561" s="495"/>
      <c r="PPU561" s="495"/>
      <c r="PPV561" s="495"/>
      <c r="PPW561" s="495"/>
      <c r="PPX561" s="495"/>
      <c r="PPY561" s="495"/>
      <c r="PPZ561" s="495"/>
      <c r="PQA561" s="495"/>
      <c r="PQB561" s="495"/>
      <c r="PQC561" s="495"/>
      <c r="PQD561" s="495"/>
      <c r="PQE561" s="495"/>
      <c r="PQF561" s="495"/>
      <c r="PQG561" s="495"/>
      <c r="PQH561" s="495"/>
      <c r="PQI561" s="495"/>
      <c r="PQJ561" s="495"/>
      <c r="PQK561" s="495"/>
      <c r="PQL561" s="495"/>
      <c r="PQM561" s="495"/>
      <c r="PQN561" s="495"/>
      <c r="PQO561" s="495"/>
      <c r="PQP561" s="495"/>
      <c r="PQQ561" s="495"/>
      <c r="PQR561" s="495"/>
      <c r="PQS561" s="495"/>
      <c r="PQT561" s="495"/>
      <c r="PQU561" s="495"/>
      <c r="PQV561" s="495"/>
      <c r="PQW561" s="495"/>
      <c r="PQX561" s="495"/>
      <c r="PQY561" s="495"/>
      <c r="PQZ561" s="495"/>
      <c r="PRA561" s="495"/>
      <c r="PRB561" s="495"/>
      <c r="PRC561" s="495"/>
      <c r="PRD561" s="495"/>
      <c r="PRE561" s="495"/>
      <c r="PRF561" s="495"/>
      <c r="PRG561" s="495"/>
      <c r="PRH561" s="495"/>
      <c r="PRI561" s="495"/>
      <c r="PRJ561" s="495"/>
      <c r="PRK561" s="495"/>
      <c r="PRL561" s="495"/>
      <c r="PRM561" s="495"/>
      <c r="PRN561" s="495"/>
      <c r="PRO561" s="495"/>
      <c r="PRP561" s="495"/>
      <c r="PRQ561" s="495"/>
      <c r="PRR561" s="495"/>
      <c r="PRS561" s="495"/>
      <c r="PRT561" s="495"/>
      <c r="PRU561" s="495"/>
      <c r="PRV561" s="495"/>
      <c r="PRW561" s="495"/>
      <c r="PRX561" s="495"/>
      <c r="PRY561" s="495"/>
      <c r="PRZ561" s="495"/>
      <c r="PSA561" s="495"/>
      <c r="PSB561" s="495"/>
      <c r="PSC561" s="495"/>
      <c r="PSD561" s="495"/>
      <c r="PSE561" s="495"/>
      <c r="PSF561" s="495"/>
      <c r="PSG561" s="495"/>
      <c r="PSH561" s="495"/>
      <c r="PSI561" s="495"/>
      <c r="PSJ561" s="495"/>
      <c r="PSK561" s="495"/>
      <c r="PSL561" s="495"/>
      <c r="PSM561" s="495"/>
      <c r="PSN561" s="495"/>
      <c r="PSO561" s="495"/>
      <c r="PSP561" s="495"/>
      <c r="PSQ561" s="495"/>
      <c r="PSR561" s="495"/>
      <c r="PSS561" s="495"/>
      <c r="PST561" s="495"/>
      <c r="PSU561" s="495"/>
      <c r="PSV561" s="495"/>
      <c r="PSW561" s="495"/>
      <c r="PSX561" s="495"/>
      <c r="PSY561" s="495"/>
      <c r="PSZ561" s="495"/>
      <c r="PTA561" s="495"/>
      <c r="PTB561" s="495"/>
      <c r="PTC561" s="495"/>
      <c r="PTD561" s="495"/>
      <c r="PTE561" s="495"/>
      <c r="PTF561" s="495"/>
      <c r="PTG561" s="495"/>
      <c r="PTH561" s="495"/>
      <c r="PTI561" s="495"/>
      <c r="PTJ561" s="495"/>
      <c r="PTK561" s="495"/>
      <c r="PTL561" s="495"/>
      <c r="PTM561" s="495"/>
      <c r="PTN561" s="495"/>
      <c r="PTO561" s="495"/>
      <c r="PTP561" s="495"/>
      <c r="PTQ561" s="495"/>
      <c r="PTR561" s="495"/>
      <c r="PTS561" s="495"/>
      <c r="PTT561" s="495"/>
      <c r="PTU561" s="495"/>
      <c r="PTV561" s="495"/>
      <c r="PTW561" s="495"/>
      <c r="PTX561" s="495"/>
      <c r="PTY561" s="495"/>
      <c r="PTZ561" s="495"/>
      <c r="PUA561" s="495"/>
      <c r="PUB561" s="495"/>
      <c r="PUC561" s="495"/>
      <c r="PUD561" s="495"/>
      <c r="PUE561" s="495"/>
      <c r="PUF561" s="495"/>
      <c r="PUG561" s="495"/>
      <c r="PUH561" s="495"/>
      <c r="PUI561" s="495"/>
      <c r="PUJ561" s="495"/>
      <c r="PUK561" s="495"/>
      <c r="PUL561" s="495"/>
      <c r="PUM561" s="495"/>
      <c r="PUN561" s="495"/>
      <c r="PUO561" s="495"/>
      <c r="PUP561" s="495"/>
      <c r="PUQ561" s="495"/>
      <c r="PUR561" s="495"/>
      <c r="PUS561" s="495"/>
      <c r="PUT561" s="495"/>
      <c r="PUU561" s="495"/>
      <c r="PUV561" s="495"/>
      <c r="PUW561" s="495"/>
      <c r="PUX561" s="495"/>
      <c r="PUY561" s="495"/>
      <c r="PUZ561" s="495"/>
      <c r="PVA561" s="495"/>
      <c r="PVB561" s="495"/>
      <c r="PVC561" s="495"/>
      <c r="PVD561" s="495"/>
      <c r="PVE561" s="495"/>
      <c r="PVF561" s="495"/>
      <c r="PVG561" s="495"/>
      <c r="PVH561" s="495"/>
      <c r="PVI561" s="495"/>
      <c r="PVJ561" s="495"/>
      <c r="PVK561" s="495"/>
      <c r="PVL561" s="495"/>
      <c r="PVM561" s="495"/>
      <c r="PVN561" s="495"/>
      <c r="PVO561" s="495"/>
      <c r="PVP561" s="495"/>
      <c r="PVQ561" s="495"/>
      <c r="PVR561" s="495"/>
      <c r="PVS561" s="495"/>
      <c r="PVT561" s="495"/>
      <c r="PVU561" s="495"/>
      <c r="PVV561" s="495"/>
      <c r="PVW561" s="495"/>
      <c r="PVX561" s="495"/>
      <c r="PVY561" s="495"/>
      <c r="PVZ561" s="495"/>
      <c r="PWA561" s="495"/>
      <c r="PWB561" s="495"/>
      <c r="PWC561" s="495"/>
      <c r="PWD561" s="495"/>
      <c r="PWE561" s="495"/>
      <c r="PWF561" s="495"/>
      <c r="PWG561" s="495"/>
      <c r="PWH561" s="495"/>
      <c r="PWI561" s="495"/>
      <c r="PWJ561" s="495"/>
      <c r="PWK561" s="495"/>
      <c r="PWL561" s="495"/>
      <c r="PWM561" s="495"/>
      <c r="PWN561" s="495"/>
      <c r="PWO561" s="495"/>
      <c r="PWP561" s="495"/>
      <c r="PWQ561" s="495"/>
      <c r="PWR561" s="495"/>
      <c r="PWS561" s="495"/>
      <c r="PWT561" s="495"/>
      <c r="PWU561" s="495"/>
      <c r="PWV561" s="495"/>
      <c r="PWW561" s="495"/>
      <c r="PWX561" s="495"/>
      <c r="PWY561" s="495"/>
      <c r="PWZ561" s="495"/>
      <c r="PXA561" s="495"/>
      <c r="PXB561" s="495"/>
      <c r="PXC561" s="495"/>
      <c r="PXD561" s="495"/>
      <c r="PXE561" s="495"/>
      <c r="PXF561" s="495"/>
      <c r="PXG561" s="495"/>
      <c r="PXH561" s="495"/>
      <c r="PXI561" s="495"/>
      <c r="PXJ561" s="495"/>
      <c r="PXK561" s="495"/>
      <c r="PXL561" s="495"/>
      <c r="PXM561" s="495"/>
      <c r="PXN561" s="495"/>
      <c r="PXO561" s="495"/>
      <c r="PXP561" s="495"/>
      <c r="PXQ561" s="495"/>
      <c r="PXR561" s="495"/>
      <c r="PXS561" s="495"/>
      <c r="PXT561" s="495"/>
      <c r="PXU561" s="495"/>
      <c r="PXV561" s="495"/>
      <c r="PXW561" s="495"/>
      <c r="PXX561" s="495"/>
      <c r="PXY561" s="495"/>
      <c r="PXZ561" s="495"/>
      <c r="PYA561" s="495"/>
      <c r="PYB561" s="495"/>
      <c r="PYC561" s="495"/>
      <c r="PYD561" s="495"/>
      <c r="PYE561" s="495"/>
      <c r="PYF561" s="495"/>
      <c r="PYG561" s="495"/>
      <c r="PYH561" s="495"/>
      <c r="PYI561" s="495"/>
      <c r="PYJ561" s="495"/>
      <c r="PYK561" s="495"/>
      <c r="PYL561" s="495"/>
      <c r="PYM561" s="495"/>
      <c r="PYN561" s="495"/>
      <c r="PYO561" s="495"/>
      <c r="PYP561" s="495"/>
      <c r="PYQ561" s="495"/>
      <c r="PYR561" s="495"/>
      <c r="PYS561" s="495"/>
      <c r="PYT561" s="495"/>
      <c r="PYU561" s="495"/>
      <c r="PYV561" s="495"/>
      <c r="PYW561" s="495"/>
      <c r="PYX561" s="495"/>
      <c r="PYY561" s="495"/>
      <c r="PYZ561" s="495"/>
      <c r="PZA561" s="495"/>
      <c r="PZB561" s="495"/>
      <c r="PZC561" s="495"/>
      <c r="PZD561" s="495"/>
      <c r="PZE561" s="495"/>
      <c r="PZF561" s="495"/>
      <c r="PZG561" s="495"/>
      <c r="PZH561" s="495"/>
      <c r="PZI561" s="495"/>
      <c r="PZJ561" s="495"/>
      <c r="PZK561" s="495"/>
      <c r="PZL561" s="495"/>
      <c r="PZM561" s="495"/>
      <c r="PZN561" s="495"/>
      <c r="PZO561" s="495"/>
      <c r="PZP561" s="495"/>
      <c r="PZQ561" s="495"/>
      <c r="PZR561" s="495"/>
      <c r="PZS561" s="495"/>
      <c r="PZT561" s="495"/>
      <c r="PZU561" s="495"/>
      <c r="PZV561" s="495"/>
      <c r="PZW561" s="495"/>
      <c r="PZX561" s="495"/>
      <c r="PZY561" s="495"/>
      <c r="PZZ561" s="495"/>
      <c r="QAA561" s="495"/>
      <c r="QAB561" s="495"/>
      <c r="QAC561" s="495"/>
      <c r="QAD561" s="495"/>
      <c r="QAE561" s="495"/>
      <c r="QAF561" s="495"/>
      <c r="QAG561" s="495"/>
      <c r="QAH561" s="495"/>
      <c r="QAI561" s="495"/>
      <c r="QAJ561" s="495"/>
      <c r="QAK561" s="495"/>
      <c r="QAL561" s="495"/>
      <c r="QAM561" s="495"/>
      <c r="QAN561" s="495"/>
      <c r="QAO561" s="495"/>
      <c r="QAP561" s="495"/>
      <c r="QAQ561" s="495"/>
      <c r="QAR561" s="495"/>
      <c r="QAS561" s="495"/>
      <c r="QAT561" s="495"/>
      <c r="QAU561" s="495"/>
      <c r="QAV561" s="495"/>
      <c r="QAW561" s="495"/>
      <c r="QAX561" s="495"/>
      <c r="QAY561" s="495"/>
      <c r="QAZ561" s="495"/>
      <c r="QBA561" s="495"/>
      <c r="QBB561" s="495"/>
      <c r="QBC561" s="495"/>
      <c r="QBD561" s="495"/>
      <c r="QBE561" s="495"/>
      <c r="QBF561" s="495"/>
      <c r="QBG561" s="495"/>
      <c r="QBH561" s="495"/>
      <c r="QBI561" s="495"/>
      <c r="QBJ561" s="495"/>
      <c r="QBK561" s="495"/>
      <c r="QBL561" s="495"/>
      <c r="QBM561" s="495"/>
      <c r="QBN561" s="495"/>
      <c r="QBO561" s="495"/>
      <c r="QBP561" s="495"/>
      <c r="QBQ561" s="495"/>
      <c r="QBR561" s="495"/>
      <c r="QBS561" s="495"/>
      <c r="QBT561" s="495"/>
      <c r="QBU561" s="495"/>
      <c r="QBV561" s="495"/>
      <c r="QBW561" s="495"/>
      <c r="QBX561" s="495"/>
      <c r="QBY561" s="495"/>
      <c r="QBZ561" s="495"/>
      <c r="QCA561" s="495"/>
      <c r="QCB561" s="495"/>
      <c r="QCC561" s="495"/>
      <c r="QCD561" s="495"/>
      <c r="QCE561" s="495"/>
      <c r="QCF561" s="495"/>
      <c r="QCG561" s="495"/>
      <c r="QCH561" s="495"/>
      <c r="QCI561" s="495"/>
      <c r="QCJ561" s="495"/>
      <c r="QCK561" s="495"/>
      <c r="QCL561" s="495"/>
      <c r="QCM561" s="495"/>
      <c r="QCN561" s="495"/>
      <c r="QCO561" s="495"/>
      <c r="QCP561" s="495"/>
      <c r="QCQ561" s="495"/>
      <c r="QCR561" s="495"/>
      <c r="QCS561" s="495"/>
      <c r="QCT561" s="495"/>
      <c r="QCU561" s="495"/>
      <c r="QCV561" s="495"/>
      <c r="QCW561" s="495"/>
      <c r="QCX561" s="495"/>
      <c r="QCY561" s="495"/>
      <c r="QCZ561" s="495"/>
      <c r="QDA561" s="495"/>
      <c r="QDB561" s="495"/>
      <c r="QDC561" s="495"/>
      <c r="QDD561" s="495"/>
      <c r="QDE561" s="495"/>
      <c r="QDF561" s="495"/>
      <c r="QDG561" s="495"/>
      <c r="QDH561" s="495"/>
      <c r="QDI561" s="495"/>
      <c r="QDJ561" s="495"/>
      <c r="QDK561" s="495"/>
      <c r="QDL561" s="495"/>
      <c r="QDM561" s="495"/>
      <c r="QDN561" s="495"/>
      <c r="QDO561" s="495"/>
      <c r="QDP561" s="495"/>
      <c r="QDQ561" s="495"/>
      <c r="QDR561" s="495"/>
      <c r="QDS561" s="495"/>
      <c r="QDT561" s="495"/>
      <c r="QDU561" s="495"/>
      <c r="QDV561" s="495"/>
      <c r="QDW561" s="495"/>
      <c r="QDX561" s="495"/>
      <c r="QDY561" s="495"/>
      <c r="QDZ561" s="495"/>
      <c r="QEA561" s="495"/>
      <c r="QEB561" s="495"/>
      <c r="QEC561" s="495"/>
      <c r="QED561" s="495"/>
      <c r="QEE561" s="495"/>
      <c r="QEF561" s="495"/>
      <c r="QEG561" s="495"/>
      <c r="QEH561" s="495"/>
      <c r="QEI561" s="495"/>
      <c r="QEJ561" s="495"/>
      <c r="QEK561" s="495"/>
      <c r="QEL561" s="495"/>
      <c r="QEM561" s="495"/>
      <c r="QEN561" s="495"/>
      <c r="QEO561" s="495"/>
      <c r="QEP561" s="495"/>
      <c r="QEQ561" s="495"/>
      <c r="QER561" s="495"/>
      <c r="QES561" s="495"/>
      <c r="QET561" s="495"/>
      <c r="QEU561" s="495"/>
      <c r="QEV561" s="495"/>
      <c r="QEW561" s="495"/>
      <c r="QEX561" s="495"/>
      <c r="QEY561" s="495"/>
      <c r="QEZ561" s="495"/>
      <c r="QFA561" s="495"/>
      <c r="QFB561" s="495"/>
      <c r="QFC561" s="495"/>
      <c r="QFD561" s="495"/>
      <c r="QFE561" s="495"/>
      <c r="QFF561" s="495"/>
      <c r="QFG561" s="495"/>
      <c r="QFH561" s="495"/>
      <c r="QFI561" s="495"/>
      <c r="QFJ561" s="495"/>
      <c r="QFK561" s="495"/>
      <c r="QFL561" s="495"/>
      <c r="QFM561" s="495"/>
      <c r="QFN561" s="495"/>
      <c r="QFO561" s="495"/>
      <c r="QFP561" s="495"/>
      <c r="QFQ561" s="495"/>
      <c r="QFR561" s="495"/>
      <c r="QFS561" s="495"/>
      <c r="QFT561" s="495"/>
      <c r="QFU561" s="495"/>
      <c r="QFV561" s="495"/>
      <c r="QFW561" s="495"/>
      <c r="QFX561" s="495"/>
      <c r="QFY561" s="495"/>
      <c r="QFZ561" s="495"/>
      <c r="QGA561" s="495"/>
      <c r="QGB561" s="495"/>
      <c r="QGC561" s="495"/>
      <c r="QGD561" s="495"/>
      <c r="QGE561" s="495"/>
      <c r="QGF561" s="495"/>
      <c r="QGG561" s="495"/>
      <c r="QGH561" s="495"/>
      <c r="QGI561" s="495"/>
      <c r="QGJ561" s="495"/>
      <c r="QGK561" s="495"/>
      <c r="QGL561" s="495"/>
      <c r="QGM561" s="495"/>
      <c r="QGN561" s="495"/>
      <c r="QGO561" s="495"/>
      <c r="QGP561" s="495"/>
      <c r="QGQ561" s="495"/>
      <c r="QGR561" s="495"/>
      <c r="QGS561" s="495"/>
      <c r="QGT561" s="495"/>
      <c r="QGU561" s="495"/>
      <c r="QGV561" s="495"/>
      <c r="QGW561" s="495"/>
      <c r="QGX561" s="495"/>
      <c r="QGY561" s="495"/>
      <c r="QGZ561" s="495"/>
      <c r="QHA561" s="495"/>
      <c r="QHB561" s="495"/>
      <c r="QHC561" s="495"/>
      <c r="QHD561" s="495"/>
      <c r="QHE561" s="495"/>
      <c r="QHF561" s="495"/>
      <c r="QHG561" s="495"/>
      <c r="QHH561" s="495"/>
      <c r="QHI561" s="495"/>
      <c r="QHJ561" s="495"/>
      <c r="QHK561" s="495"/>
      <c r="QHL561" s="495"/>
      <c r="QHM561" s="495"/>
      <c r="QHN561" s="495"/>
      <c r="QHO561" s="495"/>
      <c r="QHP561" s="495"/>
      <c r="QHQ561" s="495"/>
      <c r="QHR561" s="495"/>
      <c r="QHS561" s="495"/>
      <c r="QHT561" s="495"/>
      <c r="QHU561" s="495"/>
      <c r="QHV561" s="495"/>
      <c r="QHW561" s="495"/>
      <c r="QHX561" s="495"/>
      <c r="QHY561" s="495"/>
      <c r="QHZ561" s="495"/>
      <c r="QIA561" s="495"/>
      <c r="QIB561" s="495"/>
      <c r="QIC561" s="495"/>
      <c r="QID561" s="495"/>
      <c r="QIE561" s="495"/>
      <c r="QIF561" s="495"/>
      <c r="QIG561" s="495"/>
      <c r="QIH561" s="495"/>
      <c r="QII561" s="495"/>
      <c r="QIJ561" s="495"/>
      <c r="QIK561" s="495"/>
      <c r="QIL561" s="495"/>
      <c r="QIM561" s="495"/>
      <c r="QIN561" s="495"/>
      <c r="QIO561" s="495"/>
      <c r="QIP561" s="495"/>
      <c r="QIQ561" s="495"/>
      <c r="QIR561" s="495"/>
      <c r="QIS561" s="495"/>
      <c r="QIT561" s="495"/>
      <c r="QIU561" s="495"/>
      <c r="QIV561" s="495"/>
      <c r="QIW561" s="495"/>
      <c r="QIX561" s="495"/>
      <c r="QIY561" s="495"/>
      <c r="QIZ561" s="495"/>
      <c r="QJA561" s="495"/>
      <c r="QJB561" s="495"/>
      <c r="QJC561" s="495"/>
      <c r="QJD561" s="495"/>
      <c r="QJE561" s="495"/>
      <c r="QJF561" s="495"/>
      <c r="QJG561" s="495"/>
      <c r="QJH561" s="495"/>
      <c r="QJI561" s="495"/>
      <c r="QJJ561" s="495"/>
      <c r="QJK561" s="495"/>
      <c r="QJL561" s="495"/>
      <c r="QJM561" s="495"/>
      <c r="QJN561" s="495"/>
      <c r="QJO561" s="495"/>
      <c r="QJP561" s="495"/>
      <c r="QJQ561" s="495"/>
      <c r="QJR561" s="495"/>
      <c r="QJS561" s="495"/>
      <c r="QJT561" s="495"/>
      <c r="QJU561" s="495"/>
      <c r="QJV561" s="495"/>
      <c r="QJW561" s="495"/>
      <c r="QJX561" s="495"/>
      <c r="QJY561" s="495"/>
      <c r="QJZ561" s="495"/>
      <c r="QKA561" s="495"/>
      <c r="QKB561" s="495"/>
      <c r="QKC561" s="495"/>
      <c r="QKD561" s="495"/>
      <c r="QKE561" s="495"/>
      <c r="QKF561" s="495"/>
      <c r="QKG561" s="495"/>
      <c r="QKH561" s="495"/>
      <c r="QKI561" s="495"/>
      <c r="QKJ561" s="495"/>
      <c r="QKK561" s="495"/>
      <c r="QKL561" s="495"/>
      <c r="QKM561" s="495"/>
      <c r="QKN561" s="495"/>
      <c r="QKO561" s="495"/>
      <c r="QKP561" s="495"/>
      <c r="QKQ561" s="495"/>
      <c r="QKR561" s="495"/>
      <c r="QKS561" s="495"/>
      <c r="QKT561" s="495"/>
      <c r="QKU561" s="495"/>
      <c r="QKV561" s="495"/>
      <c r="QKW561" s="495"/>
      <c r="QKX561" s="495"/>
      <c r="QKY561" s="495"/>
      <c r="QKZ561" s="495"/>
      <c r="QLA561" s="495"/>
      <c r="QLB561" s="495"/>
      <c r="QLC561" s="495"/>
      <c r="QLD561" s="495"/>
      <c r="QLE561" s="495"/>
      <c r="QLF561" s="495"/>
      <c r="QLG561" s="495"/>
      <c r="QLH561" s="495"/>
      <c r="QLI561" s="495"/>
      <c r="QLJ561" s="495"/>
      <c r="QLK561" s="495"/>
      <c r="QLL561" s="495"/>
      <c r="QLM561" s="495"/>
      <c r="QLN561" s="495"/>
      <c r="QLO561" s="495"/>
      <c r="QLP561" s="495"/>
      <c r="QLQ561" s="495"/>
      <c r="QLR561" s="495"/>
      <c r="QLS561" s="495"/>
      <c r="QLT561" s="495"/>
      <c r="QLU561" s="495"/>
      <c r="QLV561" s="495"/>
      <c r="QLW561" s="495"/>
      <c r="QLX561" s="495"/>
      <c r="QLY561" s="495"/>
      <c r="QLZ561" s="495"/>
      <c r="QMA561" s="495"/>
      <c r="QMB561" s="495"/>
      <c r="QMC561" s="495"/>
      <c r="QMD561" s="495"/>
      <c r="QME561" s="495"/>
      <c r="QMF561" s="495"/>
      <c r="QMG561" s="495"/>
      <c r="QMH561" s="495"/>
      <c r="QMI561" s="495"/>
      <c r="QMJ561" s="495"/>
      <c r="QMK561" s="495"/>
      <c r="QML561" s="495"/>
      <c r="QMM561" s="495"/>
      <c r="QMN561" s="495"/>
      <c r="QMO561" s="495"/>
      <c r="QMP561" s="495"/>
      <c r="QMQ561" s="495"/>
      <c r="QMR561" s="495"/>
      <c r="QMS561" s="495"/>
      <c r="QMT561" s="495"/>
      <c r="QMU561" s="495"/>
      <c r="QMV561" s="495"/>
      <c r="QMW561" s="495"/>
      <c r="QMX561" s="495"/>
      <c r="QMY561" s="495"/>
      <c r="QMZ561" s="495"/>
      <c r="QNA561" s="495"/>
      <c r="QNB561" s="495"/>
      <c r="QNC561" s="495"/>
      <c r="QND561" s="495"/>
      <c r="QNE561" s="495"/>
      <c r="QNF561" s="495"/>
      <c r="QNG561" s="495"/>
      <c r="QNH561" s="495"/>
      <c r="QNI561" s="495"/>
      <c r="QNJ561" s="495"/>
      <c r="QNK561" s="495"/>
      <c r="QNL561" s="495"/>
      <c r="QNM561" s="495"/>
      <c r="QNN561" s="495"/>
      <c r="QNO561" s="495"/>
      <c r="QNP561" s="495"/>
      <c r="QNQ561" s="495"/>
      <c r="QNR561" s="495"/>
      <c r="QNS561" s="495"/>
      <c r="QNT561" s="495"/>
      <c r="QNU561" s="495"/>
      <c r="QNV561" s="495"/>
      <c r="QNW561" s="495"/>
      <c r="QNX561" s="495"/>
      <c r="QNY561" s="495"/>
      <c r="QNZ561" s="495"/>
      <c r="QOA561" s="495"/>
      <c r="QOB561" s="495"/>
      <c r="QOC561" s="495"/>
      <c r="QOD561" s="495"/>
      <c r="QOE561" s="495"/>
      <c r="QOF561" s="495"/>
      <c r="QOG561" s="495"/>
      <c r="QOH561" s="495"/>
      <c r="QOI561" s="495"/>
      <c r="QOJ561" s="495"/>
      <c r="QOK561" s="495"/>
      <c r="QOL561" s="495"/>
      <c r="QOM561" s="495"/>
      <c r="QON561" s="495"/>
      <c r="QOO561" s="495"/>
      <c r="QOP561" s="495"/>
      <c r="QOQ561" s="495"/>
      <c r="QOR561" s="495"/>
      <c r="QOS561" s="495"/>
      <c r="QOT561" s="495"/>
      <c r="QOU561" s="495"/>
      <c r="QOV561" s="495"/>
      <c r="QOW561" s="495"/>
      <c r="QOX561" s="495"/>
      <c r="QOY561" s="495"/>
      <c r="QOZ561" s="495"/>
      <c r="QPA561" s="495"/>
      <c r="QPB561" s="495"/>
      <c r="QPC561" s="495"/>
      <c r="QPD561" s="495"/>
      <c r="QPE561" s="495"/>
      <c r="QPF561" s="495"/>
      <c r="QPG561" s="495"/>
      <c r="QPH561" s="495"/>
      <c r="QPI561" s="495"/>
      <c r="QPJ561" s="495"/>
      <c r="QPK561" s="495"/>
      <c r="QPL561" s="495"/>
      <c r="QPM561" s="495"/>
      <c r="QPN561" s="495"/>
      <c r="QPO561" s="495"/>
      <c r="QPP561" s="495"/>
      <c r="QPQ561" s="495"/>
      <c r="QPR561" s="495"/>
      <c r="QPS561" s="495"/>
      <c r="QPT561" s="495"/>
      <c r="QPU561" s="495"/>
      <c r="QPV561" s="495"/>
      <c r="QPW561" s="495"/>
      <c r="QPX561" s="495"/>
      <c r="QPY561" s="495"/>
      <c r="QPZ561" s="495"/>
      <c r="QQA561" s="495"/>
      <c r="QQB561" s="495"/>
      <c r="QQC561" s="495"/>
      <c r="QQD561" s="495"/>
      <c r="QQE561" s="495"/>
      <c r="QQF561" s="495"/>
      <c r="QQG561" s="495"/>
      <c r="QQH561" s="495"/>
      <c r="QQI561" s="495"/>
      <c r="QQJ561" s="495"/>
      <c r="QQK561" s="495"/>
      <c r="QQL561" s="495"/>
      <c r="QQM561" s="495"/>
      <c r="QQN561" s="495"/>
      <c r="QQO561" s="495"/>
      <c r="QQP561" s="495"/>
      <c r="QQQ561" s="495"/>
      <c r="QQR561" s="495"/>
      <c r="QQS561" s="495"/>
      <c r="QQT561" s="495"/>
      <c r="QQU561" s="495"/>
      <c r="QQV561" s="495"/>
      <c r="QQW561" s="495"/>
      <c r="QQX561" s="495"/>
      <c r="QQY561" s="495"/>
      <c r="QQZ561" s="495"/>
      <c r="QRA561" s="495"/>
      <c r="QRB561" s="495"/>
      <c r="QRC561" s="495"/>
      <c r="QRD561" s="495"/>
      <c r="QRE561" s="495"/>
      <c r="QRF561" s="495"/>
      <c r="QRG561" s="495"/>
      <c r="QRH561" s="495"/>
      <c r="QRI561" s="495"/>
      <c r="QRJ561" s="495"/>
      <c r="QRK561" s="495"/>
      <c r="QRL561" s="495"/>
      <c r="QRM561" s="495"/>
      <c r="QRN561" s="495"/>
      <c r="QRO561" s="495"/>
      <c r="QRP561" s="495"/>
      <c r="QRQ561" s="495"/>
      <c r="QRR561" s="495"/>
      <c r="QRS561" s="495"/>
      <c r="QRT561" s="495"/>
      <c r="QRU561" s="495"/>
      <c r="QRV561" s="495"/>
      <c r="QRW561" s="495"/>
      <c r="QRX561" s="495"/>
      <c r="QRY561" s="495"/>
      <c r="QRZ561" s="495"/>
      <c r="QSA561" s="495"/>
      <c r="QSB561" s="495"/>
      <c r="QSC561" s="495"/>
      <c r="QSD561" s="495"/>
      <c r="QSE561" s="495"/>
      <c r="QSF561" s="495"/>
      <c r="QSG561" s="495"/>
      <c r="QSH561" s="495"/>
      <c r="QSI561" s="495"/>
      <c r="QSJ561" s="495"/>
      <c r="QSK561" s="495"/>
      <c r="QSL561" s="495"/>
      <c r="QSM561" s="495"/>
      <c r="QSN561" s="495"/>
      <c r="QSO561" s="495"/>
      <c r="QSP561" s="495"/>
      <c r="QSQ561" s="495"/>
      <c r="QSR561" s="495"/>
      <c r="QSS561" s="495"/>
      <c r="QST561" s="495"/>
      <c r="QSU561" s="495"/>
      <c r="QSV561" s="495"/>
      <c r="QSW561" s="495"/>
      <c r="QSX561" s="495"/>
      <c r="QSY561" s="495"/>
      <c r="QSZ561" s="495"/>
      <c r="QTA561" s="495"/>
      <c r="QTB561" s="495"/>
      <c r="QTC561" s="495"/>
      <c r="QTD561" s="495"/>
      <c r="QTE561" s="495"/>
      <c r="QTF561" s="495"/>
      <c r="QTG561" s="495"/>
      <c r="QTH561" s="495"/>
      <c r="QTI561" s="495"/>
      <c r="QTJ561" s="495"/>
      <c r="QTK561" s="495"/>
      <c r="QTL561" s="495"/>
      <c r="QTM561" s="495"/>
      <c r="QTN561" s="495"/>
      <c r="QTO561" s="495"/>
      <c r="QTP561" s="495"/>
      <c r="QTQ561" s="495"/>
      <c r="QTR561" s="495"/>
      <c r="QTS561" s="495"/>
      <c r="QTT561" s="495"/>
      <c r="QTU561" s="495"/>
      <c r="QTV561" s="495"/>
      <c r="QTW561" s="495"/>
      <c r="QTX561" s="495"/>
      <c r="QTY561" s="495"/>
      <c r="QTZ561" s="495"/>
      <c r="QUA561" s="495"/>
      <c r="QUB561" s="495"/>
      <c r="QUC561" s="495"/>
      <c r="QUD561" s="495"/>
      <c r="QUE561" s="495"/>
      <c r="QUF561" s="495"/>
      <c r="QUG561" s="495"/>
      <c r="QUH561" s="495"/>
      <c r="QUI561" s="495"/>
      <c r="QUJ561" s="495"/>
      <c r="QUK561" s="495"/>
      <c r="QUL561" s="495"/>
      <c r="QUM561" s="495"/>
      <c r="QUN561" s="495"/>
      <c r="QUO561" s="495"/>
      <c r="QUP561" s="495"/>
      <c r="QUQ561" s="495"/>
      <c r="QUR561" s="495"/>
      <c r="QUS561" s="495"/>
      <c r="QUT561" s="495"/>
      <c r="QUU561" s="495"/>
      <c r="QUV561" s="495"/>
      <c r="QUW561" s="495"/>
      <c r="QUX561" s="495"/>
      <c r="QUY561" s="495"/>
      <c r="QUZ561" s="495"/>
      <c r="QVA561" s="495"/>
      <c r="QVB561" s="495"/>
      <c r="QVC561" s="495"/>
      <c r="QVD561" s="495"/>
      <c r="QVE561" s="495"/>
      <c r="QVF561" s="495"/>
      <c r="QVG561" s="495"/>
      <c r="QVH561" s="495"/>
      <c r="QVI561" s="495"/>
      <c r="QVJ561" s="495"/>
      <c r="QVK561" s="495"/>
      <c r="QVL561" s="495"/>
      <c r="QVM561" s="495"/>
      <c r="QVN561" s="495"/>
      <c r="QVO561" s="495"/>
      <c r="QVP561" s="495"/>
      <c r="QVQ561" s="495"/>
      <c r="QVR561" s="495"/>
      <c r="QVS561" s="495"/>
      <c r="QVT561" s="495"/>
      <c r="QVU561" s="495"/>
      <c r="QVV561" s="495"/>
      <c r="QVW561" s="495"/>
      <c r="QVX561" s="495"/>
      <c r="QVY561" s="495"/>
      <c r="QVZ561" s="495"/>
      <c r="QWA561" s="495"/>
      <c r="QWB561" s="495"/>
      <c r="QWC561" s="495"/>
      <c r="QWD561" s="495"/>
      <c r="QWE561" s="495"/>
      <c r="QWF561" s="495"/>
      <c r="QWG561" s="495"/>
      <c r="QWH561" s="495"/>
      <c r="QWI561" s="495"/>
      <c r="QWJ561" s="495"/>
      <c r="QWK561" s="495"/>
      <c r="QWL561" s="495"/>
      <c r="QWM561" s="495"/>
      <c r="QWN561" s="495"/>
      <c r="QWO561" s="495"/>
      <c r="QWP561" s="495"/>
      <c r="QWQ561" s="495"/>
      <c r="QWR561" s="495"/>
      <c r="QWS561" s="495"/>
      <c r="QWT561" s="495"/>
      <c r="QWU561" s="495"/>
      <c r="QWV561" s="495"/>
      <c r="QWW561" s="495"/>
      <c r="QWX561" s="495"/>
      <c r="QWY561" s="495"/>
      <c r="QWZ561" s="495"/>
      <c r="QXA561" s="495"/>
      <c r="QXB561" s="495"/>
      <c r="QXC561" s="495"/>
      <c r="QXD561" s="495"/>
      <c r="QXE561" s="495"/>
      <c r="QXF561" s="495"/>
      <c r="QXG561" s="495"/>
      <c r="QXH561" s="495"/>
      <c r="QXI561" s="495"/>
      <c r="QXJ561" s="495"/>
      <c r="QXK561" s="495"/>
      <c r="QXL561" s="495"/>
      <c r="QXM561" s="495"/>
      <c r="QXN561" s="495"/>
      <c r="QXO561" s="495"/>
      <c r="QXP561" s="495"/>
      <c r="QXQ561" s="495"/>
      <c r="QXR561" s="495"/>
      <c r="QXS561" s="495"/>
      <c r="QXT561" s="495"/>
      <c r="QXU561" s="495"/>
      <c r="QXV561" s="495"/>
      <c r="QXW561" s="495"/>
      <c r="QXX561" s="495"/>
      <c r="QXY561" s="495"/>
      <c r="QXZ561" s="495"/>
      <c r="QYA561" s="495"/>
      <c r="QYB561" s="495"/>
      <c r="QYC561" s="495"/>
      <c r="QYD561" s="495"/>
      <c r="QYE561" s="495"/>
      <c r="QYF561" s="495"/>
      <c r="QYG561" s="495"/>
      <c r="QYH561" s="495"/>
      <c r="QYI561" s="495"/>
      <c r="QYJ561" s="495"/>
      <c r="QYK561" s="495"/>
      <c r="QYL561" s="495"/>
      <c r="QYM561" s="495"/>
      <c r="QYN561" s="495"/>
      <c r="QYO561" s="495"/>
      <c r="QYP561" s="495"/>
      <c r="QYQ561" s="495"/>
      <c r="QYR561" s="495"/>
      <c r="QYS561" s="495"/>
      <c r="QYT561" s="495"/>
      <c r="QYU561" s="495"/>
      <c r="QYV561" s="495"/>
      <c r="QYW561" s="495"/>
      <c r="QYX561" s="495"/>
      <c r="QYY561" s="495"/>
      <c r="QYZ561" s="495"/>
      <c r="QZA561" s="495"/>
      <c r="QZB561" s="495"/>
      <c r="QZC561" s="495"/>
      <c r="QZD561" s="495"/>
      <c r="QZE561" s="495"/>
      <c r="QZF561" s="495"/>
      <c r="QZG561" s="495"/>
      <c r="QZH561" s="495"/>
      <c r="QZI561" s="495"/>
      <c r="QZJ561" s="495"/>
      <c r="QZK561" s="495"/>
      <c r="QZL561" s="495"/>
      <c r="QZM561" s="495"/>
      <c r="QZN561" s="495"/>
      <c r="QZO561" s="495"/>
      <c r="QZP561" s="495"/>
      <c r="QZQ561" s="495"/>
      <c r="QZR561" s="495"/>
      <c r="QZS561" s="495"/>
      <c r="QZT561" s="495"/>
      <c r="QZU561" s="495"/>
      <c r="QZV561" s="495"/>
      <c r="QZW561" s="495"/>
      <c r="QZX561" s="495"/>
      <c r="QZY561" s="495"/>
      <c r="QZZ561" s="495"/>
      <c r="RAA561" s="495"/>
      <c r="RAB561" s="495"/>
      <c r="RAC561" s="495"/>
      <c r="RAD561" s="495"/>
      <c r="RAE561" s="495"/>
      <c r="RAF561" s="495"/>
      <c r="RAG561" s="495"/>
      <c r="RAH561" s="495"/>
      <c r="RAI561" s="495"/>
      <c r="RAJ561" s="495"/>
      <c r="RAK561" s="495"/>
      <c r="RAL561" s="495"/>
      <c r="RAM561" s="495"/>
      <c r="RAN561" s="495"/>
      <c r="RAO561" s="495"/>
      <c r="RAP561" s="495"/>
      <c r="RAQ561" s="495"/>
      <c r="RAR561" s="495"/>
      <c r="RAS561" s="495"/>
      <c r="RAT561" s="495"/>
      <c r="RAU561" s="495"/>
      <c r="RAV561" s="495"/>
      <c r="RAW561" s="495"/>
      <c r="RAX561" s="495"/>
      <c r="RAY561" s="495"/>
      <c r="RAZ561" s="495"/>
      <c r="RBA561" s="495"/>
      <c r="RBB561" s="495"/>
      <c r="RBC561" s="495"/>
      <c r="RBD561" s="495"/>
      <c r="RBE561" s="495"/>
      <c r="RBF561" s="495"/>
      <c r="RBG561" s="495"/>
      <c r="RBH561" s="495"/>
      <c r="RBI561" s="495"/>
      <c r="RBJ561" s="495"/>
      <c r="RBK561" s="495"/>
      <c r="RBL561" s="495"/>
      <c r="RBM561" s="495"/>
      <c r="RBN561" s="495"/>
      <c r="RBO561" s="495"/>
      <c r="RBP561" s="495"/>
      <c r="RBQ561" s="495"/>
      <c r="RBR561" s="495"/>
      <c r="RBS561" s="495"/>
      <c r="RBT561" s="495"/>
      <c r="RBU561" s="495"/>
      <c r="RBV561" s="495"/>
      <c r="RBW561" s="495"/>
      <c r="RBX561" s="495"/>
      <c r="RBY561" s="495"/>
      <c r="RBZ561" s="495"/>
      <c r="RCA561" s="495"/>
      <c r="RCB561" s="495"/>
      <c r="RCC561" s="495"/>
      <c r="RCD561" s="495"/>
      <c r="RCE561" s="495"/>
      <c r="RCF561" s="495"/>
      <c r="RCG561" s="495"/>
      <c r="RCH561" s="495"/>
      <c r="RCI561" s="495"/>
      <c r="RCJ561" s="495"/>
      <c r="RCK561" s="495"/>
      <c r="RCL561" s="495"/>
      <c r="RCM561" s="495"/>
      <c r="RCN561" s="495"/>
      <c r="RCO561" s="495"/>
      <c r="RCP561" s="495"/>
      <c r="RCQ561" s="495"/>
      <c r="RCR561" s="495"/>
      <c r="RCS561" s="495"/>
      <c r="RCT561" s="495"/>
      <c r="RCU561" s="495"/>
      <c r="RCV561" s="495"/>
      <c r="RCW561" s="495"/>
      <c r="RCX561" s="495"/>
      <c r="RCY561" s="495"/>
      <c r="RCZ561" s="495"/>
      <c r="RDA561" s="495"/>
      <c r="RDB561" s="495"/>
      <c r="RDC561" s="495"/>
      <c r="RDD561" s="495"/>
      <c r="RDE561" s="495"/>
      <c r="RDF561" s="495"/>
      <c r="RDG561" s="495"/>
      <c r="RDH561" s="495"/>
      <c r="RDI561" s="495"/>
      <c r="RDJ561" s="495"/>
      <c r="RDK561" s="495"/>
      <c r="RDL561" s="495"/>
      <c r="RDM561" s="495"/>
      <c r="RDN561" s="495"/>
      <c r="RDO561" s="495"/>
      <c r="RDP561" s="495"/>
      <c r="RDQ561" s="495"/>
      <c r="RDR561" s="495"/>
      <c r="RDS561" s="495"/>
      <c r="RDT561" s="495"/>
      <c r="RDU561" s="495"/>
      <c r="RDV561" s="495"/>
      <c r="RDW561" s="495"/>
      <c r="RDX561" s="495"/>
      <c r="RDY561" s="495"/>
      <c r="RDZ561" s="495"/>
      <c r="REA561" s="495"/>
      <c r="REB561" s="495"/>
      <c r="REC561" s="495"/>
      <c r="RED561" s="495"/>
      <c r="REE561" s="495"/>
      <c r="REF561" s="495"/>
      <c r="REG561" s="495"/>
      <c r="REH561" s="495"/>
      <c r="REI561" s="495"/>
      <c r="REJ561" s="495"/>
      <c r="REK561" s="495"/>
      <c r="REL561" s="495"/>
      <c r="REM561" s="495"/>
      <c r="REN561" s="495"/>
      <c r="REO561" s="495"/>
      <c r="REP561" s="495"/>
      <c r="REQ561" s="495"/>
      <c r="RER561" s="495"/>
      <c r="RES561" s="495"/>
      <c r="RET561" s="495"/>
      <c r="REU561" s="495"/>
      <c r="REV561" s="495"/>
      <c r="REW561" s="495"/>
      <c r="REX561" s="495"/>
      <c r="REY561" s="495"/>
      <c r="REZ561" s="495"/>
      <c r="RFA561" s="495"/>
      <c r="RFB561" s="495"/>
      <c r="RFC561" s="495"/>
      <c r="RFD561" s="495"/>
      <c r="RFE561" s="495"/>
      <c r="RFF561" s="495"/>
      <c r="RFG561" s="495"/>
      <c r="RFH561" s="495"/>
      <c r="RFI561" s="495"/>
      <c r="RFJ561" s="495"/>
      <c r="RFK561" s="495"/>
      <c r="RFL561" s="495"/>
      <c r="RFM561" s="495"/>
      <c r="RFN561" s="495"/>
      <c r="RFO561" s="495"/>
      <c r="RFP561" s="495"/>
      <c r="RFQ561" s="495"/>
      <c r="RFR561" s="495"/>
      <c r="RFS561" s="495"/>
      <c r="RFT561" s="495"/>
      <c r="RFU561" s="495"/>
      <c r="RFV561" s="495"/>
      <c r="RFW561" s="495"/>
      <c r="RFX561" s="495"/>
      <c r="RFY561" s="495"/>
      <c r="RFZ561" s="495"/>
      <c r="RGA561" s="495"/>
      <c r="RGB561" s="495"/>
      <c r="RGC561" s="495"/>
      <c r="RGD561" s="495"/>
      <c r="RGE561" s="495"/>
      <c r="RGF561" s="495"/>
      <c r="RGG561" s="495"/>
      <c r="RGH561" s="495"/>
      <c r="RGI561" s="495"/>
      <c r="RGJ561" s="495"/>
      <c r="RGK561" s="495"/>
      <c r="RGL561" s="495"/>
      <c r="RGM561" s="495"/>
      <c r="RGN561" s="495"/>
      <c r="RGO561" s="495"/>
      <c r="RGP561" s="495"/>
      <c r="RGQ561" s="495"/>
      <c r="RGR561" s="495"/>
      <c r="RGS561" s="495"/>
      <c r="RGT561" s="495"/>
      <c r="RGU561" s="495"/>
      <c r="RGV561" s="495"/>
      <c r="RGW561" s="495"/>
      <c r="RGX561" s="495"/>
      <c r="RGY561" s="495"/>
      <c r="RGZ561" s="495"/>
      <c r="RHA561" s="495"/>
      <c r="RHB561" s="495"/>
      <c r="RHC561" s="495"/>
      <c r="RHD561" s="495"/>
      <c r="RHE561" s="495"/>
      <c r="RHF561" s="495"/>
      <c r="RHG561" s="495"/>
      <c r="RHH561" s="495"/>
      <c r="RHI561" s="495"/>
      <c r="RHJ561" s="495"/>
      <c r="RHK561" s="495"/>
      <c r="RHL561" s="495"/>
      <c r="RHM561" s="495"/>
      <c r="RHN561" s="495"/>
      <c r="RHO561" s="495"/>
      <c r="RHP561" s="495"/>
      <c r="RHQ561" s="495"/>
      <c r="RHR561" s="495"/>
      <c r="RHS561" s="495"/>
      <c r="RHT561" s="495"/>
      <c r="RHU561" s="495"/>
      <c r="RHV561" s="495"/>
      <c r="RHW561" s="495"/>
      <c r="RHX561" s="495"/>
      <c r="RHY561" s="495"/>
      <c r="RHZ561" s="495"/>
      <c r="RIA561" s="495"/>
      <c r="RIB561" s="495"/>
      <c r="RIC561" s="495"/>
      <c r="RID561" s="495"/>
      <c r="RIE561" s="495"/>
      <c r="RIF561" s="495"/>
      <c r="RIG561" s="495"/>
      <c r="RIH561" s="495"/>
      <c r="RII561" s="495"/>
      <c r="RIJ561" s="495"/>
      <c r="RIK561" s="495"/>
      <c r="RIL561" s="495"/>
      <c r="RIM561" s="495"/>
      <c r="RIN561" s="495"/>
      <c r="RIO561" s="495"/>
      <c r="RIP561" s="495"/>
      <c r="RIQ561" s="495"/>
      <c r="RIR561" s="495"/>
      <c r="RIS561" s="495"/>
      <c r="RIT561" s="495"/>
      <c r="RIU561" s="495"/>
      <c r="RIV561" s="495"/>
      <c r="RIW561" s="495"/>
      <c r="RIX561" s="495"/>
      <c r="RIY561" s="495"/>
      <c r="RIZ561" s="495"/>
      <c r="RJA561" s="495"/>
      <c r="RJB561" s="495"/>
      <c r="RJC561" s="495"/>
      <c r="RJD561" s="495"/>
      <c r="RJE561" s="495"/>
      <c r="RJF561" s="495"/>
      <c r="RJG561" s="495"/>
      <c r="RJH561" s="495"/>
      <c r="RJI561" s="495"/>
      <c r="RJJ561" s="495"/>
      <c r="RJK561" s="495"/>
      <c r="RJL561" s="495"/>
      <c r="RJM561" s="495"/>
      <c r="RJN561" s="495"/>
      <c r="RJO561" s="495"/>
      <c r="RJP561" s="495"/>
      <c r="RJQ561" s="495"/>
      <c r="RJR561" s="495"/>
      <c r="RJS561" s="495"/>
      <c r="RJT561" s="495"/>
      <c r="RJU561" s="495"/>
      <c r="RJV561" s="495"/>
      <c r="RJW561" s="495"/>
      <c r="RJX561" s="495"/>
      <c r="RJY561" s="495"/>
      <c r="RJZ561" s="495"/>
      <c r="RKA561" s="495"/>
      <c r="RKB561" s="495"/>
      <c r="RKC561" s="495"/>
      <c r="RKD561" s="495"/>
      <c r="RKE561" s="495"/>
      <c r="RKF561" s="495"/>
      <c r="RKG561" s="495"/>
      <c r="RKH561" s="495"/>
      <c r="RKI561" s="495"/>
      <c r="RKJ561" s="495"/>
      <c r="RKK561" s="495"/>
      <c r="RKL561" s="495"/>
      <c r="RKM561" s="495"/>
      <c r="RKN561" s="495"/>
      <c r="RKO561" s="495"/>
      <c r="RKP561" s="495"/>
      <c r="RKQ561" s="495"/>
      <c r="RKR561" s="495"/>
      <c r="RKS561" s="495"/>
      <c r="RKT561" s="495"/>
      <c r="RKU561" s="495"/>
      <c r="RKV561" s="495"/>
      <c r="RKW561" s="495"/>
      <c r="RKX561" s="495"/>
      <c r="RKY561" s="495"/>
      <c r="RKZ561" s="495"/>
      <c r="RLA561" s="495"/>
      <c r="RLB561" s="495"/>
      <c r="RLC561" s="495"/>
      <c r="RLD561" s="495"/>
      <c r="RLE561" s="495"/>
      <c r="RLF561" s="495"/>
      <c r="RLG561" s="495"/>
      <c r="RLH561" s="495"/>
      <c r="RLI561" s="495"/>
      <c r="RLJ561" s="495"/>
      <c r="RLK561" s="495"/>
      <c r="RLL561" s="495"/>
      <c r="RLM561" s="495"/>
      <c r="RLN561" s="495"/>
      <c r="RLO561" s="495"/>
      <c r="RLP561" s="495"/>
      <c r="RLQ561" s="495"/>
      <c r="RLR561" s="495"/>
      <c r="RLS561" s="495"/>
      <c r="RLT561" s="495"/>
      <c r="RLU561" s="495"/>
      <c r="RLV561" s="495"/>
      <c r="RLW561" s="495"/>
      <c r="RLX561" s="495"/>
      <c r="RLY561" s="495"/>
      <c r="RLZ561" s="495"/>
      <c r="RMA561" s="495"/>
      <c r="RMB561" s="495"/>
      <c r="RMC561" s="495"/>
      <c r="RMD561" s="495"/>
      <c r="RME561" s="495"/>
      <c r="RMF561" s="495"/>
      <c r="RMG561" s="495"/>
      <c r="RMH561" s="495"/>
      <c r="RMI561" s="495"/>
      <c r="RMJ561" s="495"/>
      <c r="RMK561" s="495"/>
      <c r="RML561" s="495"/>
      <c r="RMM561" s="495"/>
      <c r="RMN561" s="495"/>
      <c r="RMO561" s="495"/>
      <c r="RMP561" s="495"/>
      <c r="RMQ561" s="495"/>
      <c r="RMR561" s="495"/>
      <c r="RMS561" s="495"/>
      <c r="RMT561" s="495"/>
      <c r="RMU561" s="495"/>
      <c r="RMV561" s="495"/>
      <c r="RMW561" s="495"/>
      <c r="RMX561" s="495"/>
      <c r="RMY561" s="495"/>
      <c r="RMZ561" s="495"/>
      <c r="RNA561" s="495"/>
      <c r="RNB561" s="495"/>
      <c r="RNC561" s="495"/>
      <c r="RND561" s="495"/>
      <c r="RNE561" s="495"/>
      <c r="RNF561" s="495"/>
      <c r="RNG561" s="495"/>
      <c r="RNH561" s="495"/>
      <c r="RNI561" s="495"/>
      <c r="RNJ561" s="495"/>
      <c r="RNK561" s="495"/>
      <c r="RNL561" s="495"/>
      <c r="RNM561" s="495"/>
      <c r="RNN561" s="495"/>
      <c r="RNO561" s="495"/>
      <c r="RNP561" s="495"/>
      <c r="RNQ561" s="495"/>
      <c r="RNR561" s="495"/>
      <c r="RNS561" s="495"/>
      <c r="RNT561" s="495"/>
      <c r="RNU561" s="495"/>
      <c r="RNV561" s="495"/>
      <c r="RNW561" s="495"/>
      <c r="RNX561" s="495"/>
      <c r="RNY561" s="495"/>
      <c r="RNZ561" s="495"/>
      <c r="ROA561" s="495"/>
      <c r="ROB561" s="495"/>
      <c r="ROC561" s="495"/>
      <c r="ROD561" s="495"/>
      <c r="ROE561" s="495"/>
      <c r="ROF561" s="495"/>
      <c r="ROG561" s="495"/>
      <c r="ROH561" s="495"/>
      <c r="ROI561" s="495"/>
      <c r="ROJ561" s="495"/>
      <c r="ROK561" s="495"/>
      <c r="ROL561" s="495"/>
      <c r="ROM561" s="495"/>
      <c r="RON561" s="495"/>
      <c r="ROO561" s="495"/>
      <c r="ROP561" s="495"/>
      <c r="ROQ561" s="495"/>
      <c r="ROR561" s="495"/>
      <c r="ROS561" s="495"/>
      <c r="ROT561" s="495"/>
      <c r="ROU561" s="495"/>
      <c r="ROV561" s="495"/>
      <c r="ROW561" s="495"/>
      <c r="ROX561" s="495"/>
      <c r="ROY561" s="495"/>
      <c r="ROZ561" s="495"/>
      <c r="RPA561" s="495"/>
      <c r="RPB561" s="495"/>
      <c r="RPC561" s="495"/>
      <c r="RPD561" s="495"/>
      <c r="RPE561" s="495"/>
      <c r="RPF561" s="495"/>
      <c r="RPG561" s="495"/>
      <c r="RPH561" s="495"/>
      <c r="RPI561" s="495"/>
      <c r="RPJ561" s="495"/>
      <c r="RPK561" s="495"/>
      <c r="RPL561" s="495"/>
      <c r="RPM561" s="495"/>
      <c r="RPN561" s="495"/>
      <c r="RPO561" s="495"/>
      <c r="RPP561" s="495"/>
      <c r="RPQ561" s="495"/>
      <c r="RPR561" s="495"/>
      <c r="RPS561" s="495"/>
      <c r="RPT561" s="495"/>
      <c r="RPU561" s="495"/>
      <c r="RPV561" s="495"/>
      <c r="RPW561" s="495"/>
      <c r="RPX561" s="495"/>
      <c r="RPY561" s="495"/>
      <c r="RPZ561" s="495"/>
      <c r="RQA561" s="495"/>
      <c r="RQB561" s="495"/>
      <c r="RQC561" s="495"/>
      <c r="RQD561" s="495"/>
      <c r="RQE561" s="495"/>
      <c r="RQF561" s="495"/>
      <c r="RQG561" s="495"/>
      <c r="RQH561" s="495"/>
      <c r="RQI561" s="495"/>
      <c r="RQJ561" s="495"/>
      <c r="RQK561" s="495"/>
      <c r="RQL561" s="495"/>
      <c r="RQM561" s="495"/>
      <c r="RQN561" s="495"/>
      <c r="RQO561" s="495"/>
      <c r="RQP561" s="495"/>
      <c r="RQQ561" s="495"/>
      <c r="RQR561" s="495"/>
      <c r="RQS561" s="495"/>
      <c r="RQT561" s="495"/>
      <c r="RQU561" s="495"/>
      <c r="RQV561" s="495"/>
      <c r="RQW561" s="495"/>
      <c r="RQX561" s="495"/>
      <c r="RQY561" s="495"/>
      <c r="RQZ561" s="495"/>
      <c r="RRA561" s="495"/>
      <c r="RRB561" s="495"/>
      <c r="RRC561" s="495"/>
      <c r="RRD561" s="495"/>
      <c r="RRE561" s="495"/>
      <c r="RRF561" s="495"/>
      <c r="RRG561" s="495"/>
      <c r="RRH561" s="495"/>
      <c r="RRI561" s="495"/>
      <c r="RRJ561" s="495"/>
      <c r="RRK561" s="495"/>
      <c r="RRL561" s="495"/>
      <c r="RRM561" s="495"/>
      <c r="RRN561" s="495"/>
      <c r="RRO561" s="495"/>
      <c r="RRP561" s="495"/>
      <c r="RRQ561" s="495"/>
      <c r="RRR561" s="495"/>
      <c r="RRS561" s="495"/>
      <c r="RRT561" s="495"/>
      <c r="RRU561" s="495"/>
      <c r="RRV561" s="495"/>
      <c r="RRW561" s="495"/>
      <c r="RRX561" s="495"/>
      <c r="RRY561" s="495"/>
      <c r="RRZ561" s="495"/>
      <c r="RSA561" s="495"/>
      <c r="RSB561" s="495"/>
      <c r="RSC561" s="495"/>
      <c r="RSD561" s="495"/>
      <c r="RSE561" s="495"/>
      <c r="RSF561" s="495"/>
      <c r="RSG561" s="495"/>
      <c r="RSH561" s="495"/>
      <c r="RSI561" s="495"/>
      <c r="RSJ561" s="495"/>
      <c r="RSK561" s="495"/>
      <c r="RSL561" s="495"/>
      <c r="RSM561" s="495"/>
      <c r="RSN561" s="495"/>
      <c r="RSO561" s="495"/>
      <c r="RSP561" s="495"/>
      <c r="RSQ561" s="495"/>
      <c r="RSR561" s="495"/>
      <c r="RSS561" s="495"/>
      <c r="RST561" s="495"/>
      <c r="RSU561" s="495"/>
      <c r="RSV561" s="495"/>
      <c r="RSW561" s="495"/>
      <c r="RSX561" s="495"/>
      <c r="RSY561" s="495"/>
      <c r="RSZ561" s="495"/>
      <c r="RTA561" s="495"/>
      <c r="RTB561" s="495"/>
      <c r="RTC561" s="495"/>
      <c r="RTD561" s="495"/>
      <c r="RTE561" s="495"/>
      <c r="RTF561" s="495"/>
      <c r="RTG561" s="495"/>
      <c r="RTH561" s="495"/>
      <c r="RTI561" s="495"/>
      <c r="RTJ561" s="495"/>
      <c r="RTK561" s="495"/>
      <c r="RTL561" s="495"/>
      <c r="RTM561" s="495"/>
      <c r="RTN561" s="495"/>
      <c r="RTO561" s="495"/>
      <c r="RTP561" s="495"/>
      <c r="RTQ561" s="495"/>
      <c r="RTR561" s="495"/>
      <c r="RTS561" s="495"/>
      <c r="RTT561" s="495"/>
      <c r="RTU561" s="495"/>
      <c r="RTV561" s="495"/>
      <c r="RTW561" s="495"/>
      <c r="RTX561" s="495"/>
      <c r="RTY561" s="495"/>
      <c r="RTZ561" s="495"/>
      <c r="RUA561" s="495"/>
      <c r="RUB561" s="495"/>
      <c r="RUC561" s="495"/>
      <c r="RUD561" s="495"/>
      <c r="RUE561" s="495"/>
      <c r="RUF561" s="495"/>
      <c r="RUG561" s="495"/>
      <c r="RUH561" s="495"/>
      <c r="RUI561" s="495"/>
      <c r="RUJ561" s="495"/>
      <c r="RUK561" s="495"/>
      <c r="RUL561" s="495"/>
      <c r="RUM561" s="495"/>
      <c r="RUN561" s="495"/>
      <c r="RUO561" s="495"/>
      <c r="RUP561" s="495"/>
      <c r="RUQ561" s="495"/>
      <c r="RUR561" s="495"/>
      <c r="RUS561" s="495"/>
      <c r="RUT561" s="495"/>
      <c r="RUU561" s="495"/>
      <c r="RUV561" s="495"/>
      <c r="RUW561" s="495"/>
      <c r="RUX561" s="495"/>
      <c r="RUY561" s="495"/>
      <c r="RUZ561" s="495"/>
      <c r="RVA561" s="495"/>
      <c r="RVB561" s="495"/>
      <c r="RVC561" s="495"/>
      <c r="RVD561" s="495"/>
      <c r="RVE561" s="495"/>
      <c r="RVF561" s="495"/>
      <c r="RVG561" s="495"/>
      <c r="RVH561" s="495"/>
      <c r="RVI561" s="495"/>
      <c r="RVJ561" s="495"/>
      <c r="RVK561" s="495"/>
      <c r="RVL561" s="495"/>
      <c r="RVM561" s="495"/>
      <c r="RVN561" s="495"/>
      <c r="RVO561" s="495"/>
      <c r="RVP561" s="495"/>
      <c r="RVQ561" s="495"/>
      <c r="RVR561" s="495"/>
      <c r="RVS561" s="495"/>
      <c r="RVT561" s="495"/>
      <c r="RVU561" s="495"/>
      <c r="RVV561" s="495"/>
      <c r="RVW561" s="495"/>
      <c r="RVX561" s="495"/>
      <c r="RVY561" s="495"/>
      <c r="RVZ561" s="495"/>
      <c r="RWA561" s="495"/>
      <c r="RWB561" s="495"/>
      <c r="RWC561" s="495"/>
      <c r="RWD561" s="495"/>
      <c r="RWE561" s="495"/>
      <c r="RWF561" s="495"/>
      <c r="RWG561" s="495"/>
      <c r="RWH561" s="495"/>
      <c r="RWI561" s="495"/>
      <c r="RWJ561" s="495"/>
      <c r="RWK561" s="495"/>
      <c r="RWL561" s="495"/>
      <c r="RWM561" s="495"/>
      <c r="RWN561" s="495"/>
      <c r="RWO561" s="495"/>
      <c r="RWP561" s="495"/>
      <c r="RWQ561" s="495"/>
      <c r="RWR561" s="495"/>
      <c r="RWS561" s="495"/>
      <c r="RWT561" s="495"/>
      <c r="RWU561" s="495"/>
      <c r="RWV561" s="495"/>
      <c r="RWW561" s="495"/>
      <c r="RWX561" s="495"/>
      <c r="RWY561" s="495"/>
      <c r="RWZ561" s="495"/>
      <c r="RXA561" s="495"/>
      <c r="RXB561" s="495"/>
      <c r="RXC561" s="495"/>
      <c r="RXD561" s="495"/>
      <c r="RXE561" s="495"/>
      <c r="RXF561" s="495"/>
      <c r="RXG561" s="495"/>
      <c r="RXH561" s="495"/>
      <c r="RXI561" s="495"/>
      <c r="RXJ561" s="495"/>
      <c r="RXK561" s="495"/>
      <c r="RXL561" s="495"/>
      <c r="RXM561" s="495"/>
      <c r="RXN561" s="495"/>
      <c r="RXO561" s="495"/>
      <c r="RXP561" s="495"/>
      <c r="RXQ561" s="495"/>
      <c r="RXR561" s="495"/>
      <c r="RXS561" s="495"/>
      <c r="RXT561" s="495"/>
      <c r="RXU561" s="495"/>
      <c r="RXV561" s="495"/>
      <c r="RXW561" s="495"/>
      <c r="RXX561" s="495"/>
      <c r="RXY561" s="495"/>
      <c r="RXZ561" s="495"/>
      <c r="RYA561" s="495"/>
      <c r="RYB561" s="495"/>
      <c r="RYC561" s="495"/>
      <c r="RYD561" s="495"/>
      <c r="RYE561" s="495"/>
      <c r="RYF561" s="495"/>
      <c r="RYG561" s="495"/>
      <c r="RYH561" s="495"/>
      <c r="RYI561" s="495"/>
      <c r="RYJ561" s="495"/>
      <c r="RYK561" s="495"/>
      <c r="RYL561" s="495"/>
      <c r="RYM561" s="495"/>
      <c r="RYN561" s="495"/>
      <c r="RYO561" s="495"/>
      <c r="RYP561" s="495"/>
      <c r="RYQ561" s="495"/>
      <c r="RYR561" s="495"/>
      <c r="RYS561" s="495"/>
      <c r="RYT561" s="495"/>
      <c r="RYU561" s="495"/>
      <c r="RYV561" s="495"/>
      <c r="RYW561" s="495"/>
      <c r="RYX561" s="495"/>
      <c r="RYY561" s="495"/>
      <c r="RYZ561" s="495"/>
      <c r="RZA561" s="495"/>
      <c r="RZB561" s="495"/>
      <c r="RZC561" s="495"/>
      <c r="RZD561" s="495"/>
      <c r="RZE561" s="495"/>
      <c r="RZF561" s="495"/>
      <c r="RZG561" s="495"/>
      <c r="RZH561" s="495"/>
      <c r="RZI561" s="495"/>
      <c r="RZJ561" s="495"/>
      <c r="RZK561" s="495"/>
      <c r="RZL561" s="495"/>
      <c r="RZM561" s="495"/>
      <c r="RZN561" s="495"/>
      <c r="RZO561" s="495"/>
      <c r="RZP561" s="495"/>
      <c r="RZQ561" s="495"/>
      <c r="RZR561" s="495"/>
      <c r="RZS561" s="495"/>
      <c r="RZT561" s="495"/>
      <c r="RZU561" s="495"/>
      <c r="RZV561" s="495"/>
      <c r="RZW561" s="495"/>
      <c r="RZX561" s="495"/>
      <c r="RZY561" s="495"/>
      <c r="RZZ561" s="495"/>
      <c r="SAA561" s="495"/>
      <c r="SAB561" s="495"/>
      <c r="SAC561" s="495"/>
      <c r="SAD561" s="495"/>
      <c r="SAE561" s="495"/>
      <c r="SAF561" s="495"/>
      <c r="SAG561" s="495"/>
      <c r="SAH561" s="495"/>
      <c r="SAI561" s="495"/>
      <c r="SAJ561" s="495"/>
      <c r="SAK561" s="495"/>
      <c r="SAL561" s="495"/>
      <c r="SAM561" s="495"/>
      <c r="SAN561" s="495"/>
      <c r="SAO561" s="495"/>
      <c r="SAP561" s="495"/>
      <c r="SAQ561" s="495"/>
      <c r="SAR561" s="495"/>
      <c r="SAS561" s="495"/>
      <c r="SAT561" s="495"/>
      <c r="SAU561" s="495"/>
      <c r="SAV561" s="495"/>
      <c r="SAW561" s="495"/>
      <c r="SAX561" s="495"/>
      <c r="SAY561" s="495"/>
      <c r="SAZ561" s="495"/>
      <c r="SBA561" s="495"/>
      <c r="SBB561" s="495"/>
      <c r="SBC561" s="495"/>
      <c r="SBD561" s="495"/>
      <c r="SBE561" s="495"/>
      <c r="SBF561" s="495"/>
      <c r="SBG561" s="495"/>
      <c r="SBH561" s="495"/>
      <c r="SBI561" s="495"/>
      <c r="SBJ561" s="495"/>
      <c r="SBK561" s="495"/>
      <c r="SBL561" s="495"/>
      <c r="SBM561" s="495"/>
      <c r="SBN561" s="495"/>
      <c r="SBO561" s="495"/>
      <c r="SBP561" s="495"/>
      <c r="SBQ561" s="495"/>
      <c r="SBR561" s="495"/>
      <c r="SBS561" s="495"/>
      <c r="SBT561" s="495"/>
      <c r="SBU561" s="495"/>
      <c r="SBV561" s="495"/>
      <c r="SBW561" s="495"/>
      <c r="SBX561" s="495"/>
      <c r="SBY561" s="495"/>
      <c r="SBZ561" s="495"/>
      <c r="SCA561" s="495"/>
      <c r="SCB561" s="495"/>
      <c r="SCC561" s="495"/>
      <c r="SCD561" s="495"/>
      <c r="SCE561" s="495"/>
      <c r="SCF561" s="495"/>
      <c r="SCG561" s="495"/>
      <c r="SCH561" s="495"/>
      <c r="SCI561" s="495"/>
      <c r="SCJ561" s="495"/>
      <c r="SCK561" s="495"/>
      <c r="SCL561" s="495"/>
      <c r="SCM561" s="495"/>
      <c r="SCN561" s="495"/>
      <c r="SCO561" s="495"/>
      <c r="SCP561" s="495"/>
      <c r="SCQ561" s="495"/>
      <c r="SCR561" s="495"/>
      <c r="SCS561" s="495"/>
      <c r="SCT561" s="495"/>
      <c r="SCU561" s="495"/>
      <c r="SCV561" s="495"/>
      <c r="SCW561" s="495"/>
      <c r="SCX561" s="495"/>
      <c r="SCY561" s="495"/>
      <c r="SCZ561" s="495"/>
      <c r="SDA561" s="495"/>
      <c r="SDB561" s="495"/>
      <c r="SDC561" s="495"/>
      <c r="SDD561" s="495"/>
      <c r="SDE561" s="495"/>
      <c r="SDF561" s="495"/>
      <c r="SDG561" s="495"/>
      <c r="SDH561" s="495"/>
      <c r="SDI561" s="495"/>
      <c r="SDJ561" s="495"/>
      <c r="SDK561" s="495"/>
      <c r="SDL561" s="495"/>
      <c r="SDM561" s="495"/>
      <c r="SDN561" s="495"/>
      <c r="SDO561" s="495"/>
      <c r="SDP561" s="495"/>
      <c r="SDQ561" s="495"/>
      <c r="SDR561" s="495"/>
      <c r="SDS561" s="495"/>
      <c r="SDT561" s="495"/>
      <c r="SDU561" s="495"/>
      <c r="SDV561" s="495"/>
      <c r="SDW561" s="495"/>
      <c r="SDX561" s="495"/>
      <c r="SDY561" s="495"/>
      <c r="SDZ561" s="495"/>
      <c r="SEA561" s="495"/>
      <c r="SEB561" s="495"/>
      <c r="SEC561" s="495"/>
      <c r="SED561" s="495"/>
      <c r="SEE561" s="495"/>
      <c r="SEF561" s="495"/>
      <c r="SEG561" s="495"/>
      <c r="SEH561" s="495"/>
      <c r="SEI561" s="495"/>
      <c r="SEJ561" s="495"/>
      <c r="SEK561" s="495"/>
      <c r="SEL561" s="495"/>
      <c r="SEM561" s="495"/>
      <c r="SEN561" s="495"/>
      <c r="SEO561" s="495"/>
      <c r="SEP561" s="495"/>
      <c r="SEQ561" s="495"/>
      <c r="SER561" s="495"/>
      <c r="SES561" s="495"/>
      <c r="SET561" s="495"/>
      <c r="SEU561" s="495"/>
      <c r="SEV561" s="495"/>
      <c r="SEW561" s="495"/>
      <c r="SEX561" s="495"/>
      <c r="SEY561" s="495"/>
      <c r="SEZ561" s="495"/>
      <c r="SFA561" s="495"/>
      <c r="SFB561" s="495"/>
      <c r="SFC561" s="495"/>
      <c r="SFD561" s="495"/>
      <c r="SFE561" s="495"/>
      <c r="SFF561" s="495"/>
      <c r="SFG561" s="495"/>
      <c r="SFH561" s="495"/>
      <c r="SFI561" s="495"/>
      <c r="SFJ561" s="495"/>
      <c r="SFK561" s="495"/>
      <c r="SFL561" s="495"/>
      <c r="SFM561" s="495"/>
      <c r="SFN561" s="495"/>
      <c r="SFO561" s="495"/>
      <c r="SFP561" s="495"/>
      <c r="SFQ561" s="495"/>
      <c r="SFR561" s="495"/>
      <c r="SFS561" s="495"/>
      <c r="SFT561" s="495"/>
      <c r="SFU561" s="495"/>
      <c r="SFV561" s="495"/>
      <c r="SFW561" s="495"/>
      <c r="SFX561" s="495"/>
      <c r="SFY561" s="495"/>
      <c r="SFZ561" s="495"/>
      <c r="SGA561" s="495"/>
      <c r="SGB561" s="495"/>
      <c r="SGC561" s="495"/>
      <c r="SGD561" s="495"/>
      <c r="SGE561" s="495"/>
      <c r="SGF561" s="495"/>
      <c r="SGG561" s="495"/>
      <c r="SGH561" s="495"/>
      <c r="SGI561" s="495"/>
      <c r="SGJ561" s="495"/>
      <c r="SGK561" s="495"/>
      <c r="SGL561" s="495"/>
      <c r="SGM561" s="495"/>
      <c r="SGN561" s="495"/>
      <c r="SGO561" s="495"/>
      <c r="SGP561" s="495"/>
      <c r="SGQ561" s="495"/>
      <c r="SGR561" s="495"/>
      <c r="SGS561" s="495"/>
      <c r="SGT561" s="495"/>
      <c r="SGU561" s="495"/>
      <c r="SGV561" s="495"/>
      <c r="SGW561" s="495"/>
      <c r="SGX561" s="495"/>
      <c r="SGY561" s="495"/>
      <c r="SGZ561" s="495"/>
      <c r="SHA561" s="495"/>
      <c r="SHB561" s="495"/>
      <c r="SHC561" s="495"/>
      <c r="SHD561" s="495"/>
      <c r="SHE561" s="495"/>
      <c r="SHF561" s="495"/>
      <c r="SHG561" s="495"/>
      <c r="SHH561" s="495"/>
      <c r="SHI561" s="495"/>
      <c r="SHJ561" s="495"/>
      <c r="SHK561" s="495"/>
      <c r="SHL561" s="495"/>
      <c r="SHM561" s="495"/>
      <c r="SHN561" s="495"/>
      <c r="SHO561" s="495"/>
      <c r="SHP561" s="495"/>
      <c r="SHQ561" s="495"/>
      <c r="SHR561" s="495"/>
      <c r="SHS561" s="495"/>
      <c r="SHT561" s="495"/>
      <c r="SHU561" s="495"/>
      <c r="SHV561" s="495"/>
      <c r="SHW561" s="495"/>
      <c r="SHX561" s="495"/>
      <c r="SHY561" s="495"/>
      <c r="SHZ561" s="495"/>
      <c r="SIA561" s="495"/>
      <c r="SIB561" s="495"/>
      <c r="SIC561" s="495"/>
      <c r="SID561" s="495"/>
      <c r="SIE561" s="495"/>
      <c r="SIF561" s="495"/>
      <c r="SIG561" s="495"/>
      <c r="SIH561" s="495"/>
      <c r="SII561" s="495"/>
      <c r="SIJ561" s="495"/>
      <c r="SIK561" s="495"/>
      <c r="SIL561" s="495"/>
      <c r="SIM561" s="495"/>
      <c r="SIN561" s="495"/>
      <c r="SIO561" s="495"/>
      <c r="SIP561" s="495"/>
      <c r="SIQ561" s="495"/>
      <c r="SIR561" s="495"/>
      <c r="SIS561" s="495"/>
      <c r="SIT561" s="495"/>
      <c r="SIU561" s="495"/>
      <c r="SIV561" s="495"/>
      <c r="SIW561" s="495"/>
      <c r="SIX561" s="495"/>
      <c r="SIY561" s="495"/>
      <c r="SIZ561" s="495"/>
      <c r="SJA561" s="495"/>
      <c r="SJB561" s="495"/>
      <c r="SJC561" s="495"/>
      <c r="SJD561" s="495"/>
      <c r="SJE561" s="495"/>
      <c r="SJF561" s="495"/>
      <c r="SJG561" s="495"/>
      <c r="SJH561" s="495"/>
      <c r="SJI561" s="495"/>
      <c r="SJJ561" s="495"/>
      <c r="SJK561" s="495"/>
      <c r="SJL561" s="495"/>
      <c r="SJM561" s="495"/>
      <c r="SJN561" s="495"/>
      <c r="SJO561" s="495"/>
      <c r="SJP561" s="495"/>
      <c r="SJQ561" s="495"/>
      <c r="SJR561" s="495"/>
      <c r="SJS561" s="495"/>
      <c r="SJT561" s="495"/>
      <c r="SJU561" s="495"/>
      <c r="SJV561" s="495"/>
      <c r="SJW561" s="495"/>
      <c r="SJX561" s="495"/>
      <c r="SJY561" s="495"/>
      <c r="SJZ561" s="495"/>
      <c r="SKA561" s="495"/>
      <c r="SKB561" s="495"/>
      <c r="SKC561" s="495"/>
      <c r="SKD561" s="495"/>
      <c r="SKE561" s="495"/>
      <c r="SKF561" s="495"/>
      <c r="SKG561" s="495"/>
      <c r="SKH561" s="495"/>
      <c r="SKI561" s="495"/>
      <c r="SKJ561" s="495"/>
      <c r="SKK561" s="495"/>
      <c r="SKL561" s="495"/>
      <c r="SKM561" s="495"/>
      <c r="SKN561" s="495"/>
      <c r="SKO561" s="495"/>
      <c r="SKP561" s="495"/>
      <c r="SKQ561" s="495"/>
      <c r="SKR561" s="495"/>
      <c r="SKS561" s="495"/>
      <c r="SKT561" s="495"/>
      <c r="SKU561" s="495"/>
      <c r="SKV561" s="495"/>
      <c r="SKW561" s="495"/>
      <c r="SKX561" s="495"/>
      <c r="SKY561" s="495"/>
      <c r="SKZ561" s="495"/>
      <c r="SLA561" s="495"/>
      <c r="SLB561" s="495"/>
      <c r="SLC561" s="495"/>
      <c r="SLD561" s="495"/>
      <c r="SLE561" s="495"/>
      <c r="SLF561" s="495"/>
      <c r="SLG561" s="495"/>
      <c r="SLH561" s="495"/>
      <c r="SLI561" s="495"/>
      <c r="SLJ561" s="495"/>
      <c r="SLK561" s="495"/>
      <c r="SLL561" s="495"/>
      <c r="SLM561" s="495"/>
      <c r="SLN561" s="495"/>
      <c r="SLO561" s="495"/>
      <c r="SLP561" s="495"/>
      <c r="SLQ561" s="495"/>
      <c r="SLR561" s="495"/>
      <c r="SLS561" s="495"/>
      <c r="SLT561" s="495"/>
      <c r="SLU561" s="495"/>
      <c r="SLV561" s="495"/>
      <c r="SLW561" s="495"/>
      <c r="SLX561" s="495"/>
      <c r="SLY561" s="495"/>
      <c r="SLZ561" s="495"/>
      <c r="SMA561" s="495"/>
      <c r="SMB561" s="495"/>
      <c r="SMC561" s="495"/>
      <c r="SMD561" s="495"/>
      <c r="SME561" s="495"/>
      <c r="SMF561" s="495"/>
      <c r="SMG561" s="495"/>
      <c r="SMH561" s="495"/>
      <c r="SMI561" s="495"/>
      <c r="SMJ561" s="495"/>
      <c r="SMK561" s="495"/>
      <c r="SML561" s="495"/>
      <c r="SMM561" s="495"/>
      <c r="SMN561" s="495"/>
      <c r="SMO561" s="495"/>
      <c r="SMP561" s="495"/>
      <c r="SMQ561" s="495"/>
      <c r="SMR561" s="495"/>
      <c r="SMS561" s="495"/>
      <c r="SMT561" s="495"/>
      <c r="SMU561" s="495"/>
      <c r="SMV561" s="495"/>
      <c r="SMW561" s="495"/>
      <c r="SMX561" s="495"/>
      <c r="SMY561" s="495"/>
      <c r="SMZ561" s="495"/>
      <c r="SNA561" s="495"/>
      <c r="SNB561" s="495"/>
      <c r="SNC561" s="495"/>
      <c r="SND561" s="495"/>
      <c r="SNE561" s="495"/>
      <c r="SNF561" s="495"/>
      <c r="SNG561" s="495"/>
      <c r="SNH561" s="495"/>
      <c r="SNI561" s="495"/>
      <c r="SNJ561" s="495"/>
      <c r="SNK561" s="495"/>
      <c r="SNL561" s="495"/>
      <c r="SNM561" s="495"/>
      <c r="SNN561" s="495"/>
      <c r="SNO561" s="495"/>
      <c r="SNP561" s="495"/>
      <c r="SNQ561" s="495"/>
      <c r="SNR561" s="495"/>
      <c r="SNS561" s="495"/>
      <c r="SNT561" s="495"/>
      <c r="SNU561" s="495"/>
      <c r="SNV561" s="495"/>
      <c r="SNW561" s="495"/>
      <c r="SNX561" s="495"/>
      <c r="SNY561" s="495"/>
      <c r="SNZ561" s="495"/>
      <c r="SOA561" s="495"/>
      <c r="SOB561" s="495"/>
      <c r="SOC561" s="495"/>
      <c r="SOD561" s="495"/>
      <c r="SOE561" s="495"/>
      <c r="SOF561" s="495"/>
      <c r="SOG561" s="495"/>
      <c r="SOH561" s="495"/>
      <c r="SOI561" s="495"/>
      <c r="SOJ561" s="495"/>
      <c r="SOK561" s="495"/>
      <c r="SOL561" s="495"/>
      <c r="SOM561" s="495"/>
      <c r="SON561" s="495"/>
      <c r="SOO561" s="495"/>
      <c r="SOP561" s="495"/>
      <c r="SOQ561" s="495"/>
      <c r="SOR561" s="495"/>
      <c r="SOS561" s="495"/>
      <c r="SOT561" s="495"/>
      <c r="SOU561" s="495"/>
      <c r="SOV561" s="495"/>
      <c r="SOW561" s="495"/>
      <c r="SOX561" s="495"/>
      <c r="SOY561" s="495"/>
      <c r="SOZ561" s="495"/>
      <c r="SPA561" s="495"/>
      <c r="SPB561" s="495"/>
      <c r="SPC561" s="495"/>
      <c r="SPD561" s="495"/>
      <c r="SPE561" s="495"/>
      <c r="SPF561" s="495"/>
      <c r="SPG561" s="495"/>
      <c r="SPH561" s="495"/>
      <c r="SPI561" s="495"/>
      <c r="SPJ561" s="495"/>
      <c r="SPK561" s="495"/>
      <c r="SPL561" s="495"/>
      <c r="SPM561" s="495"/>
      <c r="SPN561" s="495"/>
      <c r="SPO561" s="495"/>
      <c r="SPP561" s="495"/>
      <c r="SPQ561" s="495"/>
      <c r="SPR561" s="495"/>
      <c r="SPS561" s="495"/>
      <c r="SPT561" s="495"/>
      <c r="SPU561" s="495"/>
      <c r="SPV561" s="495"/>
      <c r="SPW561" s="495"/>
      <c r="SPX561" s="495"/>
      <c r="SPY561" s="495"/>
      <c r="SPZ561" s="495"/>
      <c r="SQA561" s="495"/>
      <c r="SQB561" s="495"/>
      <c r="SQC561" s="495"/>
      <c r="SQD561" s="495"/>
      <c r="SQE561" s="495"/>
      <c r="SQF561" s="495"/>
      <c r="SQG561" s="495"/>
      <c r="SQH561" s="495"/>
      <c r="SQI561" s="495"/>
      <c r="SQJ561" s="495"/>
      <c r="SQK561" s="495"/>
      <c r="SQL561" s="495"/>
      <c r="SQM561" s="495"/>
      <c r="SQN561" s="495"/>
      <c r="SQO561" s="495"/>
      <c r="SQP561" s="495"/>
      <c r="SQQ561" s="495"/>
      <c r="SQR561" s="495"/>
      <c r="SQS561" s="495"/>
      <c r="SQT561" s="495"/>
      <c r="SQU561" s="495"/>
      <c r="SQV561" s="495"/>
      <c r="SQW561" s="495"/>
      <c r="SQX561" s="495"/>
      <c r="SQY561" s="495"/>
      <c r="SQZ561" s="495"/>
      <c r="SRA561" s="495"/>
      <c r="SRB561" s="495"/>
      <c r="SRC561" s="495"/>
      <c r="SRD561" s="495"/>
      <c r="SRE561" s="495"/>
      <c r="SRF561" s="495"/>
      <c r="SRG561" s="495"/>
      <c r="SRH561" s="495"/>
      <c r="SRI561" s="495"/>
      <c r="SRJ561" s="495"/>
      <c r="SRK561" s="495"/>
      <c r="SRL561" s="495"/>
      <c r="SRM561" s="495"/>
      <c r="SRN561" s="495"/>
      <c r="SRO561" s="495"/>
      <c r="SRP561" s="495"/>
      <c r="SRQ561" s="495"/>
      <c r="SRR561" s="495"/>
      <c r="SRS561" s="495"/>
      <c r="SRT561" s="495"/>
      <c r="SRU561" s="495"/>
      <c r="SRV561" s="495"/>
      <c r="SRW561" s="495"/>
      <c r="SRX561" s="495"/>
      <c r="SRY561" s="495"/>
      <c r="SRZ561" s="495"/>
      <c r="SSA561" s="495"/>
      <c r="SSB561" s="495"/>
      <c r="SSC561" s="495"/>
      <c r="SSD561" s="495"/>
      <c r="SSE561" s="495"/>
      <c r="SSF561" s="495"/>
      <c r="SSG561" s="495"/>
      <c r="SSH561" s="495"/>
      <c r="SSI561" s="495"/>
      <c r="SSJ561" s="495"/>
      <c r="SSK561" s="495"/>
      <c r="SSL561" s="495"/>
      <c r="SSM561" s="495"/>
      <c r="SSN561" s="495"/>
      <c r="SSO561" s="495"/>
      <c r="SSP561" s="495"/>
      <c r="SSQ561" s="495"/>
      <c r="SSR561" s="495"/>
      <c r="SSS561" s="495"/>
      <c r="SST561" s="495"/>
      <c r="SSU561" s="495"/>
      <c r="SSV561" s="495"/>
      <c r="SSW561" s="495"/>
      <c r="SSX561" s="495"/>
      <c r="SSY561" s="495"/>
      <c r="SSZ561" s="495"/>
      <c r="STA561" s="495"/>
      <c r="STB561" s="495"/>
      <c r="STC561" s="495"/>
      <c r="STD561" s="495"/>
      <c r="STE561" s="495"/>
      <c r="STF561" s="495"/>
      <c r="STG561" s="495"/>
      <c r="STH561" s="495"/>
      <c r="STI561" s="495"/>
      <c r="STJ561" s="495"/>
      <c r="STK561" s="495"/>
      <c r="STL561" s="495"/>
      <c r="STM561" s="495"/>
      <c r="STN561" s="495"/>
      <c r="STO561" s="495"/>
      <c r="STP561" s="495"/>
      <c r="STQ561" s="495"/>
      <c r="STR561" s="495"/>
      <c r="STS561" s="495"/>
      <c r="STT561" s="495"/>
      <c r="STU561" s="495"/>
      <c r="STV561" s="495"/>
      <c r="STW561" s="495"/>
      <c r="STX561" s="495"/>
      <c r="STY561" s="495"/>
      <c r="STZ561" s="495"/>
      <c r="SUA561" s="495"/>
      <c r="SUB561" s="495"/>
      <c r="SUC561" s="495"/>
      <c r="SUD561" s="495"/>
      <c r="SUE561" s="495"/>
      <c r="SUF561" s="495"/>
      <c r="SUG561" s="495"/>
      <c r="SUH561" s="495"/>
      <c r="SUI561" s="495"/>
      <c r="SUJ561" s="495"/>
      <c r="SUK561" s="495"/>
      <c r="SUL561" s="495"/>
      <c r="SUM561" s="495"/>
      <c r="SUN561" s="495"/>
      <c r="SUO561" s="495"/>
      <c r="SUP561" s="495"/>
      <c r="SUQ561" s="495"/>
      <c r="SUR561" s="495"/>
      <c r="SUS561" s="495"/>
      <c r="SUT561" s="495"/>
      <c r="SUU561" s="495"/>
      <c r="SUV561" s="495"/>
      <c r="SUW561" s="495"/>
      <c r="SUX561" s="495"/>
      <c r="SUY561" s="495"/>
      <c r="SUZ561" s="495"/>
      <c r="SVA561" s="495"/>
      <c r="SVB561" s="495"/>
      <c r="SVC561" s="495"/>
      <c r="SVD561" s="495"/>
      <c r="SVE561" s="495"/>
      <c r="SVF561" s="495"/>
      <c r="SVG561" s="495"/>
      <c r="SVH561" s="495"/>
      <c r="SVI561" s="495"/>
      <c r="SVJ561" s="495"/>
      <c r="SVK561" s="495"/>
      <c r="SVL561" s="495"/>
      <c r="SVM561" s="495"/>
      <c r="SVN561" s="495"/>
      <c r="SVO561" s="495"/>
      <c r="SVP561" s="495"/>
      <c r="SVQ561" s="495"/>
      <c r="SVR561" s="495"/>
      <c r="SVS561" s="495"/>
      <c r="SVT561" s="495"/>
      <c r="SVU561" s="495"/>
      <c r="SVV561" s="495"/>
      <c r="SVW561" s="495"/>
      <c r="SVX561" s="495"/>
      <c r="SVY561" s="495"/>
      <c r="SVZ561" s="495"/>
      <c r="SWA561" s="495"/>
      <c r="SWB561" s="495"/>
      <c r="SWC561" s="495"/>
      <c r="SWD561" s="495"/>
      <c r="SWE561" s="495"/>
      <c r="SWF561" s="495"/>
      <c r="SWG561" s="495"/>
      <c r="SWH561" s="495"/>
      <c r="SWI561" s="495"/>
      <c r="SWJ561" s="495"/>
      <c r="SWK561" s="495"/>
      <c r="SWL561" s="495"/>
      <c r="SWM561" s="495"/>
      <c r="SWN561" s="495"/>
      <c r="SWO561" s="495"/>
      <c r="SWP561" s="495"/>
      <c r="SWQ561" s="495"/>
      <c r="SWR561" s="495"/>
      <c r="SWS561" s="495"/>
      <c r="SWT561" s="495"/>
      <c r="SWU561" s="495"/>
      <c r="SWV561" s="495"/>
      <c r="SWW561" s="495"/>
      <c r="SWX561" s="495"/>
      <c r="SWY561" s="495"/>
      <c r="SWZ561" s="495"/>
      <c r="SXA561" s="495"/>
      <c r="SXB561" s="495"/>
      <c r="SXC561" s="495"/>
      <c r="SXD561" s="495"/>
      <c r="SXE561" s="495"/>
      <c r="SXF561" s="495"/>
      <c r="SXG561" s="495"/>
      <c r="SXH561" s="495"/>
      <c r="SXI561" s="495"/>
      <c r="SXJ561" s="495"/>
      <c r="SXK561" s="495"/>
      <c r="SXL561" s="495"/>
      <c r="SXM561" s="495"/>
      <c r="SXN561" s="495"/>
      <c r="SXO561" s="495"/>
      <c r="SXP561" s="495"/>
      <c r="SXQ561" s="495"/>
      <c r="SXR561" s="495"/>
      <c r="SXS561" s="495"/>
      <c r="SXT561" s="495"/>
      <c r="SXU561" s="495"/>
      <c r="SXV561" s="495"/>
      <c r="SXW561" s="495"/>
      <c r="SXX561" s="495"/>
      <c r="SXY561" s="495"/>
      <c r="SXZ561" s="495"/>
      <c r="SYA561" s="495"/>
      <c r="SYB561" s="495"/>
      <c r="SYC561" s="495"/>
      <c r="SYD561" s="495"/>
      <c r="SYE561" s="495"/>
      <c r="SYF561" s="495"/>
      <c r="SYG561" s="495"/>
      <c r="SYH561" s="495"/>
      <c r="SYI561" s="495"/>
      <c r="SYJ561" s="495"/>
      <c r="SYK561" s="495"/>
      <c r="SYL561" s="495"/>
      <c r="SYM561" s="495"/>
      <c r="SYN561" s="495"/>
      <c r="SYO561" s="495"/>
      <c r="SYP561" s="495"/>
      <c r="SYQ561" s="495"/>
      <c r="SYR561" s="495"/>
      <c r="SYS561" s="495"/>
      <c r="SYT561" s="495"/>
      <c r="SYU561" s="495"/>
      <c r="SYV561" s="495"/>
      <c r="SYW561" s="495"/>
      <c r="SYX561" s="495"/>
      <c r="SYY561" s="495"/>
      <c r="SYZ561" s="495"/>
      <c r="SZA561" s="495"/>
      <c r="SZB561" s="495"/>
      <c r="SZC561" s="495"/>
      <c r="SZD561" s="495"/>
      <c r="SZE561" s="495"/>
      <c r="SZF561" s="495"/>
      <c r="SZG561" s="495"/>
      <c r="SZH561" s="495"/>
      <c r="SZI561" s="495"/>
      <c r="SZJ561" s="495"/>
      <c r="SZK561" s="495"/>
      <c r="SZL561" s="495"/>
      <c r="SZM561" s="495"/>
      <c r="SZN561" s="495"/>
      <c r="SZO561" s="495"/>
      <c r="SZP561" s="495"/>
      <c r="SZQ561" s="495"/>
      <c r="SZR561" s="495"/>
      <c r="SZS561" s="495"/>
      <c r="SZT561" s="495"/>
      <c r="SZU561" s="495"/>
      <c r="SZV561" s="495"/>
      <c r="SZW561" s="495"/>
      <c r="SZX561" s="495"/>
      <c r="SZY561" s="495"/>
      <c r="SZZ561" s="495"/>
      <c r="TAA561" s="495"/>
      <c r="TAB561" s="495"/>
      <c r="TAC561" s="495"/>
      <c r="TAD561" s="495"/>
      <c r="TAE561" s="495"/>
      <c r="TAF561" s="495"/>
      <c r="TAG561" s="495"/>
      <c r="TAH561" s="495"/>
      <c r="TAI561" s="495"/>
      <c r="TAJ561" s="495"/>
      <c r="TAK561" s="495"/>
      <c r="TAL561" s="495"/>
      <c r="TAM561" s="495"/>
      <c r="TAN561" s="495"/>
      <c r="TAO561" s="495"/>
      <c r="TAP561" s="495"/>
      <c r="TAQ561" s="495"/>
      <c r="TAR561" s="495"/>
      <c r="TAS561" s="495"/>
      <c r="TAT561" s="495"/>
      <c r="TAU561" s="495"/>
      <c r="TAV561" s="495"/>
      <c r="TAW561" s="495"/>
      <c r="TAX561" s="495"/>
      <c r="TAY561" s="495"/>
      <c r="TAZ561" s="495"/>
      <c r="TBA561" s="495"/>
      <c r="TBB561" s="495"/>
      <c r="TBC561" s="495"/>
      <c r="TBD561" s="495"/>
      <c r="TBE561" s="495"/>
      <c r="TBF561" s="495"/>
      <c r="TBG561" s="495"/>
      <c r="TBH561" s="495"/>
      <c r="TBI561" s="495"/>
      <c r="TBJ561" s="495"/>
      <c r="TBK561" s="495"/>
      <c r="TBL561" s="495"/>
      <c r="TBM561" s="495"/>
      <c r="TBN561" s="495"/>
      <c r="TBO561" s="495"/>
      <c r="TBP561" s="495"/>
      <c r="TBQ561" s="495"/>
      <c r="TBR561" s="495"/>
      <c r="TBS561" s="495"/>
      <c r="TBT561" s="495"/>
      <c r="TBU561" s="495"/>
      <c r="TBV561" s="495"/>
      <c r="TBW561" s="495"/>
      <c r="TBX561" s="495"/>
      <c r="TBY561" s="495"/>
      <c r="TBZ561" s="495"/>
      <c r="TCA561" s="495"/>
      <c r="TCB561" s="495"/>
      <c r="TCC561" s="495"/>
      <c r="TCD561" s="495"/>
      <c r="TCE561" s="495"/>
      <c r="TCF561" s="495"/>
      <c r="TCG561" s="495"/>
      <c r="TCH561" s="495"/>
      <c r="TCI561" s="495"/>
      <c r="TCJ561" s="495"/>
      <c r="TCK561" s="495"/>
      <c r="TCL561" s="495"/>
      <c r="TCM561" s="495"/>
      <c r="TCN561" s="495"/>
      <c r="TCO561" s="495"/>
      <c r="TCP561" s="495"/>
      <c r="TCQ561" s="495"/>
      <c r="TCR561" s="495"/>
      <c r="TCS561" s="495"/>
      <c r="TCT561" s="495"/>
      <c r="TCU561" s="495"/>
      <c r="TCV561" s="495"/>
      <c r="TCW561" s="495"/>
      <c r="TCX561" s="495"/>
      <c r="TCY561" s="495"/>
      <c r="TCZ561" s="495"/>
      <c r="TDA561" s="495"/>
      <c r="TDB561" s="495"/>
      <c r="TDC561" s="495"/>
      <c r="TDD561" s="495"/>
      <c r="TDE561" s="495"/>
      <c r="TDF561" s="495"/>
      <c r="TDG561" s="495"/>
      <c r="TDH561" s="495"/>
      <c r="TDI561" s="495"/>
      <c r="TDJ561" s="495"/>
      <c r="TDK561" s="495"/>
      <c r="TDL561" s="495"/>
      <c r="TDM561" s="495"/>
      <c r="TDN561" s="495"/>
      <c r="TDO561" s="495"/>
      <c r="TDP561" s="495"/>
      <c r="TDQ561" s="495"/>
      <c r="TDR561" s="495"/>
      <c r="TDS561" s="495"/>
      <c r="TDT561" s="495"/>
      <c r="TDU561" s="495"/>
      <c r="TDV561" s="495"/>
      <c r="TDW561" s="495"/>
      <c r="TDX561" s="495"/>
      <c r="TDY561" s="495"/>
      <c r="TDZ561" s="495"/>
      <c r="TEA561" s="495"/>
      <c r="TEB561" s="495"/>
      <c r="TEC561" s="495"/>
      <c r="TED561" s="495"/>
      <c r="TEE561" s="495"/>
      <c r="TEF561" s="495"/>
      <c r="TEG561" s="495"/>
      <c r="TEH561" s="495"/>
      <c r="TEI561" s="495"/>
      <c r="TEJ561" s="495"/>
      <c r="TEK561" s="495"/>
      <c r="TEL561" s="495"/>
      <c r="TEM561" s="495"/>
      <c r="TEN561" s="495"/>
      <c r="TEO561" s="495"/>
      <c r="TEP561" s="495"/>
      <c r="TEQ561" s="495"/>
      <c r="TER561" s="495"/>
      <c r="TES561" s="495"/>
      <c r="TET561" s="495"/>
      <c r="TEU561" s="495"/>
      <c r="TEV561" s="495"/>
      <c r="TEW561" s="495"/>
      <c r="TEX561" s="495"/>
      <c r="TEY561" s="495"/>
      <c r="TEZ561" s="495"/>
      <c r="TFA561" s="495"/>
      <c r="TFB561" s="495"/>
      <c r="TFC561" s="495"/>
      <c r="TFD561" s="495"/>
      <c r="TFE561" s="495"/>
      <c r="TFF561" s="495"/>
      <c r="TFG561" s="495"/>
      <c r="TFH561" s="495"/>
      <c r="TFI561" s="495"/>
      <c r="TFJ561" s="495"/>
      <c r="TFK561" s="495"/>
      <c r="TFL561" s="495"/>
      <c r="TFM561" s="495"/>
      <c r="TFN561" s="495"/>
      <c r="TFO561" s="495"/>
      <c r="TFP561" s="495"/>
      <c r="TFQ561" s="495"/>
      <c r="TFR561" s="495"/>
      <c r="TFS561" s="495"/>
      <c r="TFT561" s="495"/>
      <c r="TFU561" s="495"/>
      <c r="TFV561" s="495"/>
      <c r="TFW561" s="495"/>
      <c r="TFX561" s="495"/>
      <c r="TFY561" s="495"/>
      <c r="TFZ561" s="495"/>
      <c r="TGA561" s="495"/>
      <c r="TGB561" s="495"/>
      <c r="TGC561" s="495"/>
      <c r="TGD561" s="495"/>
      <c r="TGE561" s="495"/>
      <c r="TGF561" s="495"/>
      <c r="TGG561" s="495"/>
      <c r="TGH561" s="495"/>
      <c r="TGI561" s="495"/>
      <c r="TGJ561" s="495"/>
      <c r="TGK561" s="495"/>
      <c r="TGL561" s="495"/>
      <c r="TGM561" s="495"/>
      <c r="TGN561" s="495"/>
      <c r="TGO561" s="495"/>
      <c r="TGP561" s="495"/>
      <c r="TGQ561" s="495"/>
      <c r="TGR561" s="495"/>
      <c r="TGS561" s="495"/>
      <c r="TGT561" s="495"/>
      <c r="TGU561" s="495"/>
      <c r="TGV561" s="495"/>
      <c r="TGW561" s="495"/>
      <c r="TGX561" s="495"/>
      <c r="TGY561" s="495"/>
      <c r="TGZ561" s="495"/>
      <c r="THA561" s="495"/>
      <c r="THB561" s="495"/>
      <c r="THC561" s="495"/>
      <c r="THD561" s="495"/>
      <c r="THE561" s="495"/>
      <c r="THF561" s="495"/>
      <c r="THG561" s="495"/>
      <c r="THH561" s="495"/>
      <c r="THI561" s="495"/>
      <c r="THJ561" s="495"/>
      <c r="THK561" s="495"/>
      <c r="THL561" s="495"/>
      <c r="THM561" s="495"/>
      <c r="THN561" s="495"/>
      <c r="THO561" s="495"/>
      <c r="THP561" s="495"/>
      <c r="THQ561" s="495"/>
      <c r="THR561" s="495"/>
      <c r="THS561" s="495"/>
      <c r="THT561" s="495"/>
      <c r="THU561" s="495"/>
      <c r="THV561" s="495"/>
      <c r="THW561" s="495"/>
      <c r="THX561" s="495"/>
      <c r="THY561" s="495"/>
      <c r="THZ561" s="495"/>
      <c r="TIA561" s="495"/>
      <c r="TIB561" s="495"/>
      <c r="TIC561" s="495"/>
      <c r="TID561" s="495"/>
      <c r="TIE561" s="495"/>
      <c r="TIF561" s="495"/>
      <c r="TIG561" s="495"/>
      <c r="TIH561" s="495"/>
      <c r="TII561" s="495"/>
      <c r="TIJ561" s="495"/>
      <c r="TIK561" s="495"/>
      <c r="TIL561" s="495"/>
      <c r="TIM561" s="495"/>
      <c r="TIN561" s="495"/>
      <c r="TIO561" s="495"/>
      <c r="TIP561" s="495"/>
      <c r="TIQ561" s="495"/>
      <c r="TIR561" s="495"/>
      <c r="TIS561" s="495"/>
      <c r="TIT561" s="495"/>
      <c r="TIU561" s="495"/>
      <c r="TIV561" s="495"/>
      <c r="TIW561" s="495"/>
      <c r="TIX561" s="495"/>
      <c r="TIY561" s="495"/>
      <c r="TIZ561" s="495"/>
      <c r="TJA561" s="495"/>
      <c r="TJB561" s="495"/>
      <c r="TJC561" s="495"/>
      <c r="TJD561" s="495"/>
      <c r="TJE561" s="495"/>
      <c r="TJF561" s="495"/>
      <c r="TJG561" s="495"/>
      <c r="TJH561" s="495"/>
      <c r="TJI561" s="495"/>
      <c r="TJJ561" s="495"/>
      <c r="TJK561" s="495"/>
      <c r="TJL561" s="495"/>
      <c r="TJM561" s="495"/>
      <c r="TJN561" s="495"/>
      <c r="TJO561" s="495"/>
      <c r="TJP561" s="495"/>
      <c r="TJQ561" s="495"/>
      <c r="TJR561" s="495"/>
      <c r="TJS561" s="495"/>
      <c r="TJT561" s="495"/>
      <c r="TJU561" s="495"/>
      <c r="TJV561" s="495"/>
      <c r="TJW561" s="495"/>
      <c r="TJX561" s="495"/>
      <c r="TJY561" s="495"/>
      <c r="TJZ561" s="495"/>
      <c r="TKA561" s="495"/>
      <c r="TKB561" s="495"/>
      <c r="TKC561" s="495"/>
      <c r="TKD561" s="495"/>
      <c r="TKE561" s="495"/>
      <c r="TKF561" s="495"/>
      <c r="TKG561" s="495"/>
      <c r="TKH561" s="495"/>
      <c r="TKI561" s="495"/>
      <c r="TKJ561" s="495"/>
      <c r="TKK561" s="495"/>
      <c r="TKL561" s="495"/>
      <c r="TKM561" s="495"/>
      <c r="TKN561" s="495"/>
      <c r="TKO561" s="495"/>
      <c r="TKP561" s="495"/>
      <c r="TKQ561" s="495"/>
      <c r="TKR561" s="495"/>
      <c r="TKS561" s="495"/>
      <c r="TKT561" s="495"/>
      <c r="TKU561" s="495"/>
      <c r="TKV561" s="495"/>
      <c r="TKW561" s="495"/>
      <c r="TKX561" s="495"/>
      <c r="TKY561" s="495"/>
      <c r="TKZ561" s="495"/>
      <c r="TLA561" s="495"/>
      <c r="TLB561" s="495"/>
      <c r="TLC561" s="495"/>
      <c r="TLD561" s="495"/>
      <c r="TLE561" s="495"/>
      <c r="TLF561" s="495"/>
      <c r="TLG561" s="495"/>
      <c r="TLH561" s="495"/>
      <c r="TLI561" s="495"/>
      <c r="TLJ561" s="495"/>
      <c r="TLK561" s="495"/>
      <c r="TLL561" s="495"/>
      <c r="TLM561" s="495"/>
      <c r="TLN561" s="495"/>
      <c r="TLO561" s="495"/>
      <c r="TLP561" s="495"/>
      <c r="TLQ561" s="495"/>
      <c r="TLR561" s="495"/>
      <c r="TLS561" s="495"/>
      <c r="TLT561" s="495"/>
      <c r="TLU561" s="495"/>
      <c r="TLV561" s="495"/>
      <c r="TLW561" s="495"/>
      <c r="TLX561" s="495"/>
      <c r="TLY561" s="495"/>
      <c r="TLZ561" s="495"/>
      <c r="TMA561" s="495"/>
      <c r="TMB561" s="495"/>
      <c r="TMC561" s="495"/>
      <c r="TMD561" s="495"/>
      <c r="TME561" s="495"/>
      <c r="TMF561" s="495"/>
      <c r="TMG561" s="495"/>
      <c r="TMH561" s="495"/>
      <c r="TMI561" s="495"/>
      <c r="TMJ561" s="495"/>
      <c r="TMK561" s="495"/>
      <c r="TML561" s="495"/>
      <c r="TMM561" s="495"/>
      <c r="TMN561" s="495"/>
      <c r="TMO561" s="495"/>
      <c r="TMP561" s="495"/>
      <c r="TMQ561" s="495"/>
      <c r="TMR561" s="495"/>
      <c r="TMS561" s="495"/>
      <c r="TMT561" s="495"/>
      <c r="TMU561" s="495"/>
      <c r="TMV561" s="495"/>
      <c r="TMW561" s="495"/>
      <c r="TMX561" s="495"/>
      <c r="TMY561" s="495"/>
      <c r="TMZ561" s="495"/>
      <c r="TNA561" s="495"/>
      <c r="TNB561" s="495"/>
      <c r="TNC561" s="495"/>
      <c r="TND561" s="495"/>
      <c r="TNE561" s="495"/>
      <c r="TNF561" s="495"/>
      <c r="TNG561" s="495"/>
      <c r="TNH561" s="495"/>
      <c r="TNI561" s="495"/>
      <c r="TNJ561" s="495"/>
      <c r="TNK561" s="495"/>
      <c r="TNL561" s="495"/>
      <c r="TNM561" s="495"/>
      <c r="TNN561" s="495"/>
      <c r="TNO561" s="495"/>
      <c r="TNP561" s="495"/>
      <c r="TNQ561" s="495"/>
      <c r="TNR561" s="495"/>
      <c r="TNS561" s="495"/>
      <c r="TNT561" s="495"/>
      <c r="TNU561" s="495"/>
      <c r="TNV561" s="495"/>
      <c r="TNW561" s="495"/>
      <c r="TNX561" s="495"/>
      <c r="TNY561" s="495"/>
      <c r="TNZ561" s="495"/>
      <c r="TOA561" s="495"/>
      <c r="TOB561" s="495"/>
      <c r="TOC561" s="495"/>
      <c r="TOD561" s="495"/>
      <c r="TOE561" s="495"/>
      <c r="TOF561" s="495"/>
      <c r="TOG561" s="495"/>
      <c r="TOH561" s="495"/>
      <c r="TOI561" s="495"/>
      <c r="TOJ561" s="495"/>
      <c r="TOK561" s="495"/>
      <c r="TOL561" s="495"/>
      <c r="TOM561" s="495"/>
      <c r="TON561" s="495"/>
      <c r="TOO561" s="495"/>
      <c r="TOP561" s="495"/>
      <c r="TOQ561" s="495"/>
      <c r="TOR561" s="495"/>
      <c r="TOS561" s="495"/>
      <c r="TOT561" s="495"/>
      <c r="TOU561" s="495"/>
      <c r="TOV561" s="495"/>
      <c r="TOW561" s="495"/>
      <c r="TOX561" s="495"/>
      <c r="TOY561" s="495"/>
      <c r="TOZ561" s="495"/>
      <c r="TPA561" s="495"/>
      <c r="TPB561" s="495"/>
      <c r="TPC561" s="495"/>
      <c r="TPD561" s="495"/>
      <c r="TPE561" s="495"/>
      <c r="TPF561" s="495"/>
      <c r="TPG561" s="495"/>
      <c r="TPH561" s="495"/>
      <c r="TPI561" s="495"/>
      <c r="TPJ561" s="495"/>
      <c r="TPK561" s="495"/>
      <c r="TPL561" s="495"/>
      <c r="TPM561" s="495"/>
      <c r="TPN561" s="495"/>
      <c r="TPO561" s="495"/>
      <c r="TPP561" s="495"/>
      <c r="TPQ561" s="495"/>
      <c r="TPR561" s="495"/>
      <c r="TPS561" s="495"/>
      <c r="TPT561" s="495"/>
      <c r="TPU561" s="495"/>
      <c r="TPV561" s="495"/>
      <c r="TPW561" s="495"/>
      <c r="TPX561" s="495"/>
      <c r="TPY561" s="495"/>
      <c r="TPZ561" s="495"/>
      <c r="TQA561" s="495"/>
      <c r="TQB561" s="495"/>
      <c r="TQC561" s="495"/>
      <c r="TQD561" s="495"/>
      <c r="TQE561" s="495"/>
      <c r="TQF561" s="495"/>
      <c r="TQG561" s="495"/>
      <c r="TQH561" s="495"/>
      <c r="TQI561" s="495"/>
      <c r="TQJ561" s="495"/>
      <c r="TQK561" s="495"/>
      <c r="TQL561" s="495"/>
      <c r="TQM561" s="495"/>
      <c r="TQN561" s="495"/>
      <c r="TQO561" s="495"/>
      <c r="TQP561" s="495"/>
      <c r="TQQ561" s="495"/>
      <c r="TQR561" s="495"/>
      <c r="TQS561" s="495"/>
      <c r="TQT561" s="495"/>
      <c r="TQU561" s="495"/>
      <c r="TQV561" s="495"/>
      <c r="TQW561" s="495"/>
      <c r="TQX561" s="495"/>
      <c r="TQY561" s="495"/>
      <c r="TQZ561" s="495"/>
      <c r="TRA561" s="495"/>
      <c r="TRB561" s="495"/>
      <c r="TRC561" s="495"/>
      <c r="TRD561" s="495"/>
      <c r="TRE561" s="495"/>
      <c r="TRF561" s="495"/>
      <c r="TRG561" s="495"/>
      <c r="TRH561" s="495"/>
      <c r="TRI561" s="495"/>
      <c r="TRJ561" s="495"/>
      <c r="TRK561" s="495"/>
      <c r="TRL561" s="495"/>
      <c r="TRM561" s="495"/>
      <c r="TRN561" s="495"/>
      <c r="TRO561" s="495"/>
      <c r="TRP561" s="495"/>
      <c r="TRQ561" s="495"/>
      <c r="TRR561" s="495"/>
      <c r="TRS561" s="495"/>
      <c r="TRT561" s="495"/>
      <c r="TRU561" s="495"/>
      <c r="TRV561" s="495"/>
      <c r="TRW561" s="495"/>
      <c r="TRX561" s="495"/>
      <c r="TRY561" s="495"/>
      <c r="TRZ561" s="495"/>
      <c r="TSA561" s="495"/>
      <c r="TSB561" s="495"/>
      <c r="TSC561" s="495"/>
      <c r="TSD561" s="495"/>
      <c r="TSE561" s="495"/>
      <c r="TSF561" s="495"/>
      <c r="TSG561" s="495"/>
      <c r="TSH561" s="495"/>
      <c r="TSI561" s="495"/>
      <c r="TSJ561" s="495"/>
      <c r="TSK561" s="495"/>
      <c r="TSL561" s="495"/>
      <c r="TSM561" s="495"/>
      <c r="TSN561" s="495"/>
      <c r="TSO561" s="495"/>
      <c r="TSP561" s="495"/>
      <c r="TSQ561" s="495"/>
      <c r="TSR561" s="495"/>
      <c r="TSS561" s="495"/>
      <c r="TST561" s="495"/>
      <c r="TSU561" s="495"/>
      <c r="TSV561" s="495"/>
      <c r="TSW561" s="495"/>
      <c r="TSX561" s="495"/>
      <c r="TSY561" s="495"/>
      <c r="TSZ561" s="495"/>
      <c r="TTA561" s="495"/>
      <c r="TTB561" s="495"/>
      <c r="TTC561" s="495"/>
      <c r="TTD561" s="495"/>
      <c r="TTE561" s="495"/>
      <c r="TTF561" s="495"/>
      <c r="TTG561" s="495"/>
      <c r="TTH561" s="495"/>
      <c r="TTI561" s="495"/>
      <c r="TTJ561" s="495"/>
      <c r="TTK561" s="495"/>
      <c r="TTL561" s="495"/>
      <c r="TTM561" s="495"/>
      <c r="TTN561" s="495"/>
      <c r="TTO561" s="495"/>
      <c r="TTP561" s="495"/>
      <c r="TTQ561" s="495"/>
      <c r="TTR561" s="495"/>
      <c r="TTS561" s="495"/>
      <c r="TTT561" s="495"/>
      <c r="TTU561" s="495"/>
      <c r="TTV561" s="495"/>
      <c r="TTW561" s="495"/>
      <c r="TTX561" s="495"/>
      <c r="TTY561" s="495"/>
      <c r="TTZ561" s="495"/>
      <c r="TUA561" s="495"/>
      <c r="TUB561" s="495"/>
      <c r="TUC561" s="495"/>
      <c r="TUD561" s="495"/>
      <c r="TUE561" s="495"/>
      <c r="TUF561" s="495"/>
      <c r="TUG561" s="495"/>
      <c r="TUH561" s="495"/>
      <c r="TUI561" s="495"/>
      <c r="TUJ561" s="495"/>
      <c r="TUK561" s="495"/>
      <c r="TUL561" s="495"/>
      <c r="TUM561" s="495"/>
      <c r="TUN561" s="495"/>
      <c r="TUO561" s="495"/>
      <c r="TUP561" s="495"/>
      <c r="TUQ561" s="495"/>
      <c r="TUR561" s="495"/>
      <c r="TUS561" s="495"/>
      <c r="TUT561" s="495"/>
      <c r="TUU561" s="495"/>
      <c r="TUV561" s="495"/>
      <c r="TUW561" s="495"/>
      <c r="TUX561" s="495"/>
      <c r="TUY561" s="495"/>
      <c r="TUZ561" s="495"/>
      <c r="TVA561" s="495"/>
      <c r="TVB561" s="495"/>
      <c r="TVC561" s="495"/>
      <c r="TVD561" s="495"/>
      <c r="TVE561" s="495"/>
      <c r="TVF561" s="495"/>
      <c r="TVG561" s="495"/>
      <c r="TVH561" s="495"/>
      <c r="TVI561" s="495"/>
      <c r="TVJ561" s="495"/>
      <c r="TVK561" s="495"/>
      <c r="TVL561" s="495"/>
      <c r="TVM561" s="495"/>
      <c r="TVN561" s="495"/>
      <c r="TVO561" s="495"/>
      <c r="TVP561" s="495"/>
      <c r="TVQ561" s="495"/>
      <c r="TVR561" s="495"/>
      <c r="TVS561" s="495"/>
      <c r="TVT561" s="495"/>
      <c r="TVU561" s="495"/>
      <c r="TVV561" s="495"/>
      <c r="TVW561" s="495"/>
      <c r="TVX561" s="495"/>
      <c r="TVY561" s="495"/>
      <c r="TVZ561" s="495"/>
      <c r="TWA561" s="495"/>
      <c r="TWB561" s="495"/>
      <c r="TWC561" s="495"/>
      <c r="TWD561" s="495"/>
      <c r="TWE561" s="495"/>
      <c r="TWF561" s="495"/>
      <c r="TWG561" s="495"/>
      <c r="TWH561" s="495"/>
      <c r="TWI561" s="495"/>
      <c r="TWJ561" s="495"/>
      <c r="TWK561" s="495"/>
      <c r="TWL561" s="495"/>
      <c r="TWM561" s="495"/>
      <c r="TWN561" s="495"/>
      <c r="TWO561" s="495"/>
      <c r="TWP561" s="495"/>
      <c r="TWQ561" s="495"/>
      <c r="TWR561" s="495"/>
      <c r="TWS561" s="495"/>
      <c r="TWT561" s="495"/>
      <c r="TWU561" s="495"/>
      <c r="TWV561" s="495"/>
      <c r="TWW561" s="495"/>
      <c r="TWX561" s="495"/>
      <c r="TWY561" s="495"/>
      <c r="TWZ561" s="495"/>
      <c r="TXA561" s="495"/>
      <c r="TXB561" s="495"/>
      <c r="TXC561" s="495"/>
      <c r="TXD561" s="495"/>
      <c r="TXE561" s="495"/>
      <c r="TXF561" s="495"/>
      <c r="TXG561" s="495"/>
      <c r="TXH561" s="495"/>
      <c r="TXI561" s="495"/>
      <c r="TXJ561" s="495"/>
      <c r="TXK561" s="495"/>
      <c r="TXL561" s="495"/>
      <c r="TXM561" s="495"/>
      <c r="TXN561" s="495"/>
      <c r="TXO561" s="495"/>
      <c r="TXP561" s="495"/>
      <c r="TXQ561" s="495"/>
      <c r="TXR561" s="495"/>
      <c r="TXS561" s="495"/>
      <c r="TXT561" s="495"/>
      <c r="TXU561" s="495"/>
      <c r="TXV561" s="495"/>
      <c r="TXW561" s="495"/>
      <c r="TXX561" s="495"/>
      <c r="TXY561" s="495"/>
      <c r="TXZ561" s="495"/>
      <c r="TYA561" s="495"/>
      <c r="TYB561" s="495"/>
      <c r="TYC561" s="495"/>
      <c r="TYD561" s="495"/>
      <c r="TYE561" s="495"/>
      <c r="TYF561" s="495"/>
      <c r="TYG561" s="495"/>
      <c r="TYH561" s="495"/>
      <c r="TYI561" s="495"/>
      <c r="TYJ561" s="495"/>
      <c r="TYK561" s="495"/>
      <c r="TYL561" s="495"/>
      <c r="TYM561" s="495"/>
      <c r="TYN561" s="495"/>
      <c r="TYO561" s="495"/>
      <c r="TYP561" s="495"/>
      <c r="TYQ561" s="495"/>
      <c r="TYR561" s="495"/>
      <c r="TYS561" s="495"/>
      <c r="TYT561" s="495"/>
      <c r="TYU561" s="495"/>
      <c r="TYV561" s="495"/>
      <c r="TYW561" s="495"/>
      <c r="TYX561" s="495"/>
      <c r="TYY561" s="495"/>
      <c r="TYZ561" s="495"/>
      <c r="TZA561" s="495"/>
      <c r="TZB561" s="495"/>
      <c r="TZC561" s="495"/>
      <c r="TZD561" s="495"/>
      <c r="TZE561" s="495"/>
      <c r="TZF561" s="495"/>
      <c r="TZG561" s="495"/>
      <c r="TZH561" s="495"/>
      <c r="TZI561" s="495"/>
      <c r="TZJ561" s="495"/>
      <c r="TZK561" s="495"/>
      <c r="TZL561" s="495"/>
      <c r="TZM561" s="495"/>
      <c r="TZN561" s="495"/>
      <c r="TZO561" s="495"/>
      <c r="TZP561" s="495"/>
      <c r="TZQ561" s="495"/>
      <c r="TZR561" s="495"/>
      <c r="TZS561" s="495"/>
      <c r="TZT561" s="495"/>
      <c r="TZU561" s="495"/>
      <c r="TZV561" s="495"/>
      <c r="TZW561" s="495"/>
      <c r="TZX561" s="495"/>
      <c r="TZY561" s="495"/>
      <c r="TZZ561" s="495"/>
      <c r="UAA561" s="495"/>
      <c r="UAB561" s="495"/>
      <c r="UAC561" s="495"/>
      <c r="UAD561" s="495"/>
      <c r="UAE561" s="495"/>
      <c r="UAF561" s="495"/>
      <c r="UAG561" s="495"/>
      <c r="UAH561" s="495"/>
      <c r="UAI561" s="495"/>
      <c r="UAJ561" s="495"/>
      <c r="UAK561" s="495"/>
      <c r="UAL561" s="495"/>
      <c r="UAM561" s="495"/>
      <c r="UAN561" s="495"/>
      <c r="UAO561" s="495"/>
      <c r="UAP561" s="495"/>
      <c r="UAQ561" s="495"/>
      <c r="UAR561" s="495"/>
      <c r="UAS561" s="495"/>
      <c r="UAT561" s="495"/>
      <c r="UAU561" s="495"/>
      <c r="UAV561" s="495"/>
      <c r="UAW561" s="495"/>
      <c r="UAX561" s="495"/>
      <c r="UAY561" s="495"/>
      <c r="UAZ561" s="495"/>
      <c r="UBA561" s="495"/>
      <c r="UBB561" s="495"/>
      <c r="UBC561" s="495"/>
      <c r="UBD561" s="495"/>
      <c r="UBE561" s="495"/>
      <c r="UBF561" s="495"/>
      <c r="UBG561" s="495"/>
      <c r="UBH561" s="495"/>
      <c r="UBI561" s="495"/>
      <c r="UBJ561" s="495"/>
      <c r="UBK561" s="495"/>
      <c r="UBL561" s="495"/>
      <c r="UBM561" s="495"/>
      <c r="UBN561" s="495"/>
      <c r="UBO561" s="495"/>
      <c r="UBP561" s="495"/>
      <c r="UBQ561" s="495"/>
      <c r="UBR561" s="495"/>
      <c r="UBS561" s="495"/>
      <c r="UBT561" s="495"/>
      <c r="UBU561" s="495"/>
      <c r="UBV561" s="495"/>
      <c r="UBW561" s="495"/>
      <c r="UBX561" s="495"/>
      <c r="UBY561" s="495"/>
      <c r="UBZ561" s="495"/>
      <c r="UCA561" s="495"/>
      <c r="UCB561" s="495"/>
      <c r="UCC561" s="495"/>
      <c r="UCD561" s="495"/>
      <c r="UCE561" s="495"/>
      <c r="UCF561" s="495"/>
      <c r="UCG561" s="495"/>
      <c r="UCH561" s="495"/>
      <c r="UCI561" s="495"/>
      <c r="UCJ561" s="495"/>
      <c r="UCK561" s="495"/>
      <c r="UCL561" s="495"/>
      <c r="UCM561" s="495"/>
      <c r="UCN561" s="495"/>
      <c r="UCO561" s="495"/>
      <c r="UCP561" s="495"/>
      <c r="UCQ561" s="495"/>
      <c r="UCR561" s="495"/>
      <c r="UCS561" s="495"/>
      <c r="UCT561" s="495"/>
      <c r="UCU561" s="495"/>
      <c r="UCV561" s="495"/>
      <c r="UCW561" s="495"/>
      <c r="UCX561" s="495"/>
      <c r="UCY561" s="495"/>
      <c r="UCZ561" s="495"/>
      <c r="UDA561" s="495"/>
      <c r="UDB561" s="495"/>
      <c r="UDC561" s="495"/>
      <c r="UDD561" s="495"/>
      <c r="UDE561" s="495"/>
      <c r="UDF561" s="495"/>
      <c r="UDG561" s="495"/>
      <c r="UDH561" s="495"/>
      <c r="UDI561" s="495"/>
      <c r="UDJ561" s="495"/>
      <c r="UDK561" s="495"/>
      <c r="UDL561" s="495"/>
      <c r="UDM561" s="495"/>
      <c r="UDN561" s="495"/>
      <c r="UDO561" s="495"/>
      <c r="UDP561" s="495"/>
      <c r="UDQ561" s="495"/>
      <c r="UDR561" s="495"/>
      <c r="UDS561" s="495"/>
      <c r="UDT561" s="495"/>
      <c r="UDU561" s="495"/>
      <c r="UDV561" s="495"/>
      <c r="UDW561" s="495"/>
      <c r="UDX561" s="495"/>
      <c r="UDY561" s="495"/>
      <c r="UDZ561" s="495"/>
      <c r="UEA561" s="495"/>
      <c r="UEB561" s="495"/>
      <c r="UEC561" s="495"/>
      <c r="UED561" s="495"/>
      <c r="UEE561" s="495"/>
      <c r="UEF561" s="495"/>
      <c r="UEG561" s="495"/>
      <c r="UEH561" s="495"/>
      <c r="UEI561" s="495"/>
      <c r="UEJ561" s="495"/>
      <c r="UEK561" s="495"/>
      <c r="UEL561" s="495"/>
      <c r="UEM561" s="495"/>
      <c r="UEN561" s="495"/>
      <c r="UEO561" s="495"/>
      <c r="UEP561" s="495"/>
      <c r="UEQ561" s="495"/>
      <c r="UER561" s="495"/>
      <c r="UES561" s="495"/>
      <c r="UET561" s="495"/>
      <c r="UEU561" s="495"/>
      <c r="UEV561" s="495"/>
      <c r="UEW561" s="495"/>
      <c r="UEX561" s="495"/>
      <c r="UEY561" s="495"/>
      <c r="UEZ561" s="495"/>
      <c r="UFA561" s="495"/>
      <c r="UFB561" s="495"/>
      <c r="UFC561" s="495"/>
      <c r="UFD561" s="495"/>
      <c r="UFE561" s="495"/>
      <c r="UFF561" s="495"/>
      <c r="UFG561" s="495"/>
      <c r="UFH561" s="495"/>
      <c r="UFI561" s="495"/>
      <c r="UFJ561" s="495"/>
      <c r="UFK561" s="495"/>
      <c r="UFL561" s="495"/>
      <c r="UFM561" s="495"/>
      <c r="UFN561" s="495"/>
      <c r="UFO561" s="495"/>
      <c r="UFP561" s="495"/>
      <c r="UFQ561" s="495"/>
      <c r="UFR561" s="495"/>
      <c r="UFS561" s="495"/>
      <c r="UFT561" s="495"/>
      <c r="UFU561" s="495"/>
      <c r="UFV561" s="495"/>
      <c r="UFW561" s="495"/>
      <c r="UFX561" s="495"/>
      <c r="UFY561" s="495"/>
      <c r="UFZ561" s="495"/>
      <c r="UGA561" s="495"/>
      <c r="UGB561" s="495"/>
      <c r="UGC561" s="495"/>
      <c r="UGD561" s="495"/>
      <c r="UGE561" s="495"/>
      <c r="UGF561" s="495"/>
      <c r="UGG561" s="495"/>
      <c r="UGH561" s="495"/>
      <c r="UGI561" s="495"/>
      <c r="UGJ561" s="495"/>
      <c r="UGK561" s="495"/>
      <c r="UGL561" s="495"/>
      <c r="UGM561" s="495"/>
      <c r="UGN561" s="495"/>
      <c r="UGO561" s="495"/>
      <c r="UGP561" s="495"/>
      <c r="UGQ561" s="495"/>
      <c r="UGR561" s="495"/>
      <c r="UGS561" s="495"/>
      <c r="UGT561" s="495"/>
      <c r="UGU561" s="495"/>
      <c r="UGV561" s="495"/>
      <c r="UGW561" s="495"/>
      <c r="UGX561" s="495"/>
      <c r="UGY561" s="495"/>
      <c r="UGZ561" s="495"/>
      <c r="UHA561" s="495"/>
      <c r="UHB561" s="495"/>
      <c r="UHC561" s="495"/>
      <c r="UHD561" s="495"/>
      <c r="UHE561" s="495"/>
      <c r="UHF561" s="495"/>
      <c r="UHG561" s="495"/>
      <c r="UHH561" s="495"/>
      <c r="UHI561" s="495"/>
      <c r="UHJ561" s="495"/>
      <c r="UHK561" s="495"/>
      <c r="UHL561" s="495"/>
      <c r="UHM561" s="495"/>
      <c r="UHN561" s="495"/>
      <c r="UHO561" s="495"/>
      <c r="UHP561" s="495"/>
      <c r="UHQ561" s="495"/>
      <c r="UHR561" s="495"/>
      <c r="UHS561" s="495"/>
      <c r="UHT561" s="495"/>
      <c r="UHU561" s="495"/>
      <c r="UHV561" s="495"/>
      <c r="UHW561" s="495"/>
      <c r="UHX561" s="495"/>
      <c r="UHY561" s="495"/>
      <c r="UHZ561" s="495"/>
      <c r="UIA561" s="495"/>
      <c r="UIB561" s="495"/>
      <c r="UIC561" s="495"/>
      <c r="UID561" s="495"/>
      <c r="UIE561" s="495"/>
      <c r="UIF561" s="495"/>
      <c r="UIG561" s="495"/>
      <c r="UIH561" s="495"/>
      <c r="UII561" s="495"/>
      <c r="UIJ561" s="495"/>
      <c r="UIK561" s="495"/>
      <c r="UIL561" s="495"/>
      <c r="UIM561" s="495"/>
      <c r="UIN561" s="495"/>
      <c r="UIO561" s="495"/>
      <c r="UIP561" s="495"/>
      <c r="UIQ561" s="495"/>
      <c r="UIR561" s="495"/>
      <c r="UIS561" s="495"/>
      <c r="UIT561" s="495"/>
      <c r="UIU561" s="495"/>
      <c r="UIV561" s="495"/>
      <c r="UIW561" s="495"/>
      <c r="UIX561" s="495"/>
      <c r="UIY561" s="495"/>
      <c r="UIZ561" s="495"/>
      <c r="UJA561" s="495"/>
      <c r="UJB561" s="495"/>
      <c r="UJC561" s="495"/>
      <c r="UJD561" s="495"/>
      <c r="UJE561" s="495"/>
      <c r="UJF561" s="495"/>
      <c r="UJG561" s="495"/>
      <c r="UJH561" s="495"/>
      <c r="UJI561" s="495"/>
      <c r="UJJ561" s="495"/>
      <c r="UJK561" s="495"/>
      <c r="UJL561" s="495"/>
      <c r="UJM561" s="495"/>
      <c r="UJN561" s="495"/>
      <c r="UJO561" s="495"/>
      <c r="UJP561" s="495"/>
      <c r="UJQ561" s="495"/>
      <c r="UJR561" s="495"/>
      <c r="UJS561" s="495"/>
      <c r="UJT561" s="495"/>
      <c r="UJU561" s="495"/>
      <c r="UJV561" s="495"/>
      <c r="UJW561" s="495"/>
      <c r="UJX561" s="495"/>
      <c r="UJY561" s="495"/>
      <c r="UJZ561" s="495"/>
      <c r="UKA561" s="495"/>
      <c r="UKB561" s="495"/>
      <c r="UKC561" s="495"/>
      <c r="UKD561" s="495"/>
      <c r="UKE561" s="495"/>
      <c r="UKF561" s="495"/>
      <c r="UKG561" s="495"/>
      <c r="UKH561" s="495"/>
      <c r="UKI561" s="495"/>
      <c r="UKJ561" s="495"/>
      <c r="UKK561" s="495"/>
      <c r="UKL561" s="495"/>
      <c r="UKM561" s="495"/>
      <c r="UKN561" s="495"/>
      <c r="UKO561" s="495"/>
      <c r="UKP561" s="495"/>
      <c r="UKQ561" s="495"/>
      <c r="UKR561" s="495"/>
      <c r="UKS561" s="495"/>
      <c r="UKT561" s="495"/>
      <c r="UKU561" s="495"/>
      <c r="UKV561" s="495"/>
      <c r="UKW561" s="495"/>
      <c r="UKX561" s="495"/>
      <c r="UKY561" s="495"/>
      <c r="UKZ561" s="495"/>
      <c r="ULA561" s="495"/>
      <c r="ULB561" s="495"/>
      <c r="ULC561" s="495"/>
      <c r="ULD561" s="495"/>
      <c r="ULE561" s="495"/>
      <c r="ULF561" s="495"/>
      <c r="ULG561" s="495"/>
      <c r="ULH561" s="495"/>
      <c r="ULI561" s="495"/>
      <c r="ULJ561" s="495"/>
      <c r="ULK561" s="495"/>
      <c r="ULL561" s="495"/>
      <c r="ULM561" s="495"/>
      <c r="ULN561" s="495"/>
      <c r="ULO561" s="495"/>
      <c r="ULP561" s="495"/>
      <c r="ULQ561" s="495"/>
      <c r="ULR561" s="495"/>
      <c r="ULS561" s="495"/>
      <c r="ULT561" s="495"/>
      <c r="ULU561" s="495"/>
      <c r="ULV561" s="495"/>
      <c r="ULW561" s="495"/>
      <c r="ULX561" s="495"/>
      <c r="ULY561" s="495"/>
      <c r="ULZ561" s="495"/>
      <c r="UMA561" s="495"/>
      <c r="UMB561" s="495"/>
      <c r="UMC561" s="495"/>
      <c r="UMD561" s="495"/>
      <c r="UME561" s="495"/>
      <c r="UMF561" s="495"/>
      <c r="UMG561" s="495"/>
      <c r="UMH561" s="495"/>
      <c r="UMI561" s="495"/>
      <c r="UMJ561" s="495"/>
      <c r="UMK561" s="495"/>
      <c r="UML561" s="495"/>
      <c r="UMM561" s="495"/>
      <c r="UMN561" s="495"/>
      <c r="UMO561" s="495"/>
      <c r="UMP561" s="495"/>
      <c r="UMQ561" s="495"/>
      <c r="UMR561" s="495"/>
      <c r="UMS561" s="495"/>
      <c r="UMT561" s="495"/>
      <c r="UMU561" s="495"/>
      <c r="UMV561" s="495"/>
      <c r="UMW561" s="495"/>
      <c r="UMX561" s="495"/>
      <c r="UMY561" s="495"/>
      <c r="UMZ561" s="495"/>
      <c r="UNA561" s="495"/>
      <c r="UNB561" s="495"/>
      <c r="UNC561" s="495"/>
      <c r="UND561" s="495"/>
      <c r="UNE561" s="495"/>
      <c r="UNF561" s="495"/>
      <c r="UNG561" s="495"/>
      <c r="UNH561" s="495"/>
      <c r="UNI561" s="495"/>
      <c r="UNJ561" s="495"/>
      <c r="UNK561" s="495"/>
      <c r="UNL561" s="495"/>
      <c r="UNM561" s="495"/>
      <c r="UNN561" s="495"/>
      <c r="UNO561" s="495"/>
      <c r="UNP561" s="495"/>
      <c r="UNQ561" s="495"/>
      <c r="UNR561" s="495"/>
      <c r="UNS561" s="495"/>
      <c r="UNT561" s="495"/>
      <c r="UNU561" s="495"/>
      <c r="UNV561" s="495"/>
      <c r="UNW561" s="495"/>
      <c r="UNX561" s="495"/>
      <c r="UNY561" s="495"/>
      <c r="UNZ561" s="495"/>
      <c r="UOA561" s="495"/>
      <c r="UOB561" s="495"/>
      <c r="UOC561" s="495"/>
      <c r="UOD561" s="495"/>
      <c r="UOE561" s="495"/>
      <c r="UOF561" s="495"/>
      <c r="UOG561" s="495"/>
      <c r="UOH561" s="495"/>
      <c r="UOI561" s="495"/>
      <c r="UOJ561" s="495"/>
      <c r="UOK561" s="495"/>
      <c r="UOL561" s="495"/>
      <c r="UOM561" s="495"/>
      <c r="UON561" s="495"/>
      <c r="UOO561" s="495"/>
      <c r="UOP561" s="495"/>
      <c r="UOQ561" s="495"/>
      <c r="UOR561" s="495"/>
      <c r="UOS561" s="495"/>
      <c r="UOT561" s="495"/>
      <c r="UOU561" s="495"/>
      <c r="UOV561" s="495"/>
      <c r="UOW561" s="495"/>
      <c r="UOX561" s="495"/>
      <c r="UOY561" s="495"/>
      <c r="UOZ561" s="495"/>
      <c r="UPA561" s="495"/>
      <c r="UPB561" s="495"/>
      <c r="UPC561" s="495"/>
      <c r="UPD561" s="495"/>
      <c r="UPE561" s="495"/>
      <c r="UPF561" s="495"/>
      <c r="UPG561" s="495"/>
      <c r="UPH561" s="495"/>
      <c r="UPI561" s="495"/>
      <c r="UPJ561" s="495"/>
      <c r="UPK561" s="495"/>
      <c r="UPL561" s="495"/>
      <c r="UPM561" s="495"/>
      <c r="UPN561" s="495"/>
      <c r="UPO561" s="495"/>
      <c r="UPP561" s="495"/>
      <c r="UPQ561" s="495"/>
      <c r="UPR561" s="495"/>
      <c r="UPS561" s="495"/>
      <c r="UPT561" s="495"/>
      <c r="UPU561" s="495"/>
      <c r="UPV561" s="495"/>
      <c r="UPW561" s="495"/>
      <c r="UPX561" s="495"/>
      <c r="UPY561" s="495"/>
      <c r="UPZ561" s="495"/>
      <c r="UQA561" s="495"/>
      <c r="UQB561" s="495"/>
      <c r="UQC561" s="495"/>
      <c r="UQD561" s="495"/>
      <c r="UQE561" s="495"/>
      <c r="UQF561" s="495"/>
      <c r="UQG561" s="495"/>
      <c r="UQH561" s="495"/>
      <c r="UQI561" s="495"/>
      <c r="UQJ561" s="495"/>
      <c r="UQK561" s="495"/>
      <c r="UQL561" s="495"/>
      <c r="UQM561" s="495"/>
      <c r="UQN561" s="495"/>
      <c r="UQO561" s="495"/>
      <c r="UQP561" s="495"/>
      <c r="UQQ561" s="495"/>
      <c r="UQR561" s="495"/>
      <c r="UQS561" s="495"/>
      <c r="UQT561" s="495"/>
      <c r="UQU561" s="495"/>
      <c r="UQV561" s="495"/>
      <c r="UQW561" s="495"/>
      <c r="UQX561" s="495"/>
      <c r="UQY561" s="495"/>
      <c r="UQZ561" s="495"/>
      <c r="URA561" s="495"/>
      <c r="URB561" s="495"/>
      <c r="URC561" s="495"/>
      <c r="URD561" s="495"/>
      <c r="URE561" s="495"/>
      <c r="URF561" s="495"/>
      <c r="URG561" s="495"/>
      <c r="URH561" s="495"/>
      <c r="URI561" s="495"/>
      <c r="URJ561" s="495"/>
      <c r="URK561" s="495"/>
      <c r="URL561" s="495"/>
      <c r="URM561" s="495"/>
      <c r="URN561" s="495"/>
      <c r="URO561" s="495"/>
      <c r="URP561" s="495"/>
      <c r="URQ561" s="495"/>
      <c r="URR561" s="495"/>
      <c r="URS561" s="495"/>
      <c r="URT561" s="495"/>
      <c r="URU561" s="495"/>
      <c r="URV561" s="495"/>
      <c r="URW561" s="495"/>
      <c r="URX561" s="495"/>
      <c r="URY561" s="495"/>
      <c r="URZ561" s="495"/>
      <c r="USA561" s="495"/>
      <c r="USB561" s="495"/>
      <c r="USC561" s="495"/>
      <c r="USD561" s="495"/>
      <c r="USE561" s="495"/>
      <c r="USF561" s="495"/>
      <c r="USG561" s="495"/>
      <c r="USH561" s="495"/>
      <c r="USI561" s="495"/>
      <c r="USJ561" s="495"/>
      <c r="USK561" s="495"/>
      <c r="USL561" s="495"/>
      <c r="USM561" s="495"/>
      <c r="USN561" s="495"/>
      <c r="USO561" s="495"/>
      <c r="USP561" s="495"/>
      <c r="USQ561" s="495"/>
      <c r="USR561" s="495"/>
      <c r="USS561" s="495"/>
      <c r="UST561" s="495"/>
      <c r="USU561" s="495"/>
      <c r="USV561" s="495"/>
      <c r="USW561" s="495"/>
      <c r="USX561" s="495"/>
      <c r="USY561" s="495"/>
      <c r="USZ561" s="495"/>
      <c r="UTA561" s="495"/>
      <c r="UTB561" s="495"/>
      <c r="UTC561" s="495"/>
      <c r="UTD561" s="495"/>
      <c r="UTE561" s="495"/>
      <c r="UTF561" s="495"/>
      <c r="UTG561" s="495"/>
      <c r="UTH561" s="495"/>
      <c r="UTI561" s="495"/>
      <c r="UTJ561" s="495"/>
      <c r="UTK561" s="495"/>
      <c r="UTL561" s="495"/>
      <c r="UTM561" s="495"/>
      <c r="UTN561" s="495"/>
      <c r="UTO561" s="495"/>
      <c r="UTP561" s="495"/>
      <c r="UTQ561" s="495"/>
      <c r="UTR561" s="495"/>
      <c r="UTS561" s="495"/>
      <c r="UTT561" s="495"/>
      <c r="UTU561" s="495"/>
      <c r="UTV561" s="495"/>
      <c r="UTW561" s="495"/>
      <c r="UTX561" s="495"/>
      <c r="UTY561" s="495"/>
      <c r="UTZ561" s="495"/>
      <c r="UUA561" s="495"/>
      <c r="UUB561" s="495"/>
      <c r="UUC561" s="495"/>
      <c r="UUD561" s="495"/>
      <c r="UUE561" s="495"/>
      <c r="UUF561" s="495"/>
      <c r="UUG561" s="495"/>
      <c r="UUH561" s="495"/>
      <c r="UUI561" s="495"/>
      <c r="UUJ561" s="495"/>
      <c r="UUK561" s="495"/>
      <c r="UUL561" s="495"/>
      <c r="UUM561" s="495"/>
      <c r="UUN561" s="495"/>
      <c r="UUO561" s="495"/>
      <c r="UUP561" s="495"/>
      <c r="UUQ561" s="495"/>
      <c r="UUR561" s="495"/>
      <c r="UUS561" s="495"/>
      <c r="UUT561" s="495"/>
      <c r="UUU561" s="495"/>
      <c r="UUV561" s="495"/>
      <c r="UUW561" s="495"/>
      <c r="UUX561" s="495"/>
      <c r="UUY561" s="495"/>
      <c r="UUZ561" s="495"/>
      <c r="UVA561" s="495"/>
      <c r="UVB561" s="495"/>
      <c r="UVC561" s="495"/>
      <c r="UVD561" s="495"/>
      <c r="UVE561" s="495"/>
      <c r="UVF561" s="495"/>
      <c r="UVG561" s="495"/>
      <c r="UVH561" s="495"/>
      <c r="UVI561" s="495"/>
      <c r="UVJ561" s="495"/>
      <c r="UVK561" s="495"/>
      <c r="UVL561" s="495"/>
      <c r="UVM561" s="495"/>
      <c r="UVN561" s="495"/>
      <c r="UVO561" s="495"/>
      <c r="UVP561" s="495"/>
      <c r="UVQ561" s="495"/>
      <c r="UVR561" s="495"/>
      <c r="UVS561" s="495"/>
      <c r="UVT561" s="495"/>
      <c r="UVU561" s="495"/>
      <c r="UVV561" s="495"/>
      <c r="UVW561" s="495"/>
      <c r="UVX561" s="495"/>
      <c r="UVY561" s="495"/>
      <c r="UVZ561" s="495"/>
      <c r="UWA561" s="495"/>
      <c r="UWB561" s="495"/>
      <c r="UWC561" s="495"/>
      <c r="UWD561" s="495"/>
      <c r="UWE561" s="495"/>
      <c r="UWF561" s="495"/>
      <c r="UWG561" s="495"/>
      <c r="UWH561" s="495"/>
      <c r="UWI561" s="495"/>
      <c r="UWJ561" s="495"/>
      <c r="UWK561" s="495"/>
      <c r="UWL561" s="495"/>
      <c r="UWM561" s="495"/>
      <c r="UWN561" s="495"/>
      <c r="UWO561" s="495"/>
      <c r="UWP561" s="495"/>
      <c r="UWQ561" s="495"/>
      <c r="UWR561" s="495"/>
      <c r="UWS561" s="495"/>
      <c r="UWT561" s="495"/>
      <c r="UWU561" s="495"/>
      <c r="UWV561" s="495"/>
      <c r="UWW561" s="495"/>
      <c r="UWX561" s="495"/>
      <c r="UWY561" s="495"/>
      <c r="UWZ561" s="495"/>
      <c r="UXA561" s="495"/>
      <c r="UXB561" s="495"/>
      <c r="UXC561" s="495"/>
      <c r="UXD561" s="495"/>
      <c r="UXE561" s="495"/>
      <c r="UXF561" s="495"/>
      <c r="UXG561" s="495"/>
      <c r="UXH561" s="495"/>
      <c r="UXI561" s="495"/>
      <c r="UXJ561" s="495"/>
      <c r="UXK561" s="495"/>
      <c r="UXL561" s="495"/>
      <c r="UXM561" s="495"/>
      <c r="UXN561" s="495"/>
      <c r="UXO561" s="495"/>
      <c r="UXP561" s="495"/>
      <c r="UXQ561" s="495"/>
      <c r="UXR561" s="495"/>
      <c r="UXS561" s="495"/>
      <c r="UXT561" s="495"/>
      <c r="UXU561" s="495"/>
      <c r="UXV561" s="495"/>
      <c r="UXW561" s="495"/>
      <c r="UXX561" s="495"/>
      <c r="UXY561" s="495"/>
      <c r="UXZ561" s="495"/>
      <c r="UYA561" s="495"/>
      <c r="UYB561" s="495"/>
      <c r="UYC561" s="495"/>
      <c r="UYD561" s="495"/>
      <c r="UYE561" s="495"/>
      <c r="UYF561" s="495"/>
      <c r="UYG561" s="495"/>
      <c r="UYH561" s="495"/>
      <c r="UYI561" s="495"/>
      <c r="UYJ561" s="495"/>
      <c r="UYK561" s="495"/>
      <c r="UYL561" s="495"/>
      <c r="UYM561" s="495"/>
      <c r="UYN561" s="495"/>
      <c r="UYO561" s="495"/>
      <c r="UYP561" s="495"/>
      <c r="UYQ561" s="495"/>
      <c r="UYR561" s="495"/>
      <c r="UYS561" s="495"/>
      <c r="UYT561" s="495"/>
      <c r="UYU561" s="495"/>
      <c r="UYV561" s="495"/>
      <c r="UYW561" s="495"/>
      <c r="UYX561" s="495"/>
      <c r="UYY561" s="495"/>
      <c r="UYZ561" s="495"/>
      <c r="UZA561" s="495"/>
      <c r="UZB561" s="495"/>
      <c r="UZC561" s="495"/>
      <c r="UZD561" s="495"/>
      <c r="UZE561" s="495"/>
      <c r="UZF561" s="495"/>
      <c r="UZG561" s="495"/>
      <c r="UZH561" s="495"/>
      <c r="UZI561" s="495"/>
      <c r="UZJ561" s="495"/>
      <c r="UZK561" s="495"/>
      <c r="UZL561" s="495"/>
      <c r="UZM561" s="495"/>
      <c r="UZN561" s="495"/>
      <c r="UZO561" s="495"/>
      <c r="UZP561" s="495"/>
      <c r="UZQ561" s="495"/>
      <c r="UZR561" s="495"/>
      <c r="UZS561" s="495"/>
      <c r="UZT561" s="495"/>
      <c r="UZU561" s="495"/>
      <c r="UZV561" s="495"/>
      <c r="UZW561" s="495"/>
      <c r="UZX561" s="495"/>
      <c r="UZY561" s="495"/>
      <c r="UZZ561" s="495"/>
      <c r="VAA561" s="495"/>
      <c r="VAB561" s="495"/>
      <c r="VAC561" s="495"/>
      <c r="VAD561" s="495"/>
      <c r="VAE561" s="495"/>
      <c r="VAF561" s="495"/>
      <c r="VAG561" s="495"/>
      <c r="VAH561" s="495"/>
      <c r="VAI561" s="495"/>
      <c r="VAJ561" s="495"/>
      <c r="VAK561" s="495"/>
      <c r="VAL561" s="495"/>
      <c r="VAM561" s="495"/>
      <c r="VAN561" s="495"/>
      <c r="VAO561" s="495"/>
      <c r="VAP561" s="495"/>
      <c r="VAQ561" s="495"/>
      <c r="VAR561" s="495"/>
      <c r="VAS561" s="495"/>
      <c r="VAT561" s="495"/>
      <c r="VAU561" s="495"/>
      <c r="VAV561" s="495"/>
      <c r="VAW561" s="495"/>
      <c r="VAX561" s="495"/>
      <c r="VAY561" s="495"/>
      <c r="VAZ561" s="495"/>
      <c r="VBA561" s="495"/>
      <c r="VBB561" s="495"/>
      <c r="VBC561" s="495"/>
      <c r="VBD561" s="495"/>
      <c r="VBE561" s="495"/>
      <c r="VBF561" s="495"/>
      <c r="VBG561" s="495"/>
      <c r="VBH561" s="495"/>
      <c r="VBI561" s="495"/>
      <c r="VBJ561" s="495"/>
      <c r="VBK561" s="495"/>
      <c r="VBL561" s="495"/>
      <c r="VBM561" s="495"/>
      <c r="VBN561" s="495"/>
      <c r="VBO561" s="495"/>
      <c r="VBP561" s="495"/>
      <c r="VBQ561" s="495"/>
      <c r="VBR561" s="495"/>
      <c r="VBS561" s="495"/>
      <c r="VBT561" s="495"/>
      <c r="VBU561" s="495"/>
      <c r="VBV561" s="495"/>
      <c r="VBW561" s="495"/>
      <c r="VBX561" s="495"/>
      <c r="VBY561" s="495"/>
      <c r="VBZ561" s="495"/>
      <c r="VCA561" s="495"/>
      <c r="VCB561" s="495"/>
      <c r="VCC561" s="495"/>
      <c r="VCD561" s="495"/>
      <c r="VCE561" s="495"/>
      <c r="VCF561" s="495"/>
      <c r="VCG561" s="495"/>
      <c r="VCH561" s="495"/>
      <c r="VCI561" s="495"/>
      <c r="VCJ561" s="495"/>
      <c r="VCK561" s="495"/>
      <c r="VCL561" s="495"/>
      <c r="VCM561" s="495"/>
      <c r="VCN561" s="495"/>
      <c r="VCO561" s="495"/>
      <c r="VCP561" s="495"/>
      <c r="VCQ561" s="495"/>
      <c r="VCR561" s="495"/>
      <c r="VCS561" s="495"/>
      <c r="VCT561" s="495"/>
      <c r="VCU561" s="495"/>
      <c r="VCV561" s="495"/>
      <c r="VCW561" s="495"/>
      <c r="VCX561" s="495"/>
      <c r="VCY561" s="495"/>
      <c r="VCZ561" s="495"/>
      <c r="VDA561" s="495"/>
      <c r="VDB561" s="495"/>
      <c r="VDC561" s="495"/>
      <c r="VDD561" s="495"/>
      <c r="VDE561" s="495"/>
      <c r="VDF561" s="495"/>
      <c r="VDG561" s="495"/>
      <c r="VDH561" s="495"/>
      <c r="VDI561" s="495"/>
      <c r="VDJ561" s="495"/>
      <c r="VDK561" s="495"/>
      <c r="VDL561" s="495"/>
      <c r="VDM561" s="495"/>
      <c r="VDN561" s="495"/>
      <c r="VDO561" s="495"/>
      <c r="VDP561" s="495"/>
      <c r="VDQ561" s="495"/>
      <c r="VDR561" s="495"/>
      <c r="VDS561" s="495"/>
      <c r="VDT561" s="495"/>
      <c r="VDU561" s="495"/>
      <c r="VDV561" s="495"/>
      <c r="VDW561" s="495"/>
      <c r="VDX561" s="495"/>
      <c r="VDY561" s="495"/>
      <c r="VDZ561" s="495"/>
      <c r="VEA561" s="495"/>
      <c r="VEB561" s="495"/>
      <c r="VEC561" s="495"/>
      <c r="VED561" s="495"/>
      <c r="VEE561" s="495"/>
      <c r="VEF561" s="495"/>
      <c r="VEG561" s="495"/>
      <c r="VEH561" s="495"/>
      <c r="VEI561" s="495"/>
      <c r="VEJ561" s="495"/>
      <c r="VEK561" s="495"/>
      <c r="VEL561" s="495"/>
      <c r="VEM561" s="495"/>
      <c r="VEN561" s="495"/>
      <c r="VEO561" s="495"/>
      <c r="VEP561" s="495"/>
      <c r="VEQ561" s="495"/>
      <c r="VER561" s="495"/>
      <c r="VES561" s="495"/>
      <c r="VET561" s="495"/>
      <c r="VEU561" s="495"/>
      <c r="VEV561" s="495"/>
      <c r="VEW561" s="495"/>
      <c r="VEX561" s="495"/>
      <c r="VEY561" s="495"/>
      <c r="VEZ561" s="495"/>
      <c r="VFA561" s="495"/>
      <c r="VFB561" s="495"/>
      <c r="VFC561" s="495"/>
      <c r="VFD561" s="495"/>
      <c r="VFE561" s="495"/>
      <c r="VFF561" s="495"/>
      <c r="VFG561" s="495"/>
      <c r="VFH561" s="495"/>
      <c r="VFI561" s="495"/>
      <c r="VFJ561" s="495"/>
      <c r="VFK561" s="495"/>
      <c r="VFL561" s="495"/>
      <c r="VFM561" s="495"/>
      <c r="VFN561" s="495"/>
      <c r="VFO561" s="495"/>
      <c r="VFP561" s="495"/>
      <c r="VFQ561" s="495"/>
      <c r="VFR561" s="495"/>
      <c r="VFS561" s="495"/>
      <c r="VFT561" s="495"/>
      <c r="VFU561" s="495"/>
      <c r="VFV561" s="495"/>
      <c r="VFW561" s="495"/>
      <c r="VFX561" s="495"/>
      <c r="VFY561" s="495"/>
      <c r="VFZ561" s="495"/>
      <c r="VGA561" s="495"/>
      <c r="VGB561" s="495"/>
      <c r="VGC561" s="495"/>
      <c r="VGD561" s="495"/>
      <c r="VGE561" s="495"/>
      <c r="VGF561" s="495"/>
      <c r="VGG561" s="495"/>
      <c r="VGH561" s="495"/>
      <c r="VGI561" s="495"/>
      <c r="VGJ561" s="495"/>
      <c r="VGK561" s="495"/>
      <c r="VGL561" s="495"/>
      <c r="VGM561" s="495"/>
      <c r="VGN561" s="495"/>
      <c r="VGO561" s="495"/>
      <c r="VGP561" s="495"/>
      <c r="VGQ561" s="495"/>
      <c r="VGR561" s="495"/>
      <c r="VGS561" s="495"/>
      <c r="VGT561" s="495"/>
      <c r="VGU561" s="495"/>
      <c r="VGV561" s="495"/>
      <c r="VGW561" s="495"/>
      <c r="VGX561" s="495"/>
      <c r="VGY561" s="495"/>
      <c r="VGZ561" s="495"/>
      <c r="VHA561" s="495"/>
      <c r="VHB561" s="495"/>
      <c r="VHC561" s="495"/>
      <c r="VHD561" s="495"/>
      <c r="VHE561" s="495"/>
      <c r="VHF561" s="495"/>
      <c r="VHG561" s="495"/>
      <c r="VHH561" s="495"/>
      <c r="VHI561" s="495"/>
      <c r="VHJ561" s="495"/>
      <c r="VHK561" s="495"/>
      <c r="VHL561" s="495"/>
      <c r="VHM561" s="495"/>
      <c r="VHN561" s="495"/>
      <c r="VHO561" s="495"/>
      <c r="VHP561" s="495"/>
      <c r="VHQ561" s="495"/>
      <c r="VHR561" s="495"/>
      <c r="VHS561" s="495"/>
      <c r="VHT561" s="495"/>
      <c r="VHU561" s="495"/>
      <c r="VHV561" s="495"/>
      <c r="VHW561" s="495"/>
      <c r="VHX561" s="495"/>
      <c r="VHY561" s="495"/>
      <c r="VHZ561" s="495"/>
      <c r="VIA561" s="495"/>
      <c r="VIB561" s="495"/>
      <c r="VIC561" s="495"/>
      <c r="VID561" s="495"/>
      <c r="VIE561" s="495"/>
      <c r="VIF561" s="495"/>
      <c r="VIG561" s="495"/>
      <c r="VIH561" s="495"/>
      <c r="VII561" s="495"/>
      <c r="VIJ561" s="495"/>
      <c r="VIK561" s="495"/>
      <c r="VIL561" s="495"/>
      <c r="VIM561" s="495"/>
      <c r="VIN561" s="495"/>
      <c r="VIO561" s="495"/>
      <c r="VIP561" s="495"/>
      <c r="VIQ561" s="495"/>
      <c r="VIR561" s="495"/>
      <c r="VIS561" s="495"/>
      <c r="VIT561" s="495"/>
      <c r="VIU561" s="495"/>
      <c r="VIV561" s="495"/>
      <c r="VIW561" s="495"/>
      <c r="VIX561" s="495"/>
      <c r="VIY561" s="495"/>
      <c r="VIZ561" s="495"/>
      <c r="VJA561" s="495"/>
      <c r="VJB561" s="495"/>
      <c r="VJC561" s="495"/>
      <c r="VJD561" s="495"/>
      <c r="VJE561" s="495"/>
      <c r="VJF561" s="495"/>
      <c r="VJG561" s="495"/>
      <c r="VJH561" s="495"/>
      <c r="VJI561" s="495"/>
      <c r="VJJ561" s="495"/>
      <c r="VJK561" s="495"/>
      <c r="VJL561" s="495"/>
      <c r="VJM561" s="495"/>
      <c r="VJN561" s="495"/>
      <c r="VJO561" s="495"/>
      <c r="VJP561" s="495"/>
      <c r="VJQ561" s="495"/>
      <c r="VJR561" s="495"/>
      <c r="VJS561" s="495"/>
      <c r="VJT561" s="495"/>
      <c r="VJU561" s="495"/>
      <c r="VJV561" s="495"/>
      <c r="VJW561" s="495"/>
      <c r="VJX561" s="495"/>
      <c r="VJY561" s="495"/>
      <c r="VJZ561" s="495"/>
      <c r="VKA561" s="495"/>
      <c r="VKB561" s="495"/>
      <c r="VKC561" s="495"/>
      <c r="VKD561" s="495"/>
      <c r="VKE561" s="495"/>
      <c r="VKF561" s="495"/>
      <c r="VKG561" s="495"/>
      <c r="VKH561" s="495"/>
      <c r="VKI561" s="495"/>
      <c r="VKJ561" s="495"/>
      <c r="VKK561" s="495"/>
      <c r="VKL561" s="495"/>
      <c r="VKM561" s="495"/>
      <c r="VKN561" s="495"/>
      <c r="VKO561" s="495"/>
      <c r="VKP561" s="495"/>
      <c r="VKQ561" s="495"/>
      <c r="VKR561" s="495"/>
      <c r="VKS561" s="495"/>
      <c r="VKT561" s="495"/>
      <c r="VKU561" s="495"/>
      <c r="VKV561" s="495"/>
      <c r="VKW561" s="495"/>
      <c r="VKX561" s="495"/>
      <c r="VKY561" s="495"/>
      <c r="VKZ561" s="495"/>
      <c r="VLA561" s="495"/>
      <c r="VLB561" s="495"/>
      <c r="VLC561" s="495"/>
      <c r="VLD561" s="495"/>
      <c r="VLE561" s="495"/>
      <c r="VLF561" s="495"/>
      <c r="VLG561" s="495"/>
      <c r="VLH561" s="495"/>
      <c r="VLI561" s="495"/>
      <c r="VLJ561" s="495"/>
      <c r="VLK561" s="495"/>
      <c r="VLL561" s="495"/>
      <c r="VLM561" s="495"/>
      <c r="VLN561" s="495"/>
      <c r="VLO561" s="495"/>
      <c r="VLP561" s="495"/>
      <c r="VLQ561" s="495"/>
      <c r="VLR561" s="495"/>
      <c r="VLS561" s="495"/>
      <c r="VLT561" s="495"/>
      <c r="VLU561" s="495"/>
      <c r="VLV561" s="495"/>
      <c r="VLW561" s="495"/>
      <c r="VLX561" s="495"/>
      <c r="VLY561" s="495"/>
      <c r="VLZ561" s="495"/>
      <c r="VMA561" s="495"/>
      <c r="VMB561" s="495"/>
      <c r="VMC561" s="495"/>
      <c r="VMD561" s="495"/>
      <c r="VME561" s="495"/>
      <c r="VMF561" s="495"/>
      <c r="VMG561" s="495"/>
      <c r="VMH561" s="495"/>
      <c r="VMI561" s="495"/>
      <c r="VMJ561" s="495"/>
      <c r="VMK561" s="495"/>
      <c r="VML561" s="495"/>
      <c r="VMM561" s="495"/>
      <c r="VMN561" s="495"/>
      <c r="VMO561" s="495"/>
      <c r="VMP561" s="495"/>
      <c r="VMQ561" s="495"/>
      <c r="VMR561" s="495"/>
      <c r="VMS561" s="495"/>
      <c r="VMT561" s="495"/>
      <c r="VMU561" s="495"/>
      <c r="VMV561" s="495"/>
      <c r="VMW561" s="495"/>
      <c r="VMX561" s="495"/>
      <c r="VMY561" s="495"/>
      <c r="VMZ561" s="495"/>
      <c r="VNA561" s="495"/>
      <c r="VNB561" s="495"/>
      <c r="VNC561" s="495"/>
      <c r="VND561" s="495"/>
      <c r="VNE561" s="495"/>
      <c r="VNF561" s="495"/>
      <c r="VNG561" s="495"/>
      <c r="VNH561" s="495"/>
      <c r="VNI561" s="495"/>
      <c r="VNJ561" s="495"/>
      <c r="VNK561" s="495"/>
      <c r="VNL561" s="495"/>
      <c r="VNM561" s="495"/>
      <c r="VNN561" s="495"/>
      <c r="VNO561" s="495"/>
      <c r="VNP561" s="495"/>
      <c r="VNQ561" s="495"/>
      <c r="VNR561" s="495"/>
      <c r="VNS561" s="495"/>
      <c r="VNT561" s="495"/>
      <c r="VNU561" s="495"/>
      <c r="VNV561" s="495"/>
      <c r="VNW561" s="495"/>
      <c r="VNX561" s="495"/>
      <c r="VNY561" s="495"/>
      <c r="VNZ561" s="495"/>
      <c r="VOA561" s="495"/>
      <c r="VOB561" s="495"/>
      <c r="VOC561" s="495"/>
      <c r="VOD561" s="495"/>
      <c r="VOE561" s="495"/>
      <c r="VOF561" s="495"/>
      <c r="VOG561" s="495"/>
      <c r="VOH561" s="495"/>
      <c r="VOI561" s="495"/>
      <c r="VOJ561" s="495"/>
      <c r="VOK561" s="495"/>
      <c r="VOL561" s="495"/>
      <c r="VOM561" s="495"/>
      <c r="VON561" s="495"/>
      <c r="VOO561" s="495"/>
      <c r="VOP561" s="495"/>
      <c r="VOQ561" s="495"/>
      <c r="VOR561" s="495"/>
      <c r="VOS561" s="495"/>
      <c r="VOT561" s="495"/>
      <c r="VOU561" s="495"/>
      <c r="VOV561" s="495"/>
      <c r="VOW561" s="495"/>
      <c r="VOX561" s="495"/>
      <c r="VOY561" s="495"/>
      <c r="VOZ561" s="495"/>
      <c r="VPA561" s="495"/>
      <c r="VPB561" s="495"/>
      <c r="VPC561" s="495"/>
      <c r="VPD561" s="495"/>
      <c r="VPE561" s="495"/>
      <c r="VPF561" s="495"/>
      <c r="VPG561" s="495"/>
      <c r="VPH561" s="495"/>
      <c r="VPI561" s="495"/>
      <c r="VPJ561" s="495"/>
      <c r="VPK561" s="495"/>
      <c r="VPL561" s="495"/>
      <c r="VPM561" s="495"/>
      <c r="VPN561" s="495"/>
      <c r="VPO561" s="495"/>
      <c r="VPP561" s="495"/>
      <c r="VPQ561" s="495"/>
      <c r="VPR561" s="495"/>
      <c r="VPS561" s="495"/>
      <c r="VPT561" s="495"/>
      <c r="VPU561" s="495"/>
      <c r="VPV561" s="495"/>
      <c r="VPW561" s="495"/>
      <c r="VPX561" s="495"/>
      <c r="VPY561" s="495"/>
      <c r="VPZ561" s="495"/>
      <c r="VQA561" s="495"/>
      <c r="VQB561" s="495"/>
      <c r="VQC561" s="495"/>
      <c r="VQD561" s="495"/>
      <c r="VQE561" s="495"/>
      <c r="VQF561" s="495"/>
      <c r="VQG561" s="495"/>
      <c r="VQH561" s="495"/>
      <c r="VQI561" s="495"/>
      <c r="VQJ561" s="495"/>
      <c r="VQK561" s="495"/>
      <c r="VQL561" s="495"/>
      <c r="VQM561" s="495"/>
      <c r="VQN561" s="495"/>
      <c r="VQO561" s="495"/>
      <c r="VQP561" s="495"/>
      <c r="VQQ561" s="495"/>
      <c r="VQR561" s="495"/>
      <c r="VQS561" s="495"/>
      <c r="VQT561" s="495"/>
      <c r="VQU561" s="495"/>
      <c r="VQV561" s="495"/>
      <c r="VQW561" s="495"/>
      <c r="VQX561" s="495"/>
      <c r="VQY561" s="495"/>
      <c r="VQZ561" s="495"/>
      <c r="VRA561" s="495"/>
      <c r="VRB561" s="495"/>
      <c r="VRC561" s="495"/>
      <c r="VRD561" s="495"/>
      <c r="VRE561" s="495"/>
      <c r="VRF561" s="495"/>
      <c r="VRG561" s="495"/>
      <c r="VRH561" s="495"/>
      <c r="VRI561" s="495"/>
      <c r="VRJ561" s="495"/>
      <c r="VRK561" s="495"/>
      <c r="VRL561" s="495"/>
      <c r="VRM561" s="495"/>
      <c r="VRN561" s="495"/>
      <c r="VRO561" s="495"/>
      <c r="VRP561" s="495"/>
      <c r="VRQ561" s="495"/>
      <c r="VRR561" s="495"/>
      <c r="VRS561" s="495"/>
      <c r="VRT561" s="495"/>
      <c r="VRU561" s="495"/>
      <c r="VRV561" s="495"/>
      <c r="VRW561" s="495"/>
      <c r="VRX561" s="495"/>
      <c r="VRY561" s="495"/>
      <c r="VRZ561" s="495"/>
      <c r="VSA561" s="495"/>
      <c r="VSB561" s="495"/>
      <c r="VSC561" s="495"/>
      <c r="VSD561" s="495"/>
      <c r="VSE561" s="495"/>
      <c r="VSF561" s="495"/>
      <c r="VSG561" s="495"/>
      <c r="VSH561" s="495"/>
      <c r="VSI561" s="495"/>
      <c r="VSJ561" s="495"/>
      <c r="VSK561" s="495"/>
      <c r="VSL561" s="495"/>
      <c r="VSM561" s="495"/>
      <c r="VSN561" s="495"/>
      <c r="VSO561" s="495"/>
      <c r="VSP561" s="495"/>
      <c r="VSQ561" s="495"/>
      <c r="VSR561" s="495"/>
      <c r="VSS561" s="495"/>
      <c r="VST561" s="495"/>
      <c r="VSU561" s="495"/>
      <c r="VSV561" s="495"/>
      <c r="VSW561" s="495"/>
      <c r="VSX561" s="495"/>
      <c r="VSY561" s="495"/>
      <c r="VSZ561" s="495"/>
      <c r="VTA561" s="495"/>
      <c r="VTB561" s="495"/>
      <c r="VTC561" s="495"/>
      <c r="VTD561" s="495"/>
      <c r="VTE561" s="495"/>
      <c r="VTF561" s="495"/>
      <c r="VTG561" s="495"/>
      <c r="VTH561" s="495"/>
      <c r="VTI561" s="495"/>
      <c r="VTJ561" s="495"/>
      <c r="VTK561" s="495"/>
      <c r="VTL561" s="495"/>
      <c r="VTM561" s="495"/>
      <c r="VTN561" s="495"/>
      <c r="VTO561" s="495"/>
      <c r="VTP561" s="495"/>
      <c r="VTQ561" s="495"/>
      <c r="VTR561" s="495"/>
      <c r="VTS561" s="495"/>
      <c r="VTT561" s="495"/>
      <c r="VTU561" s="495"/>
      <c r="VTV561" s="495"/>
      <c r="VTW561" s="495"/>
      <c r="VTX561" s="495"/>
      <c r="VTY561" s="495"/>
      <c r="VTZ561" s="495"/>
      <c r="VUA561" s="495"/>
      <c r="VUB561" s="495"/>
      <c r="VUC561" s="495"/>
      <c r="VUD561" s="495"/>
      <c r="VUE561" s="495"/>
      <c r="VUF561" s="495"/>
      <c r="VUG561" s="495"/>
      <c r="VUH561" s="495"/>
      <c r="VUI561" s="495"/>
      <c r="VUJ561" s="495"/>
      <c r="VUK561" s="495"/>
      <c r="VUL561" s="495"/>
      <c r="VUM561" s="495"/>
      <c r="VUN561" s="495"/>
      <c r="VUO561" s="495"/>
      <c r="VUP561" s="495"/>
      <c r="VUQ561" s="495"/>
      <c r="VUR561" s="495"/>
      <c r="VUS561" s="495"/>
      <c r="VUT561" s="495"/>
      <c r="VUU561" s="495"/>
      <c r="VUV561" s="495"/>
      <c r="VUW561" s="495"/>
      <c r="VUX561" s="495"/>
      <c r="VUY561" s="495"/>
      <c r="VUZ561" s="495"/>
      <c r="VVA561" s="495"/>
      <c r="VVB561" s="495"/>
      <c r="VVC561" s="495"/>
      <c r="VVD561" s="495"/>
      <c r="VVE561" s="495"/>
      <c r="VVF561" s="495"/>
      <c r="VVG561" s="495"/>
      <c r="VVH561" s="495"/>
      <c r="VVI561" s="495"/>
      <c r="VVJ561" s="495"/>
      <c r="VVK561" s="495"/>
      <c r="VVL561" s="495"/>
      <c r="VVM561" s="495"/>
      <c r="VVN561" s="495"/>
      <c r="VVO561" s="495"/>
      <c r="VVP561" s="495"/>
      <c r="VVQ561" s="495"/>
      <c r="VVR561" s="495"/>
      <c r="VVS561" s="495"/>
      <c r="VVT561" s="495"/>
      <c r="VVU561" s="495"/>
      <c r="VVV561" s="495"/>
      <c r="VVW561" s="495"/>
      <c r="VVX561" s="495"/>
      <c r="VVY561" s="495"/>
      <c r="VVZ561" s="495"/>
      <c r="VWA561" s="495"/>
      <c r="VWB561" s="495"/>
      <c r="VWC561" s="495"/>
      <c r="VWD561" s="495"/>
      <c r="VWE561" s="495"/>
      <c r="VWF561" s="495"/>
      <c r="VWG561" s="495"/>
      <c r="VWH561" s="495"/>
      <c r="VWI561" s="495"/>
      <c r="VWJ561" s="495"/>
      <c r="VWK561" s="495"/>
      <c r="VWL561" s="495"/>
      <c r="VWM561" s="495"/>
      <c r="VWN561" s="495"/>
      <c r="VWO561" s="495"/>
      <c r="VWP561" s="495"/>
      <c r="VWQ561" s="495"/>
      <c r="VWR561" s="495"/>
      <c r="VWS561" s="495"/>
      <c r="VWT561" s="495"/>
      <c r="VWU561" s="495"/>
      <c r="VWV561" s="495"/>
      <c r="VWW561" s="495"/>
      <c r="VWX561" s="495"/>
      <c r="VWY561" s="495"/>
      <c r="VWZ561" s="495"/>
      <c r="VXA561" s="495"/>
      <c r="VXB561" s="495"/>
      <c r="VXC561" s="495"/>
      <c r="VXD561" s="495"/>
      <c r="VXE561" s="495"/>
      <c r="VXF561" s="495"/>
      <c r="VXG561" s="495"/>
      <c r="VXH561" s="495"/>
      <c r="VXI561" s="495"/>
      <c r="VXJ561" s="495"/>
      <c r="VXK561" s="495"/>
      <c r="VXL561" s="495"/>
      <c r="VXM561" s="495"/>
      <c r="VXN561" s="495"/>
      <c r="VXO561" s="495"/>
      <c r="VXP561" s="495"/>
      <c r="VXQ561" s="495"/>
      <c r="VXR561" s="495"/>
      <c r="VXS561" s="495"/>
      <c r="VXT561" s="495"/>
      <c r="VXU561" s="495"/>
      <c r="VXV561" s="495"/>
      <c r="VXW561" s="495"/>
      <c r="VXX561" s="495"/>
      <c r="VXY561" s="495"/>
      <c r="VXZ561" s="495"/>
      <c r="VYA561" s="495"/>
      <c r="VYB561" s="495"/>
      <c r="VYC561" s="495"/>
      <c r="VYD561" s="495"/>
      <c r="VYE561" s="495"/>
      <c r="VYF561" s="495"/>
      <c r="VYG561" s="495"/>
      <c r="VYH561" s="495"/>
      <c r="VYI561" s="495"/>
      <c r="VYJ561" s="495"/>
      <c r="VYK561" s="495"/>
      <c r="VYL561" s="495"/>
      <c r="VYM561" s="495"/>
      <c r="VYN561" s="495"/>
      <c r="VYO561" s="495"/>
      <c r="VYP561" s="495"/>
      <c r="VYQ561" s="495"/>
      <c r="VYR561" s="495"/>
      <c r="VYS561" s="495"/>
      <c r="VYT561" s="495"/>
      <c r="VYU561" s="495"/>
      <c r="VYV561" s="495"/>
      <c r="VYW561" s="495"/>
      <c r="VYX561" s="495"/>
      <c r="VYY561" s="495"/>
      <c r="VYZ561" s="495"/>
      <c r="VZA561" s="495"/>
      <c r="VZB561" s="495"/>
      <c r="VZC561" s="495"/>
      <c r="VZD561" s="495"/>
      <c r="VZE561" s="495"/>
      <c r="VZF561" s="495"/>
      <c r="VZG561" s="495"/>
      <c r="VZH561" s="495"/>
      <c r="VZI561" s="495"/>
      <c r="VZJ561" s="495"/>
      <c r="VZK561" s="495"/>
      <c r="VZL561" s="495"/>
      <c r="VZM561" s="495"/>
      <c r="VZN561" s="495"/>
      <c r="VZO561" s="495"/>
      <c r="VZP561" s="495"/>
      <c r="VZQ561" s="495"/>
      <c r="VZR561" s="495"/>
      <c r="VZS561" s="495"/>
      <c r="VZT561" s="495"/>
      <c r="VZU561" s="495"/>
      <c r="VZV561" s="495"/>
      <c r="VZW561" s="495"/>
      <c r="VZX561" s="495"/>
      <c r="VZY561" s="495"/>
      <c r="VZZ561" s="495"/>
      <c r="WAA561" s="495"/>
      <c r="WAB561" s="495"/>
      <c r="WAC561" s="495"/>
      <c r="WAD561" s="495"/>
      <c r="WAE561" s="495"/>
      <c r="WAF561" s="495"/>
      <c r="WAG561" s="495"/>
      <c r="WAH561" s="495"/>
      <c r="WAI561" s="495"/>
      <c r="WAJ561" s="495"/>
      <c r="WAK561" s="495"/>
      <c r="WAL561" s="495"/>
      <c r="WAM561" s="495"/>
      <c r="WAN561" s="495"/>
      <c r="WAO561" s="495"/>
      <c r="WAP561" s="495"/>
      <c r="WAQ561" s="495"/>
      <c r="WAR561" s="495"/>
      <c r="WAS561" s="495"/>
      <c r="WAT561" s="495"/>
      <c r="WAU561" s="495"/>
      <c r="WAV561" s="495"/>
      <c r="WAW561" s="495"/>
      <c r="WAX561" s="495"/>
      <c r="WAY561" s="495"/>
      <c r="WAZ561" s="495"/>
      <c r="WBA561" s="495"/>
      <c r="WBB561" s="495"/>
      <c r="WBC561" s="495"/>
      <c r="WBD561" s="495"/>
      <c r="WBE561" s="495"/>
      <c r="WBF561" s="495"/>
      <c r="WBG561" s="495"/>
      <c r="WBH561" s="495"/>
      <c r="WBI561" s="495"/>
      <c r="WBJ561" s="495"/>
      <c r="WBK561" s="495"/>
      <c r="WBL561" s="495"/>
      <c r="WBM561" s="495"/>
      <c r="WBN561" s="495"/>
      <c r="WBO561" s="495"/>
      <c r="WBP561" s="495"/>
      <c r="WBQ561" s="495"/>
      <c r="WBR561" s="495"/>
      <c r="WBS561" s="495"/>
      <c r="WBT561" s="495"/>
      <c r="WBU561" s="495"/>
      <c r="WBV561" s="495"/>
      <c r="WBW561" s="495"/>
      <c r="WBX561" s="495"/>
      <c r="WBY561" s="495"/>
      <c r="WBZ561" s="495"/>
      <c r="WCA561" s="495"/>
      <c r="WCB561" s="495"/>
      <c r="WCC561" s="495"/>
      <c r="WCD561" s="495"/>
      <c r="WCE561" s="495"/>
      <c r="WCF561" s="495"/>
      <c r="WCG561" s="495"/>
      <c r="WCH561" s="495"/>
      <c r="WCI561" s="495"/>
      <c r="WCJ561" s="495"/>
      <c r="WCK561" s="495"/>
      <c r="WCL561" s="495"/>
      <c r="WCM561" s="495"/>
      <c r="WCN561" s="495"/>
      <c r="WCO561" s="495"/>
      <c r="WCP561" s="495"/>
      <c r="WCQ561" s="495"/>
      <c r="WCR561" s="495"/>
      <c r="WCS561" s="495"/>
      <c r="WCT561" s="495"/>
      <c r="WCU561" s="495"/>
      <c r="WCV561" s="495"/>
      <c r="WCW561" s="495"/>
      <c r="WCX561" s="495"/>
      <c r="WCY561" s="495"/>
      <c r="WCZ561" s="495"/>
      <c r="WDA561" s="495"/>
      <c r="WDB561" s="495"/>
      <c r="WDC561" s="495"/>
      <c r="WDD561" s="495"/>
      <c r="WDE561" s="495"/>
      <c r="WDF561" s="495"/>
      <c r="WDG561" s="495"/>
      <c r="WDH561" s="495"/>
      <c r="WDI561" s="495"/>
      <c r="WDJ561" s="495"/>
      <c r="WDK561" s="495"/>
      <c r="WDL561" s="495"/>
      <c r="WDM561" s="495"/>
      <c r="WDN561" s="495"/>
      <c r="WDO561" s="495"/>
      <c r="WDP561" s="495"/>
      <c r="WDQ561" s="495"/>
      <c r="WDR561" s="495"/>
      <c r="WDS561" s="495"/>
      <c r="WDT561" s="495"/>
      <c r="WDU561" s="495"/>
      <c r="WDV561" s="495"/>
      <c r="WDW561" s="495"/>
      <c r="WDX561" s="495"/>
      <c r="WDY561" s="495"/>
      <c r="WDZ561" s="495"/>
      <c r="WEA561" s="495"/>
      <c r="WEB561" s="495"/>
      <c r="WEC561" s="495"/>
      <c r="WED561" s="495"/>
      <c r="WEE561" s="495"/>
      <c r="WEF561" s="495"/>
      <c r="WEG561" s="495"/>
      <c r="WEH561" s="495"/>
      <c r="WEI561" s="495"/>
      <c r="WEJ561" s="495"/>
      <c r="WEK561" s="495"/>
      <c r="WEL561" s="495"/>
      <c r="WEM561" s="495"/>
      <c r="WEN561" s="495"/>
      <c r="WEO561" s="495"/>
      <c r="WEP561" s="495"/>
      <c r="WEQ561" s="495"/>
      <c r="WER561" s="495"/>
      <c r="WES561" s="495"/>
      <c r="WET561" s="495"/>
      <c r="WEU561" s="495"/>
      <c r="WEV561" s="495"/>
      <c r="WEW561" s="495"/>
      <c r="WEX561" s="495"/>
      <c r="WEY561" s="495"/>
      <c r="WEZ561" s="495"/>
      <c r="WFA561" s="495"/>
      <c r="WFB561" s="495"/>
      <c r="WFC561" s="495"/>
      <c r="WFD561" s="495"/>
      <c r="WFE561" s="495"/>
      <c r="WFF561" s="495"/>
      <c r="WFG561" s="495"/>
      <c r="WFH561" s="495"/>
      <c r="WFI561" s="495"/>
      <c r="WFJ561" s="495"/>
      <c r="WFK561" s="495"/>
      <c r="WFL561" s="495"/>
      <c r="WFM561" s="495"/>
      <c r="WFN561" s="495"/>
      <c r="WFO561" s="495"/>
      <c r="WFP561" s="495"/>
      <c r="WFQ561" s="495"/>
      <c r="WFR561" s="495"/>
      <c r="WFS561" s="495"/>
      <c r="WFT561" s="495"/>
      <c r="WFU561" s="495"/>
      <c r="WFV561" s="495"/>
      <c r="WFW561" s="495"/>
      <c r="WFX561" s="495"/>
      <c r="WFY561" s="495"/>
      <c r="WFZ561" s="495"/>
      <c r="WGA561" s="495"/>
      <c r="WGB561" s="495"/>
      <c r="WGC561" s="495"/>
      <c r="WGD561" s="495"/>
      <c r="WGE561" s="495"/>
      <c r="WGF561" s="495"/>
      <c r="WGG561" s="495"/>
      <c r="WGH561" s="495"/>
      <c r="WGI561" s="495"/>
      <c r="WGJ561" s="495"/>
      <c r="WGK561" s="495"/>
      <c r="WGL561" s="495"/>
      <c r="WGM561" s="495"/>
      <c r="WGN561" s="495"/>
      <c r="WGO561" s="495"/>
      <c r="WGP561" s="495"/>
      <c r="WGQ561" s="495"/>
      <c r="WGR561" s="495"/>
      <c r="WGS561" s="495"/>
      <c r="WGT561" s="495"/>
      <c r="WGU561" s="495"/>
      <c r="WGV561" s="495"/>
      <c r="WGW561" s="495"/>
      <c r="WGX561" s="495"/>
      <c r="WGY561" s="495"/>
      <c r="WGZ561" s="495"/>
      <c r="WHA561" s="495"/>
      <c r="WHB561" s="495"/>
      <c r="WHC561" s="495"/>
      <c r="WHD561" s="495"/>
      <c r="WHE561" s="495"/>
      <c r="WHF561" s="495"/>
      <c r="WHG561" s="495"/>
      <c r="WHH561" s="495"/>
      <c r="WHI561" s="495"/>
      <c r="WHJ561" s="495"/>
      <c r="WHK561" s="495"/>
      <c r="WHL561" s="495"/>
      <c r="WHM561" s="495"/>
      <c r="WHN561" s="495"/>
      <c r="WHO561" s="495"/>
      <c r="WHP561" s="495"/>
      <c r="WHQ561" s="495"/>
      <c r="WHR561" s="495"/>
      <c r="WHS561" s="495"/>
      <c r="WHT561" s="495"/>
      <c r="WHU561" s="495"/>
      <c r="WHV561" s="495"/>
      <c r="WHW561" s="495"/>
      <c r="WHX561" s="495"/>
      <c r="WHY561" s="495"/>
      <c r="WHZ561" s="495"/>
      <c r="WIA561" s="495"/>
      <c r="WIB561" s="495"/>
      <c r="WIC561" s="495"/>
      <c r="WID561" s="495"/>
      <c r="WIE561" s="495"/>
      <c r="WIF561" s="495"/>
      <c r="WIG561" s="495"/>
      <c r="WIH561" s="495"/>
      <c r="WII561" s="495"/>
      <c r="WIJ561" s="495"/>
      <c r="WIK561" s="495"/>
      <c r="WIL561" s="495"/>
      <c r="WIM561" s="495"/>
      <c r="WIN561" s="495"/>
      <c r="WIO561" s="495"/>
      <c r="WIP561" s="495"/>
      <c r="WIQ561" s="495"/>
      <c r="WIR561" s="495"/>
      <c r="WIS561" s="495"/>
      <c r="WIT561" s="495"/>
      <c r="WIU561" s="495"/>
      <c r="WIV561" s="495"/>
      <c r="WIW561" s="495"/>
      <c r="WIX561" s="495"/>
      <c r="WIY561" s="495"/>
      <c r="WIZ561" s="495"/>
      <c r="WJA561" s="495"/>
      <c r="WJB561" s="495"/>
      <c r="WJC561" s="495"/>
      <c r="WJD561" s="495"/>
      <c r="WJE561" s="495"/>
      <c r="WJF561" s="495"/>
      <c r="WJG561" s="495"/>
      <c r="WJH561" s="495"/>
      <c r="WJI561" s="495"/>
      <c r="WJJ561" s="495"/>
      <c r="WJK561" s="495"/>
      <c r="WJL561" s="495"/>
      <c r="WJM561" s="495"/>
      <c r="WJN561" s="495"/>
      <c r="WJO561" s="495"/>
      <c r="WJP561" s="495"/>
      <c r="WJQ561" s="495"/>
      <c r="WJR561" s="495"/>
      <c r="WJS561" s="495"/>
      <c r="WJT561" s="495"/>
      <c r="WJU561" s="495"/>
      <c r="WJV561" s="495"/>
      <c r="WJW561" s="495"/>
      <c r="WJX561" s="495"/>
      <c r="WJY561" s="495"/>
      <c r="WJZ561" s="495"/>
      <c r="WKA561" s="495"/>
      <c r="WKB561" s="495"/>
      <c r="WKC561" s="495"/>
      <c r="WKD561" s="495"/>
      <c r="WKE561" s="495"/>
      <c r="WKF561" s="495"/>
      <c r="WKG561" s="495"/>
      <c r="WKH561" s="495"/>
      <c r="WKI561" s="495"/>
      <c r="WKJ561" s="495"/>
      <c r="WKK561" s="495"/>
      <c r="WKL561" s="495"/>
      <c r="WKM561" s="495"/>
      <c r="WKN561" s="495"/>
      <c r="WKO561" s="495"/>
      <c r="WKP561" s="495"/>
      <c r="WKQ561" s="495"/>
      <c r="WKR561" s="495"/>
      <c r="WKS561" s="495"/>
      <c r="WKT561" s="495"/>
      <c r="WKU561" s="495"/>
      <c r="WKV561" s="495"/>
      <c r="WKW561" s="495"/>
      <c r="WKX561" s="495"/>
      <c r="WKY561" s="495"/>
      <c r="WKZ561" s="495"/>
      <c r="WLA561" s="495"/>
      <c r="WLB561" s="495"/>
      <c r="WLC561" s="495"/>
      <c r="WLD561" s="495"/>
      <c r="WLE561" s="495"/>
      <c r="WLF561" s="495"/>
      <c r="WLG561" s="495"/>
      <c r="WLH561" s="495"/>
      <c r="WLI561" s="495"/>
      <c r="WLJ561" s="495"/>
      <c r="WLK561" s="495"/>
      <c r="WLL561" s="495"/>
      <c r="WLM561" s="495"/>
      <c r="WLN561" s="495"/>
      <c r="WLO561" s="495"/>
      <c r="WLP561" s="495"/>
      <c r="WLQ561" s="495"/>
      <c r="WLR561" s="495"/>
      <c r="WLS561" s="495"/>
      <c r="WLT561" s="495"/>
      <c r="WLU561" s="495"/>
      <c r="WLV561" s="495"/>
      <c r="WLW561" s="495"/>
      <c r="WLX561" s="495"/>
      <c r="WLY561" s="495"/>
      <c r="WLZ561" s="495"/>
      <c r="WMA561" s="495"/>
      <c r="WMB561" s="495"/>
      <c r="WMC561" s="495"/>
      <c r="WMD561" s="495"/>
      <c r="WME561" s="495"/>
      <c r="WMF561" s="495"/>
      <c r="WMG561" s="495"/>
      <c r="WMH561" s="495"/>
      <c r="WMI561" s="495"/>
      <c r="WMJ561" s="495"/>
      <c r="WMK561" s="495"/>
      <c r="WML561" s="495"/>
      <c r="WMM561" s="495"/>
      <c r="WMN561" s="495"/>
      <c r="WMO561" s="495"/>
      <c r="WMP561" s="495"/>
      <c r="WMQ561" s="495"/>
      <c r="WMR561" s="495"/>
      <c r="WMS561" s="495"/>
      <c r="WMT561" s="495"/>
      <c r="WMU561" s="495"/>
      <c r="WMV561" s="495"/>
      <c r="WMW561" s="495"/>
      <c r="WMX561" s="495"/>
      <c r="WMY561" s="495"/>
      <c r="WMZ561" s="495"/>
      <c r="WNA561" s="495"/>
      <c r="WNB561" s="495"/>
      <c r="WNC561" s="495"/>
      <c r="WND561" s="495"/>
      <c r="WNE561" s="495"/>
      <c r="WNF561" s="495"/>
      <c r="WNG561" s="495"/>
      <c r="WNH561" s="495"/>
      <c r="WNI561" s="495"/>
      <c r="WNJ561" s="495"/>
      <c r="WNK561" s="495"/>
      <c r="WNL561" s="495"/>
      <c r="WNM561" s="495"/>
      <c r="WNN561" s="495"/>
      <c r="WNO561" s="495"/>
      <c r="WNP561" s="495"/>
      <c r="WNQ561" s="495"/>
      <c r="WNR561" s="495"/>
      <c r="WNS561" s="495"/>
      <c r="WNT561" s="495"/>
      <c r="WNU561" s="495"/>
      <c r="WNV561" s="495"/>
      <c r="WNW561" s="495"/>
      <c r="WNX561" s="495"/>
      <c r="WNY561" s="495"/>
      <c r="WNZ561" s="495"/>
      <c r="WOA561" s="495"/>
      <c r="WOB561" s="495"/>
      <c r="WOC561" s="495"/>
      <c r="WOD561" s="495"/>
      <c r="WOE561" s="495"/>
      <c r="WOF561" s="495"/>
      <c r="WOG561" s="495"/>
      <c r="WOH561" s="495"/>
      <c r="WOI561" s="495"/>
      <c r="WOJ561" s="495"/>
      <c r="WOK561" s="495"/>
      <c r="WOL561" s="495"/>
      <c r="WOM561" s="495"/>
      <c r="WON561" s="495"/>
      <c r="WOO561" s="495"/>
      <c r="WOP561" s="495"/>
      <c r="WOQ561" s="495"/>
      <c r="WOR561" s="495"/>
      <c r="WOS561" s="495"/>
      <c r="WOT561" s="495"/>
      <c r="WOU561" s="495"/>
      <c r="WOV561" s="495"/>
      <c r="WOW561" s="495"/>
      <c r="WOX561" s="495"/>
      <c r="WOY561" s="495"/>
      <c r="WOZ561" s="495"/>
      <c r="WPA561" s="495"/>
      <c r="WPB561" s="495"/>
      <c r="WPC561" s="495"/>
      <c r="WPD561" s="495"/>
      <c r="WPE561" s="495"/>
      <c r="WPF561" s="495"/>
      <c r="WPG561" s="495"/>
      <c r="WPH561" s="495"/>
      <c r="WPI561" s="495"/>
      <c r="WPJ561" s="495"/>
      <c r="WPK561" s="495"/>
      <c r="WPL561" s="495"/>
      <c r="WPM561" s="495"/>
      <c r="WPN561" s="495"/>
      <c r="WPO561" s="495"/>
      <c r="WPP561" s="495"/>
      <c r="WPQ561" s="495"/>
      <c r="WPR561" s="495"/>
      <c r="WPS561" s="495"/>
      <c r="WPT561" s="495"/>
      <c r="WPU561" s="495"/>
      <c r="WPV561" s="495"/>
      <c r="WPW561" s="495"/>
      <c r="WPX561" s="495"/>
      <c r="WPY561" s="495"/>
      <c r="WPZ561" s="495"/>
      <c r="WQA561" s="495"/>
      <c r="WQB561" s="495"/>
      <c r="WQC561" s="495"/>
      <c r="WQD561" s="495"/>
      <c r="WQE561" s="495"/>
      <c r="WQF561" s="495"/>
      <c r="WQG561" s="495"/>
      <c r="WQH561" s="495"/>
      <c r="WQI561" s="495"/>
      <c r="WQJ561" s="495"/>
      <c r="WQK561" s="495"/>
      <c r="WQL561" s="495"/>
      <c r="WQM561" s="495"/>
      <c r="WQN561" s="495"/>
      <c r="WQO561" s="495"/>
      <c r="WQP561" s="495"/>
      <c r="WQQ561" s="495"/>
      <c r="WQR561" s="495"/>
      <c r="WQS561" s="495"/>
      <c r="WQT561" s="495"/>
      <c r="WQU561" s="495"/>
      <c r="WQV561" s="495"/>
      <c r="WQW561" s="495"/>
      <c r="WQX561" s="495"/>
      <c r="WQY561" s="495"/>
      <c r="WQZ561" s="495"/>
      <c r="WRA561" s="495"/>
      <c r="WRB561" s="495"/>
      <c r="WRC561" s="495"/>
      <c r="WRD561" s="495"/>
      <c r="WRE561" s="495"/>
      <c r="WRF561" s="495"/>
      <c r="WRG561" s="495"/>
      <c r="WRH561" s="495"/>
      <c r="WRI561" s="495"/>
      <c r="WRJ561" s="495"/>
      <c r="WRK561" s="495"/>
      <c r="WRL561" s="495"/>
      <c r="WRM561" s="495"/>
      <c r="WRN561" s="495"/>
      <c r="WRO561" s="495"/>
      <c r="WRP561" s="495"/>
      <c r="WRQ561" s="495"/>
      <c r="WRR561" s="495"/>
      <c r="WRS561" s="495"/>
      <c r="WRT561" s="495"/>
      <c r="WRU561" s="495"/>
      <c r="WRV561" s="495"/>
      <c r="WRW561" s="495"/>
      <c r="WRX561" s="495"/>
      <c r="WRY561" s="495"/>
      <c r="WRZ561" s="495"/>
      <c r="WSA561" s="495"/>
      <c r="WSB561" s="495"/>
      <c r="WSC561" s="495"/>
      <c r="WSD561" s="495"/>
      <c r="WSE561" s="495"/>
      <c r="WSF561" s="495"/>
      <c r="WSG561" s="495"/>
      <c r="WSH561" s="495"/>
      <c r="WSI561" s="495"/>
      <c r="WSJ561" s="495"/>
      <c r="WSK561" s="495"/>
      <c r="WSL561" s="495"/>
      <c r="WSM561" s="495"/>
      <c r="WSN561" s="495"/>
      <c r="WSO561" s="495"/>
      <c r="WSP561" s="495"/>
      <c r="WSQ561" s="495"/>
      <c r="WSR561" s="495"/>
      <c r="WSS561" s="495"/>
      <c r="WST561" s="495"/>
      <c r="WSU561" s="495"/>
      <c r="WSV561" s="495"/>
      <c r="WSW561" s="495"/>
      <c r="WSX561" s="495"/>
      <c r="WSY561" s="495"/>
      <c r="WSZ561" s="495"/>
      <c r="WTA561" s="495"/>
      <c r="WTB561" s="495"/>
      <c r="WTC561" s="495"/>
      <c r="WTD561" s="495"/>
      <c r="WTE561" s="495"/>
      <c r="WTF561" s="495"/>
      <c r="WTG561" s="495"/>
      <c r="WTH561" s="495"/>
      <c r="WTI561" s="495"/>
      <c r="WTJ561" s="495"/>
      <c r="WTK561" s="495"/>
      <c r="WTL561" s="495"/>
      <c r="WTM561" s="495"/>
      <c r="WTN561" s="495"/>
      <c r="WTO561" s="495"/>
      <c r="WTP561" s="495"/>
      <c r="WTQ561" s="495"/>
      <c r="WTR561" s="495"/>
      <c r="WTS561" s="495"/>
      <c r="WTT561" s="495"/>
      <c r="WTU561" s="495"/>
      <c r="WTV561" s="495"/>
      <c r="WTW561" s="495"/>
      <c r="WTX561" s="495"/>
      <c r="WTY561" s="495"/>
      <c r="WTZ561" s="495"/>
      <c r="WUA561" s="495"/>
      <c r="WUB561" s="495"/>
      <c r="WUC561" s="495"/>
      <c r="WUD561" s="495"/>
      <c r="WUE561" s="495"/>
      <c r="WUF561" s="495"/>
      <c r="WUG561" s="495"/>
      <c r="WUH561" s="495"/>
      <c r="WUI561" s="495"/>
      <c r="WUJ561" s="495"/>
      <c r="WUK561" s="495"/>
      <c r="WUL561" s="495"/>
      <c r="WUM561" s="495"/>
      <c r="WUN561" s="495"/>
      <c r="WUO561" s="495"/>
      <c r="WUP561" s="495"/>
      <c r="WUQ561" s="495"/>
      <c r="WUR561" s="495"/>
      <c r="WUS561" s="495"/>
      <c r="WUT561" s="495"/>
      <c r="WUU561" s="495"/>
      <c r="WUV561" s="495"/>
      <c r="WUW561" s="495"/>
      <c r="WUX561" s="495"/>
      <c r="WUY561" s="495"/>
      <c r="WUZ561" s="495"/>
      <c r="WVA561" s="495"/>
      <c r="WVB561" s="495"/>
      <c r="WVC561" s="495"/>
      <c r="WVD561" s="495"/>
      <c r="WVE561" s="495"/>
      <c r="WVF561" s="495"/>
      <c r="WVG561" s="495"/>
      <c r="WVH561" s="495"/>
      <c r="WVI561" s="495"/>
      <c r="WVJ561" s="495"/>
      <c r="WVK561" s="495"/>
      <c r="WVL561" s="495"/>
      <c r="WVM561" s="495"/>
      <c r="WVN561" s="495"/>
      <c r="WVO561" s="495"/>
      <c r="WVP561" s="495"/>
      <c r="WVQ561" s="495"/>
      <c r="WVR561" s="495"/>
      <c r="WVS561" s="495"/>
      <c r="WVT561" s="495"/>
      <c r="WVU561" s="495"/>
      <c r="WVV561" s="495"/>
      <c r="WVW561" s="495"/>
      <c r="WVX561" s="495"/>
      <c r="WVY561" s="495"/>
      <c r="WVZ561" s="495"/>
      <c r="WWA561" s="495"/>
      <c r="WWB561" s="495"/>
      <c r="WWC561" s="495"/>
      <c r="WWD561" s="495"/>
      <c r="WWE561" s="495"/>
      <c r="WWF561" s="495"/>
      <c r="WWG561" s="495"/>
      <c r="WWH561" s="495"/>
      <c r="WWI561" s="495"/>
      <c r="WWJ561" s="495"/>
      <c r="WWK561" s="495"/>
      <c r="WWL561" s="495"/>
      <c r="WWM561" s="495"/>
      <c r="WWN561" s="495"/>
      <c r="WWO561" s="495"/>
      <c r="WWP561" s="495"/>
      <c r="WWQ561" s="495"/>
      <c r="WWR561" s="495"/>
      <c r="WWS561" s="495"/>
      <c r="WWT561" s="495"/>
      <c r="WWU561" s="495"/>
      <c r="WWV561" s="495"/>
      <c r="WWW561" s="495"/>
      <c r="WWX561" s="495"/>
      <c r="WWY561" s="495"/>
      <c r="WWZ561" s="495"/>
      <c r="WXA561" s="495"/>
      <c r="WXB561" s="495"/>
      <c r="WXC561" s="495"/>
      <c r="WXD561" s="495"/>
      <c r="WXE561" s="495"/>
      <c r="WXF561" s="495"/>
      <c r="WXG561" s="495"/>
      <c r="WXH561" s="495"/>
      <c r="WXI561" s="495"/>
      <c r="WXJ561" s="495"/>
      <c r="WXK561" s="495"/>
      <c r="WXL561" s="495"/>
      <c r="WXM561" s="495"/>
      <c r="WXN561" s="495"/>
      <c r="WXO561" s="495"/>
      <c r="WXP561" s="495"/>
      <c r="WXQ561" s="495"/>
      <c r="WXR561" s="495"/>
      <c r="WXS561" s="495"/>
      <c r="WXT561" s="495"/>
      <c r="WXU561" s="495"/>
      <c r="WXV561" s="495"/>
      <c r="WXW561" s="495"/>
      <c r="WXX561" s="495"/>
      <c r="WXY561" s="495"/>
      <c r="WXZ561" s="495"/>
      <c r="WYA561" s="495"/>
      <c r="WYB561" s="495"/>
      <c r="WYC561" s="495"/>
      <c r="WYD561" s="495"/>
      <c r="WYE561" s="495"/>
      <c r="WYF561" s="495"/>
      <c r="WYG561" s="495"/>
      <c r="WYH561" s="495"/>
      <c r="WYI561" s="495"/>
      <c r="WYJ561" s="495"/>
      <c r="WYK561" s="495"/>
      <c r="WYL561" s="495"/>
      <c r="WYM561" s="495"/>
      <c r="WYN561" s="495"/>
      <c r="WYO561" s="495"/>
      <c r="WYP561" s="495"/>
      <c r="WYQ561" s="495"/>
      <c r="WYR561" s="495"/>
      <c r="WYS561" s="495"/>
      <c r="WYT561" s="495"/>
      <c r="WYU561" s="495"/>
      <c r="WYV561" s="495"/>
      <c r="WYW561" s="495"/>
      <c r="WYX561" s="495"/>
      <c r="WYY561" s="495"/>
      <c r="WYZ561" s="495"/>
      <c r="WZA561" s="495"/>
      <c r="WZB561" s="495"/>
      <c r="WZC561" s="495"/>
      <c r="WZD561" s="495"/>
      <c r="WZE561" s="495"/>
      <c r="WZF561" s="495"/>
      <c r="WZG561" s="495"/>
      <c r="WZH561" s="495"/>
      <c r="WZI561" s="495"/>
      <c r="WZJ561" s="495"/>
      <c r="WZK561" s="495"/>
      <c r="WZL561" s="495"/>
      <c r="WZM561" s="495"/>
      <c r="WZN561" s="495"/>
      <c r="WZO561" s="495"/>
      <c r="WZP561" s="495"/>
      <c r="WZQ561" s="495"/>
      <c r="WZR561" s="495"/>
      <c r="WZS561" s="495"/>
      <c r="WZT561" s="495"/>
      <c r="WZU561" s="495"/>
      <c r="WZV561" s="495"/>
      <c r="WZW561" s="495"/>
      <c r="WZX561" s="495"/>
      <c r="WZY561" s="495"/>
      <c r="WZZ561" s="495"/>
      <c r="XAA561" s="495"/>
      <c r="XAB561" s="495"/>
      <c r="XAC561" s="495"/>
      <c r="XAD561" s="495"/>
      <c r="XAE561" s="495"/>
      <c r="XAF561" s="495"/>
      <c r="XAG561" s="495"/>
      <c r="XAH561" s="495"/>
      <c r="XAI561" s="495"/>
      <c r="XAJ561" s="495"/>
      <c r="XAK561" s="495"/>
      <c r="XAL561" s="495"/>
      <c r="XAM561" s="495"/>
      <c r="XAN561" s="495"/>
      <c r="XAO561" s="495"/>
      <c r="XAP561" s="495"/>
      <c r="XAQ561" s="495"/>
      <c r="XAR561" s="495"/>
      <c r="XAS561" s="495"/>
      <c r="XAT561" s="495"/>
      <c r="XAU561" s="495"/>
      <c r="XAV561" s="495"/>
      <c r="XAW561" s="495"/>
      <c r="XAX561" s="495"/>
      <c r="XAY561" s="495"/>
      <c r="XAZ561" s="495"/>
      <c r="XBA561" s="495"/>
      <c r="XBB561" s="495"/>
      <c r="XBC561" s="495"/>
      <c r="XBD561" s="495"/>
      <c r="XBE561" s="495"/>
      <c r="XBF561" s="495"/>
      <c r="XBG561" s="495"/>
      <c r="XBH561" s="495"/>
      <c r="XBI561" s="495"/>
      <c r="XBJ561" s="495"/>
      <c r="XBK561" s="495"/>
      <c r="XBL561" s="495"/>
      <c r="XBM561" s="495"/>
      <c r="XBN561" s="495"/>
      <c r="XBO561" s="495"/>
      <c r="XBP561" s="495"/>
      <c r="XBQ561" s="495"/>
      <c r="XBR561" s="495"/>
      <c r="XBS561" s="495"/>
      <c r="XBT561" s="495"/>
      <c r="XBU561" s="495"/>
      <c r="XBV561" s="495"/>
      <c r="XBW561" s="495"/>
      <c r="XBX561" s="495"/>
      <c r="XBY561" s="495"/>
      <c r="XBZ561" s="495"/>
      <c r="XCA561" s="495"/>
      <c r="XCB561" s="495"/>
      <c r="XCC561" s="495"/>
      <c r="XCD561" s="495"/>
      <c r="XCE561" s="495"/>
      <c r="XCF561" s="495"/>
      <c r="XCG561" s="495"/>
      <c r="XCH561" s="495"/>
      <c r="XCI561" s="495"/>
      <c r="XCJ561" s="495"/>
      <c r="XCK561" s="495"/>
      <c r="XCL561" s="495"/>
      <c r="XCM561" s="495"/>
      <c r="XCN561" s="495"/>
      <c r="XCO561" s="495"/>
      <c r="XCP561" s="495"/>
      <c r="XCQ561" s="495"/>
      <c r="XCR561" s="495"/>
      <c r="XCS561" s="495"/>
      <c r="XCT561" s="495"/>
      <c r="XCU561" s="495"/>
      <c r="XCV561" s="495"/>
      <c r="XCW561" s="495"/>
      <c r="XCX561" s="495"/>
      <c r="XCY561" s="495"/>
      <c r="XCZ561" s="495"/>
      <c r="XDA561" s="495"/>
      <c r="XDB561" s="495"/>
      <c r="XDC561" s="495"/>
      <c r="XDD561" s="495"/>
      <c r="XDE561" s="495"/>
      <c r="XDF561" s="495"/>
      <c r="XDG561" s="495"/>
      <c r="XDH561" s="495"/>
      <c r="XDI561" s="495"/>
      <c r="XDJ561" s="495"/>
      <c r="XDK561" s="495"/>
      <c r="XDL561" s="495"/>
      <c r="XDM561" s="495"/>
      <c r="XDN561" s="495"/>
      <c r="XDO561" s="495"/>
      <c r="XDP561" s="495"/>
      <c r="XDQ561" s="495"/>
      <c r="XDR561" s="495"/>
      <c r="XDS561" s="495"/>
      <c r="XDT561" s="495"/>
      <c r="XDU561" s="495"/>
      <c r="XDV561" s="495"/>
      <c r="XDW561" s="495"/>
      <c r="XDX561" s="495"/>
      <c r="XDY561" s="495"/>
      <c r="XDZ561" s="495"/>
      <c r="XEA561" s="495"/>
      <c r="XEB561" s="496"/>
      <c r="XEC561" s="496"/>
    </row>
    <row r="562" spans="1:16357" ht="21.75" customHeight="1">
      <c r="A562" s="645"/>
      <c r="B562" s="664" t="s">
        <v>1859</v>
      </c>
      <c r="C562" s="648">
        <v>1</v>
      </c>
      <c r="D562" s="645" t="s">
        <v>1860</v>
      </c>
      <c r="E562" s="649"/>
      <c r="F562" s="644" t="s">
        <v>62</v>
      </c>
      <c r="G562" s="644" t="s">
        <v>36</v>
      </c>
      <c r="H562" s="651">
        <v>500</v>
      </c>
      <c r="I562" s="651" t="s">
        <v>397</v>
      </c>
      <c r="J562" s="651">
        <v>150</v>
      </c>
      <c r="K562" s="651"/>
      <c r="L562" s="651">
        <v>150</v>
      </c>
      <c r="M562" s="651"/>
      <c r="N562" s="651"/>
      <c r="O562" s="651">
        <v>82</v>
      </c>
      <c r="P562" s="651">
        <v>268</v>
      </c>
      <c r="Q562" s="644" t="s">
        <v>131</v>
      </c>
      <c r="R562" s="644" t="s">
        <v>681</v>
      </c>
    </row>
    <row r="563" spans="1:16357" ht="21.75" customHeight="1">
      <c r="A563" s="645"/>
      <c r="B563" s="664" t="s">
        <v>668</v>
      </c>
      <c r="C563" s="648">
        <v>1</v>
      </c>
      <c r="D563" s="649" t="s">
        <v>669</v>
      </c>
      <c r="E563" s="649" t="s">
        <v>670</v>
      </c>
      <c r="F563" s="644" t="s">
        <v>62</v>
      </c>
      <c r="G563" s="644" t="s">
        <v>36</v>
      </c>
      <c r="H563" s="651">
        <v>90</v>
      </c>
      <c r="I563" s="651" t="s">
        <v>329</v>
      </c>
      <c r="J563" s="651">
        <v>4500</v>
      </c>
      <c r="K563" s="651">
        <v>4500</v>
      </c>
      <c r="L563" s="651">
        <v>0</v>
      </c>
      <c r="M563" s="651">
        <v>0</v>
      </c>
      <c r="N563" s="651">
        <v>0</v>
      </c>
      <c r="O563" s="651">
        <v>16000</v>
      </c>
      <c r="P563" s="651">
        <v>54100</v>
      </c>
      <c r="Q563" s="644" t="s">
        <v>131</v>
      </c>
      <c r="R563" s="644" t="s">
        <v>681</v>
      </c>
    </row>
    <row r="564" spans="1:16357" s="453" customFormat="1" ht="21.75" customHeight="1">
      <c r="A564" s="645"/>
      <c r="B564" s="642" t="s">
        <v>671</v>
      </c>
      <c r="C564" s="644">
        <v>6</v>
      </c>
      <c r="D564" s="644" t="s">
        <v>28</v>
      </c>
      <c r="E564" s="644" t="s">
        <v>28</v>
      </c>
      <c r="F564" s="644" t="s">
        <v>28</v>
      </c>
      <c r="G564" s="650" t="s">
        <v>28</v>
      </c>
      <c r="H564" s="651">
        <v>6</v>
      </c>
      <c r="I564" s="651" t="s">
        <v>329</v>
      </c>
      <c r="J564" s="651">
        <v>2800</v>
      </c>
      <c r="K564" s="651">
        <v>2000</v>
      </c>
      <c r="L564" s="651">
        <v>0</v>
      </c>
      <c r="M564" s="651">
        <v>800</v>
      </c>
      <c r="N564" s="651">
        <v>0</v>
      </c>
      <c r="O564" s="651">
        <v>1000</v>
      </c>
      <c r="P564" s="651">
        <v>3200</v>
      </c>
      <c r="Q564" s="644" t="s">
        <v>28</v>
      </c>
      <c r="R564" s="644" t="s">
        <v>28</v>
      </c>
    </row>
    <row r="565" spans="1:16357" ht="21.75" customHeight="1">
      <c r="A565" s="645"/>
      <c r="B565" s="642" t="s">
        <v>672</v>
      </c>
      <c r="C565" s="644">
        <v>6</v>
      </c>
      <c r="D565" s="642" t="s">
        <v>327</v>
      </c>
      <c r="E565" s="642" t="s">
        <v>328</v>
      </c>
      <c r="F565" s="644" t="s">
        <v>35</v>
      </c>
      <c r="G565" s="644" t="s">
        <v>36</v>
      </c>
      <c r="H565" s="651">
        <v>6</v>
      </c>
      <c r="I565" s="651" t="s">
        <v>329</v>
      </c>
      <c r="J565" s="651">
        <v>2800</v>
      </c>
      <c r="K565" s="651">
        <v>2000</v>
      </c>
      <c r="L565" s="651">
        <v>0</v>
      </c>
      <c r="M565" s="651">
        <v>800</v>
      </c>
      <c r="N565" s="651">
        <v>0</v>
      </c>
      <c r="O565" s="651">
        <v>1000</v>
      </c>
      <c r="P565" s="651">
        <v>3200</v>
      </c>
      <c r="Q565" s="644" t="s">
        <v>131</v>
      </c>
      <c r="R565" s="644" t="s">
        <v>681</v>
      </c>
    </row>
    <row r="566" spans="1:16357" ht="21.75" customHeight="1">
      <c r="A566" s="645"/>
      <c r="B566" s="642" t="s">
        <v>673</v>
      </c>
      <c r="C566" s="644">
        <v>1</v>
      </c>
      <c r="D566" s="644" t="s">
        <v>28</v>
      </c>
      <c r="E566" s="644" t="s">
        <v>28</v>
      </c>
      <c r="F566" s="644" t="s">
        <v>28</v>
      </c>
      <c r="G566" s="650" t="s">
        <v>28</v>
      </c>
      <c r="H566" s="651">
        <v>1</v>
      </c>
      <c r="I566" s="651" t="s">
        <v>329</v>
      </c>
      <c r="J566" s="651">
        <v>400</v>
      </c>
      <c r="K566" s="651">
        <v>300</v>
      </c>
      <c r="L566" s="651">
        <v>0</v>
      </c>
      <c r="M566" s="651">
        <v>100</v>
      </c>
      <c r="N566" s="651">
        <v>0</v>
      </c>
      <c r="O566" s="651">
        <v>120</v>
      </c>
      <c r="P566" s="651">
        <v>350</v>
      </c>
      <c r="Q566" s="644" t="s">
        <v>28</v>
      </c>
      <c r="R566" s="644" t="s">
        <v>28</v>
      </c>
    </row>
    <row r="567" spans="1:16357" ht="21.75" customHeight="1">
      <c r="A567" s="645"/>
      <c r="B567" s="642" t="s">
        <v>674</v>
      </c>
      <c r="C567" s="644">
        <v>1</v>
      </c>
      <c r="D567" s="642" t="s">
        <v>332</v>
      </c>
      <c r="E567" s="642" t="s">
        <v>333</v>
      </c>
      <c r="F567" s="644" t="s">
        <v>35</v>
      </c>
      <c r="G567" s="644" t="s">
        <v>36</v>
      </c>
      <c r="H567" s="651">
        <v>1</v>
      </c>
      <c r="I567" s="651" t="s">
        <v>329</v>
      </c>
      <c r="J567" s="651">
        <v>400</v>
      </c>
      <c r="K567" s="651">
        <v>300</v>
      </c>
      <c r="L567" s="651">
        <v>0</v>
      </c>
      <c r="M567" s="651">
        <v>100</v>
      </c>
      <c r="N567" s="651">
        <v>0</v>
      </c>
      <c r="O567" s="651">
        <v>120</v>
      </c>
      <c r="P567" s="651">
        <v>350</v>
      </c>
      <c r="Q567" s="644" t="s">
        <v>131</v>
      </c>
      <c r="R567" s="644" t="s">
        <v>681</v>
      </c>
    </row>
    <row r="568" spans="1:16357" ht="21.75" customHeight="1">
      <c r="A568" s="645"/>
      <c r="B568" s="642" t="s">
        <v>675</v>
      </c>
      <c r="C568" s="644">
        <v>5</v>
      </c>
      <c r="D568" s="644" t="s">
        <v>28</v>
      </c>
      <c r="E568" s="644" t="s">
        <v>28</v>
      </c>
      <c r="F568" s="644" t="s">
        <v>28</v>
      </c>
      <c r="G568" s="650" t="s">
        <v>28</v>
      </c>
      <c r="H568" s="651">
        <v>12</v>
      </c>
      <c r="I568" s="651" t="s">
        <v>329</v>
      </c>
      <c r="J568" s="651">
        <v>880</v>
      </c>
      <c r="K568" s="651">
        <v>280</v>
      </c>
      <c r="L568" s="651">
        <v>0</v>
      </c>
      <c r="M568" s="651">
        <v>600</v>
      </c>
      <c r="N568" s="651">
        <v>0</v>
      </c>
      <c r="O568" s="651">
        <v>142</v>
      </c>
      <c r="P568" s="651">
        <v>382</v>
      </c>
      <c r="Q568" s="644" t="s">
        <v>28</v>
      </c>
      <c r="R568" s="644" t="s">
        <v>28</v>
      </c>
    </row>
    <row r="569" spans="1:16357" ht="21.75" customHeight="1">
      <c r="A569" s="645"/>
      <c r="B569" s="642" t="s">
        <v>676</v>
      </c>
      <c r="C569" s="644">
        <v>5</v>
      </c>
      <c r="D569" s="642" t="s">
        <v>340</v>
      </c>
      <c r="E569" s="642" t="s">
        <v>341</v>
      </c>
      <c r="F569" s="644" t="s">
        <v>35</v>
      </c>
      <c r="G569" s="644" t="s">
        <v>36</v>
      </c>
      <c r="H569" s="651">
        <v>12</v>
      </c>
      <c r="I569" s="651" t="s">
        <v>329</v>
      </c>
      <c r="J569" s="651">
        <v>880</v>
      </c>
      <c r="K569" s="651">
        <v>280</v>
      </c>
      <c r="L569" s="651">
        <v>0</v>
      </c>
      <c r="M569" s="651">
        <v>600</v>
      </c>
      <c r="N569" s="651">
        <v>0</v>
      </c>
      <c r="O569" s="651">
        <v>142</v>
      </c>
      <c r="P569" s="651">
        <v>382</v>
      </c>
      <c r="Q569" s="644" t="s">
        <v>131</v>
      </c>
      <c r="R569" s="644" t="s">
        <v>681</v>
      </c>
    </row>
    <row r="570" spans="1:16357" s="453" customFormat="1" ht="21.75" customHeight="1">
      <c r="A570" s="644"/>
      <c r="B570" s="642" t="s">
        <v>677</v>
      </c>
      <c r="C570" s="643">
        <v>19</v>
      </c>
      <c r="D570" s="644" t="s">
        <v>28</v>
      </c>
      <c r="E570" s="658" t="s">
        <v>28</v>
      </c>
      <c r="F570" s="644" t="s">
        <v>28</v>
      </c>
      <c r="G570" s="650" t="s">
        <v>28</v>
      </c>
      <c r="H570" s="651">
        <v>59600</v>
      </c>
      <c r="I570" s="651" t="s">
        <v>329</v>
      </c>
      <c r="J570" s="651">
        <v>11920</v>
      </c>
      <c r="K570" s="651">
        <v>0</v>
      </c>
      <c r="L570" s="651">
        <v>11920</v>
      </c>
      <c r="M570" s="651">
        <v>0</v>
      </c>
      <c r="N570" s="651">
        <v>0</v>
      </c>
      <c r="O570" s="651">
        <v>47542</v>
      </c>
      <c r="P570" s="651">
        <v>127435</v>
      </c>
      <c r="Q570" s="644"/>
      <c r="R570" s="644"/>
    </row>
    <row r="571" spans="1:16357" s="453" customFormat="1" ht="21.75" customHeight="1">
      <c r="A571" s="644"/>
      <c r="B571" s="642" t="s">
        <v>678</v>
      </c>
      <c r="C571" s="643">
        <v>19</v>
      </c>
      <c r="D571" s="666" t="s">
        <v>679</v>
      </c>
      <c r="E571" s="642" t="s">
        <v>680</v>
      </c>
      <c r="F571" s="644" t="s">
        <v>35</v>
      </c>
      <c r="G571" s="650" t="s">
        <v>510</v>
      </c>
      <c r="H571" s="651">
        <v>59600</v>
      </c>
      <c r="I571" s="651" t="s">
        <v>397</v>
      </c>
      <c r="J571" s="651">
        <v>11920</v>
      </c>
      <c r="K571" s="651">
        <v>0</v>
      </c>
      <c r="L571" s="651">
        <v>11920</v>
      </c>
      <c r="M571" s="651">
        <v>0</v>
      </c>
      <c r="N571" s="651">
        <v>0</v>
      </c>
      <c r="O571" s="651">
        <v>47542</v>
      </c>
      <c r="P571" s="651">
        <v>127435</v>
      </c>
      <c r="Q571" s="644" t="s">
        <v>354</v>
      </c>
      <c r="R571" s="644" t="s">
        <v>681</v>
      </c>
    </row>
    <row r="572" spans="1:16357" ht="21.75" customHeight="1">
      <c r="A572" s="644"/>
      <c r="B572" s="642" t="s">
        <v>682</v>
      </c>
      <c r="C572" s="643">
        <v>0</v>
      </c>
      <c r="D572" s="644" t="s">
        <v>28</v>
      </c>
      <c r="E572" s="658" t="s">
        <v>28</v>
      </c>
      <c r="F572" s="644" t="s">
        <v>28</v>
      </c>
      <c r="G572" s="650" t="s">
        <v>28</v>
      </c>
      <c r="H572" s="651" t="s">
        <v>28</v>
      </c>
      <c r="I572" s="651" t="s">
        <v>28</v>
      </c>
      <c r="J572" s="651">
        <v>0</v>
      </c>
      <c r="K572" s="651">
        <v>0</v>
      </c>
      <c r="L572" s="651">
        <v>0</v>
      </c>
      <c r="M572" s="651">
        <v>0</v>
      </c>
      <c r="N572" s="651">
        <v>0</v>
      </c>
      <c r="O572" s="651">
        <v>0</v>
      </c>
      <c r="P572" s="651">
        <v>0</v>
      </c>
      <c r="Q572" s="644" t="s">
        <v>28</v>
      </c>
      <c r="R572" s="644" t="s">
        <v>28</v>
      </c>
    </row>
    <row r="573" spans="1:16357" ht="21.75" customHeight="1">
      <c r="A573" s="644"/>
      <c r="B573" s="642" t="s">
        <v>684</v>
      </c>
      <c r="C573" s="643">
        <v>3</v>
      </c>
      <c r="D573" s="644" t="s">
        <v>28</v>
      </c>
      <c r="E573" s="658" t="s">
        <v>28</v>
      </c>
      <c r="F573" s="644" t="s">
        <v>28</v>
      </c>
      <c r="G573" s="650" t="s">
        <v>28</v>
      </c>
      <c r="H573" s="651" t="s">
        <v>28</v>
      </c>
      <c r="I573" s="651" t="s">
        <v>28</v>
      </c>
      <c r="J573" s="651">
        <v>2551.94</v>
      </c>
      <c r="K573" s="651">
        <v>0</v>
      </c>
      <c r="L573" s="651">
        <v>2521.71</v>
      </c>
      <c r="M573" s="651">
        <v>30.23</v>
      </c>
      <c r="N573" s="651">
        <v>0</v>
      </c>
      <c r="O573" s="651">
        <v>14539</v>
      </c>
      <c r="P573" s="651">
        <v>42909</v>
      </c>
      <c r="Q573" s="644" t="s">
        <v>28</v>
      </c>
      <c r="R573" s="644" t="s">
        <v>28</v>
      </c>
    </row>
    <row r="574" spans="1:16357" ht="21.75" customHeight="1">
      <c r="A574" s="644"/>
      <c r="B574" s="642" t="s">
        <v>375</v>
      </c>
      <c r="C574" s="643">
        <v>2</v>
      </c>
      <c r="D574" s="644" t="s">
        <v>28</v>
      </c>
      <c r="E574" s="658" t="s">
        <v>28</v>
      </c>
      <c r="F574" s="644" t="s">
        <v>28</v>
      </c>
      <c r="G574" s="644" t="s">
        <v>28</v>
      </c>
      <c r="H574" s="651">
        <v>5034.3</v>
      </c>
      <c r="I574" s="651" t="s">
        <v>155</v>
      </c>
      <c r="J574" s="651">
        <v>1459.95</v>
      </c>
      <c r="K574" s="651">
        <v>0</v>
      </c>
      <c r="L574" s="651">
        <v>1459.95</v>
      </c>
      <c r="M574" s="651">
        <v>0</v>
      </c>
      <c r="N574" s="651">
        <v>0</v>
      </c>
      <c r="O574" s="651">
        <v>10228</v>
      </c>
      <c r="P574" s="651">
        <v>29085</v>
      </c>
      <c r="Q574" s="644"/>
      <c r="R574" s="644"/>
    </row>
    <row r="575" spans="1:16357" ht="21.75" customHeight="1">
      <c r="A575" s="525"/>
      <c r="B575" s="526" t="s">
        <v>517</v>
      </c>
      <c r="C575" s="522">
        <v>2</v>
      </c>
      <c r="D575" s="665" t="s">
        <v>685</v>
      </c>
      <c r="E575" s="649" t="s">
        <v>686</v>
      </c>
      <c r="F575" s="644" t="s">
        <v>379</v>
      </c>
      <c r="G575" s="644" t="s">
        <v>520</v>
      </c>
      <c r="H575" s="651">
        <v>414.3</v>
      </c>
      <c r="I575" s="651" t="s">
        <v>687</v>
      </c>
      <c r="J575" s="651">
        <v>1335.21</v>
      </c>
      <c r="K575" s="651">
        <v>0</v>
      </c>
      <c r="L575" s="651">
        <v>1335.21</v>
      </c>
      <c r="M575" s="651">
        <v>0</v>
      </c>
      <c r="N575" s="651">
        <v>0</v>
      </c>
      <c r="O575" s="651">
        <v>5608</v>
      </c>
      <c r="P575" s="651">
        <v>15225</v>
      </c>
      <c r="Q575" s="667" t="s">
        <v>688</v>
      </c>
      <c r="R575" s="645" t="s">
        <v>521</v>
      </c>
    </row>
    <row r="576" spans="1:16357" ht="41.25" customHeight="1">
      <c r="A576" s="525"/>
      <c r="B576" s="526"/>
      <c r="C576" s="522"/>
      <c r="D576" s="665" t="s">
        <v>383</v>
      </c>
      <c r="E576" s="649" t="s">
        <v>384</v>
      </c>
      <c r="F576" s="644" t="s">
        <v>35</v>
      </c>
      <c r="G576" s="644" t="s">
        <v>205</v>
      </c>
      <c r="H576" s="651">
        <v>4620</v>
      </c>
      <c r="I576" s="651" t="s">
        <v>155</v>
      </c>
      <c r="J576" s="651">
        <v>124.74</v>
      </c>
      <c r="K576" s="651">
        <v>0</v>
      </c>
      <c r="L576" s="651">
        <v>124.74</v>
      </c>
      <c r="M576" s="651">
        <v>0</v>
      </c>
      <c r="N576" s="651">
        <v>0</v>
      </c>
      <c r="O576" s="651">
        <v>4620</v>
      </c>
      <c r="P576" s="651">
        <v>13860</v>
      </c>
      <c r="Q576" s="666" t="s">
        <v>688</v>
      </c>
      <c r="R576" s="645" t="s">
        <v>1966</v>
      </c>
    </row>
    <row r="577" spans="1:18" ht="21.75" customHeight="1">
      <c r="A577" s="644"/>
      <c r="B577" s="642" t="s">
        <v>386</v>
      </c>
      <c r="C577" s="643">
        <v>1</v>
      </c>
      <c r="D577" s="644" t="s">
        <v>28</v>
      </c>
      <c r="E577" s="658" t="s">
        <v>28</v>
      </c>
      <c r="F577" s="644" t="s">
        <v>28</v>
      </c>
      <c r="G577" s="644" t="s">
        <v>28</v>
      </c>
      <c r="H577" s="651">
        <v>330.65</v>
      </c>
      <c r="I577" s="651" t="s">
        <v>249</v>
      </c>
      <c r="J577" s="651">
        <v>1091.99</v>
      </c>
      <c r="K577" s="651">
        <v>0</v>
      </c>
      <c r="L577" s="651">
        <v>1061.76</v>
      </c>
      <c r="M577" s="651">
        <v>30.23</v>
      </c>
      <c r="N577" s="651">
        <v>0</v>
      </c>
      <c r="O577" s="651">
        <v>4311</v>
      </c>
      <c r="P577" s="651">
        <v>13824</v>
      </c>
      <c r="Q577" s="644" t="s">
        <v>522</v>
      </c>
      <c r="R577" s="644" t="s">
        <v>83</v>
      </c>
    </row>
    <row r="578" spans="1:18" ht="21.75" customHeight="1">
      <c r="A578" s="662"/>
      <c r="B578" s="664" t="s">
        <v>387</v>
      </c>
      <c r="C578" s="648">
        <v>1</v>
      </c>
      <c r="D578" s="645" t="s">
        <v>652</v>
      </c>
      <c r="E578" s="649" t="s">
        <v>689</v>
      </c>
      <c r="F578" s="644" t="s">
        <v>35</v>
      </c>
      <c r="G578" s="644" t="s">
        <v>526</v>
      </c>
      <c r="H578" s="651">
        <v>330.65</v>
      </c>
      <c r="I578" s="651" t="s">
        <v>687</v>
      </c>
      <c r="J578" s="651">
        <v>1091.99</v>
      </c>
      <c r="K578" s="651">
        <v>0</v>
      </c>
      <c r="L578" s="651">
        <v>1061.76</v>
      </c>
      <c r="M578" s="651">
        <v>30.23</v>
      </c>
      <c r="N578" s="651"/>
      <c r="O578" s="651">
        <v>4311</v>
      </c>
      <c r="P578" s="651">
        <v>13824</v>
      </c>
      <c r="Q578" s="645" t="s">
        <v>390</v>
      </c>
      <c r="R578" s="645" t="s">
        <v>40</v>
      </c>
    </row>
    <row r="579" spans="1:18" ht="21.75" customHeight="1">
      <c r="A579" s="644"/>
      <c r="B579" s="642" t="s">
        <v>527</v>
      </c>
      <c r="C579" s="643">
        <v>1</v>
      </c>
      <c r="D579" s="644" t="s">
        <v>28</v>
      </c>
      <c r="E579" s="658" t="s">
        <v>28</v>
      </c>
      <c r="F579" s="644" t="s">
        <v>28</v>
      </c>
      <c r="G579" s="650" t="s">
        <v>28</v>
      </c>
      <c r="H579" s="651" t="s">
        <v>28</v>
      </c>
      <c r="I579" s="651" t="s">
        <v>28</v>
      </c>
      <c r="J579" s="651">
        <v>2562.88</v>
      </c>
      <c r="K579" s="651">
        <v>0</v>
      </c>
      <c r="L579" s="651">
        <v>2562.88</v>
      </c>
      <c r="M579" s="651">
        <v>0</v>
      </c>
      <c r="N579" s="651">
        <v>0</v>
      </c>
      <c r="O579" s="651">
        <v>15213</v>
      </c>
      <c r="P579" s="651">
        <v>48268</v>
      </c>
      <c r="Q579" s="644" t="s">
        <v>28</v>
      </c>
      <c r="R579" s="644" t="s">
        <v>28</v>
      </c>
    </row>
    <row r="580" spans="1:18" ht="21.75" customHeight="1">
      <c r="A580" s="644"/>
      <c r="B580" s="642" t="s">
        <v>283</v>
      </c>
      <c r="C580" s="643">
        <v>1</v>
      </c>
      <c r="D580" s="644" t="s">
        <v>28</v>
      </c>
      <c r="E580" s="658" t="s">
        <v>28</v>
      </c>
      <c r="F580" s="644" t="s">
        <v>28</v>
      </c>
      <c r="G580" s="650" t="s">
        <v>28</v>
      </c>
      <c r="H580" s="651">
        <v>1340.2</v>
      </c>
      <c r="I580" s="651" t="s">
        <v>187</v>
      </c>
      <c r="J580" s="651">
        <v>2562.88</v>
      </c>
      <c r="K580" s="651">
        <v>0</v>
      </c>
      <c r="L580" s="651">
        <v>2562.88</v>
      </c>
      <c r="M580" s="651">
        <v>0</v>
      </c>
      <c r="N580" s="651">
        <v>0</v>
      </c>
      <c r="O580" s="651">
        <v>15213</v>
      </c>
      <c r="P580" s="651">
        <v>48268</v>
      </c>
      <c r="Q580" s="644" t="s">
        <v>28</v>
      </c>
      <c r="R580" s="644" t="s">
        <v>28</v>
      </c>
    </row>
    <row r="581" spans="1:18" ht="21.75" customHeight="1">
      <c r="A581" s="644"/>
      <c r="B581" s="668" t="s">
        <v>528</v>
      </c>
      <c r="C581" s="657">
        <v>1</v>
      </c>
      <c r="D581" s="644" t="s">
        <v>529</v>
      </c>
      <c r="E581" s="658" t="s">
        <v>530</v>
      </c>
      <c r="F581" s="653" t="s">
        <v>35</v>
      </c>
      <c r="G581" s="647" t="s">
        <v>36</v>
      </c>
      <c r="H581" s="675">
        <v>1340.2</v>
      </c>
      <c r="I581" s="651" t="s">
        <v>187</v>
      </c>
      <c r="J581" s="675">
        <v>2562.88</v>
      </c>
      <c r="K581" s="651">
        <v>0</v>
      </c>
      <c r="L581" s="675">
        <v>2562.88</v>
      </c>
      <c r="M581" s="651">
        <v>0</v>
      </c>
      <c r="N581" s="651">
        <v>0</v>
      </c>
      <c r="O581" s="651">
        <v>15213</v>
      </c>
      <c r="P581" s="651">
        <v>48268</v>
      </c>
      <c r="Q581" s="644" t="s">
        <v>63</v>
      </c>
      <c r="R581" s="644" t="s">
        <v>531</v>
      </c>
    </row>
    <row r="582" spans="1:18" ht="21.75" customHeight="1">
      <c r="A582" s="644"/>
      <c r="B582" s="642" t="s">
        <v>532</v>
      </c>
      <c r="C582" s="643">
        <v>2</v>
      </c>
      <c r="D582" s="644" t="s">
        <v>28</v>
      </c>
      <c r="E582" s="644" t="s">
        <v>28</v>
      </c>
      <c r="F582" s="644" t="s">
        <v>28</v>
      </c>
      <c r="G582" s="650" t="s">
        <v>28</v>
      </c>
      <c r="H582" s="651">
        <v>149</v>
      </c>
      <c r="I582" s="651" t="s">
        <v>65</v>
      </c>
      <c r="J582" s="651">
        <v>25300</v>
      </c>
      <c r="K582" s="651">
        <v>1800</v>
      </c>
      <c r="L582" s="651">
        <v>1500</v>
      </c>
      <c r="M582" s="651">
        <v>21900</v>
      </c>
      <c r="N582" s="651">
        <v>100</v>
      </c>
      <c r="O582" s="651">
        <v>367</v>
      </c>
      <c r="P582" s="651">
        <v>1498</v>
      </c>
      <c r="Q582" s="644" t="s">
        <v>28</v>
      </c>
      <c r="R582" s="644" t="s">
        <v>28</v>
      </c>
    </row>
    <row r="583" spans="1:18" ht="21.75" customHeight="1">
      <c r="A583" s="662"/>
      <c r="B583" s="683" t="s">
        <v>296</v>
      </c>
      <c r="C583" s="648">
        <v>2</v>
      </c>
      <c r="D583" s="655"/>
      <c r="E583" s="656"/>
      <c r="F583" s="643"/>
      <c r="G583" s="643"/>
      <c r="H583" s="651">
        <v>149</v>
      </c>
      <c r="I583" s="651" t="s">
        <v>312</v>
      </c>
      <c r="J583" s="651">
        <v>24100</v>
      </c>
      <c r="K583" s="651">
        <v>1200</v>
      </c>
      <c r="L583" s="651">
        <v>1500</v>
      </c>
      <c r="M583" s="651">
        <v>21300</v>
      </c>
      <c r="N583" s="651">
        <v>100</v>
      </c>
      <c r="O583" s="651">
        <v>307</v>
      </c>
      <c r="P583" s="651">
        <v>1288</v>
      </c>
      <c r="Q583" s="655"/>
      <c r="R583" s="648"/>
    </row>
    <row r="584" spans="1:18" ht="25.5" customHeight="1">
      <c r="A584" s="662"/>
      <c r="B584" s="664" t="s">
        <v>297</v>
      </c>
      <c r="C584" s="648">
        <v>1</v>
      </c>
      <c r="D584" s="645" t="s">
        <v>87</v>
      </c>
      <c r="E584" s="649" t="s">
        <v>298</v>
      </c>
      <c r="F584" s="644" t="s">
        <v>62</v>
      </c>
      <c r="G584" s="644" t="s">
        <v>36</v>
      </c>
      <c r="H584" s="651">
        <v>145</v>
      </c>
      <c r="I584" s="651" t="s">
        <v>65</v>
      </c>
      <c r="J584" s="651">
        <v>900</v>
      </c>
      <c r="K584" s="651">
        <v>0</v>
      </c>
      <c r="L584" s="651">
        <v>700</v>
      </c>
      <c r="M584" s="651">
        <v>100</v>
      </c>
      <c r="N584" s="651">
        <v>100</v>
      </c>
      <c r="O584" s="651">
        <v>42</v>
      </c>
      <c r="P584" s="651">
        <v>228</v>
      </c>
      <c r="Q584" s="645" t="s">
        <v>1861</v>
      </c>
      <c r="R584" s="645" t="s">
        <v>40</v>
      </c>
    </row>
    <row r="585" spans="1:18" ht="21.75" customHeight="1">
      <c r="A585" s="663"/>
      <c r="B585" s="664" t="s">
        <v>300</v>
      </c>
      <c r="C585" s="645">
        <v>1</v>
      </c>
      <c r="D585" s="645" t="s">
        <v>301</v>
      </c>
      <c r="E585" s="645" t="s">
        <v>302</v>
      </c>
      <c r="F585" s="644" t="s">
        <v>62</v>
      </c>
      <c r="G585" s="644" t="s">
        <v>36</v>
      </c>
      <c r="H585" s="651">
        <v>4</v>
      </c>
      <c r="I585" s="651" t="s">
        <v>65</v>
      </c>
      <c r="J585" s="651">
        <v>23200</v>
      </c>
      <c r="K585" s="651">
        <v>1200</v>
      </c>
      <c r="L585" s="651">
        <v>800</v>
      </c>
      <c r="M585" s="651">
        <v>21200</v>
      </c>
      <c r="N585" s="651">
        <v>0</v>
      </c>
      <c r="O585" s="651">
        <v>265</v>
      </c>
      <c r="P585" s="651">
        <v>1060</v>
      </c>
      <c r="Q585" s="645" t="s">
        <v>77</v>
      </c>
      <c r="R585" s="645" t="s">
        <v>1862</v>
      </c>
    </row>
    <row r="586" spans="1:18" ht="21.75" customHeight="1">
      <c r="A586" s="644"/>
      <c r="B586" s="642" t="s">
        <v>692</v>
      </c>
      <c r="C586" s="643">
        <v>0</v>
      </c>
      <c r="D586" s="644" t="s">
        <v>28</v>
      </c>
      <c r="E586" s="658" t="s">
        <v>28</v>
      </c>
      <c r="F586" s="644" t="s">
        <v>28</v>
      </c>
      <c r="G586" s="644" t="s">
        <v>28</v>
      </c>
      <c r="H586" s="651">
        <v>0</v>
      </c>
      <c r="I586" s="651" t="s">
        <v>65</v>
      </c>
      <c r="J586" s="651">
        <v>0</v>
      </c>
      <c r="K586" s="651">
        <v>0</v>
      </c>
      <c r="L586" s="651">
        <v>0</v>
      </c>
      <c r="M586" s="651">
        <v>0</v>
      </c>
      <c r="N586" s="651">
        <v>0</v>
      </c>
      <c r="O586" s="651">
        <v>0</v>
      </c>
      <c r="P586" s="651">
        <v>0</v>
      </c>
      <c r="Q586" s="644"/>
      <c r="R586" s="644"/>
    </row>
    <row r="587" spans="1:18" ht="21.75" customHeight="1">
      <c r="A587" s="644"/>
      <c r="B587" s="642" t="s">
        <v>693</v>
      </c>
      <c r="C587" s="643"/>
      <c r="D587" s="644" t="s">
        <v>28</v>
      </c>
      <c r="E587" s="658" t="s">
        <v>28</v>
      </c>
      <c r="F587" s="644" t="s">
        <v>28</v>
      </c>
      <c r="G587" s="650" t="s">
        <v>28</v>
      </c>
      <c r="H587" s="651">
        <v>0</v>
      </c>
      <c r="I587" s="651" t="s">
        <v>65</v>
      </c>
      <c r="J587" s="651">
        <v>1200</v>
      </c>
      <c r="K587" s="651">
        <v>600</v>
      </c>
      <c r="L587" s="651">
        <v>0</v>
      </c>
      <c r="M587" s="651">
        <v>600</v>
      </c>
      <c r="N587" s="651">
        <v>0</v>
      </c>
      <c r="O587" s="651">
        <v>60</v>
      </c>
      <c r="P587" s="651">
        <v>210</v>
      </c>
      <c r="Q587" s="644"/>
      <c r="R587" s="644"/>
    </row>
    <row r="588" spans="1:18" ht="21.75" customHeight="1">
      <c r="A588" s="644"/>
      <c r="B588" s="642" t="s">
        <v>694</v>
      </c>
      <c r="C588" s="644">
        <v>351</v>
      </c>
      <c r="D588" s="642" t="s">
        <v>87</v>
      </c>
      <c r="E588" s="642" t="s">
        <v>306</v>
      </c>
      <c r="F588" s="644" t="s">
        <v>62</v>
      </c>
      <c r="G588" s="644" t="s">
        <v>36</v>
      </c>
      <c r="H588" s="651">
        <v>351</v>
      </c>
      <c r="I588" s="651" t="s">
        <v>65</v>
      </c>
      <c r="J588" s="651">
        <v>1200</v>
      </c>
      <c r="K588" s="651">
        <v>600</v>
      </c>
      <c r="L588" s="651">
        <v>0</v>
      </c>
      <c r="M588" s="651">
        <v>600</v>
      </c>
      <c r="N588" s="651">
        <v>0</v>
      </c>
      <c r="O588" s="651">
        <v>60</v>
      </c>
      <c r="P588" s="651">
        <v>210</v>
      </c>
      <c r="Q588" s="644" t="s">
        <v>1863</v>
      </c>
      <c r="R588" s="644"/>
    </row>
    <row r="589" spans="1:18" ht="21.75" customHeight="1">
      <c r="A589" s="644"/>
      <c r="B589" s="642" t="s">
        <v>695</v>
      </c>
      <c r="C589" s="643">
        <v>0</v>
      </c>
      <c r="D589" s="644" t="s">
        <v>28</v>
      </c>
      <c r="E589" s="658" t="s">
        <v>28</v>
      </c>
      <c r="F589" s="644" t="s">
        <v>28</v>
      </c>
      <c r="G589" s="644" t="s">
        <v>28</v>
      </c>
      <c r="H589" s="651">
        <v>0</v>
      </c>
      <c r="I589" s="651" t="s">
        <v>65</v>
      </c>
      <c r="J589" s="651">
        <v>0</v>
      </c>
      <c r="K589" s="651">
        <v>0</v>
      </c>
      <c r="L589" s="651">
        <v>0</v>
      </c>
      <c r="M589" s="651">
        <v>0</v>
      </c>
      <c r="N589" s="651">
        <v>0</v>
      </c>
      <c r="O589" s="651">
        <v>0</v>
      </c>
      <c r="P589" s="651">
        <v>0</v>
      </c>
      <c r="Q589" s="644"/>
      <c r="R589" s="644"/>
    </row>
    <row r="590" spans="1:18" ht="21.75" customHeight="1">
      <c r="A590" s="644"/>
      <c r="B590" s="642" t="s">
        <v>696</v>
      </c>
      <c r="C590" s="643"/>
      <c r="D590" s="644"/>
      <c r="E590" s="658"/>
      <c r="F590" s="653"/>
      <c r="G590" s="644"/>
      <c r="H590" s="651"/>
      <c r="I590" s="651"/>
      <c r="J590" s="651"/>
      <c r="K590" s="651"/>
      <c r="L590" s="651"/>
      <c r="M590" s="651"/>
      <c r="N590" s="651"/>
      <c r="O590" s="651"/>
      <c r="P590" s="651"/>
      <c r="Q590" s="644"/>
      <c r="R590" s="644"/>
    </row>
    <row r="591" spans="1:18" ht="21.75" customHeight="1">
      <c r="A591" s="644"/>
      <c r="B591" s="642" t="s">
        <v>535</v>
      </c>
      <c r="C591" s="643">
        <v>20</v>
      </c>
      <c r="D591" s="643"/>
      <c r="E591" s="643"/>
      <c r="F591" s="643"/>
      <c r="G591" s="643"/>
      <c r="H591" s="651">
        <v>1861</v>
      </c>
      <c r="I591" s="651"/>
      <c r="J591" s="651">
        <v>1600</v>
      </c>
      <c r="K591" s="651">
        <v>1450</v>
      </c>
      <c r="L591" s="651">
        <v>150</v>
      </c>
      <c r="M591" s="651">
        <v>0</v>
      </c>
      <c r="N591" s="651">
        <v>0</v>
      </c>
      <c r="O591" s="651">
        <v>21421</v>
      </c>
      <c r="P591" s="651">
        <v>54708</v>
      </c>
      <c r="Q591" s="644" t="s">
        <v>28</v>
      </c>
      <c r="R591" s="644" t="s">
        <v>28</v>
      </c>
    </row>
    <row r="592" spans="1:18" ht="21.75" customHeight="1">
      <c r="A592" s="644"/>
      <c r="B592" s="642" t="s">
        <v>536</v>
      </c>
      <c r="C592" s="657" t="s">
        <v>243</v>
      </c>
      <c r="D592" s="647" t="s">
        <v>28</v>
      </c>
      <c r="E592" s="647" t="s">
        <v>28</v>
      </c>
      <c r="F592" s="647" t="s">
        <v>28</v>
      </c>
      <c r="G592" s="647" t="s">
        <v>28</v>
      </c>
      <c r="H592" s="675">
        <v>1700</v>
      </c>
      <c r="I592" s="651" t="s">
        <v>65</v>
      </c>
      <c r="J592" s="675">
        <v>1600</v>
      </c>
      <c r="K592" s="675">
        <v>1450</v>
      </c>
      <c r="L592" s="675">
        <v>150</v>
      </c>
      <c r="M592" s="675">
        <v>0</v>
      </c>
      <c r="N592" s="675">
        <v>0</v>
      </c>
      <c r="O592" s="675">
        <v>21421</v>
      </c>
      <c r="P592" s="675">
        <v>54708</v>
      </c>
      <c r="Q592" s="644" t="s">
        <v>28</v>
      </c>
      <c r="R592" s="644" t="s">
        <v>28</v>
      </c>
    </row>
    <row r="593" spans="1:18" ht="21.75" customHeight="1">
      <c r="A593" s="662"/>
      <c r="B593" s="683" t="s">
        <v>697</v>
      </c>
      <c r="C593" s="648" t="s">
        <v>243</v>
      </c>
      <c r="D593" s="655" t="s">
        <v>698</v>
      </c>
      <c r="E593" s="656" t="s">
        <v>699</v>
      </c>
      <c r="F593" s="643" t="s">
        <v>62</v>
      </c>
      <c r="G593" s="643" t="s">
        <v>493</v>
      </c>
      <c r="H593" s="651">
        <v>1700</v>
      </c>
      <c r="I593" s="651" t="s">
        <v>65</v>
      </c>
      <c r="J593" s="651">
        <v>1600</v>
      </c>
      <c r="K593" s="651">
        <v>1450</v>
      </c>
      <c r="L593" s="651">
        <v>150</v>
      </c>
      <c r="M593" s="651">
        <v>0</v>
      </c>
      <c r="N593" s="651">
        <v>0</v>
      </c>
      <c r="O593" s="651">
        <v>21421</v>
      </c>
      <c r="P593" s="651">
        <v>54708</v>
      </c>
      <c r="Q593" s="655" t="s">
        <v>538</v>
      </c>
      <c r="R593" s="648"/>
    </row>
    <row r="594" spans="1:18" ht="21.75" customHeight="1">
      <c r="A594" s="644"/>
      <c r="B594" s="642" t="s">
        <v>700</v>
      </c>
      <c r="C594" s="644">
        <v>4</v>
      </c>
      <c r="D594" s="642" t="s">
        <v>701</v>
      </c>
      <c r="E594" s="642" t="s">
        <v>702</v>
      </c>
      <c r="F594" s="644" t="s">
        <v>62</v>
      </c>
      <c r="G594" s="644" t="s">
        <v>36</v>
      </c>
      <c r="H594" s="651">
        <v>127</v>
      </c>
      <c r="I594" s="651" t="s">
        <v>65</v>
      </c>
      <c r="J594" s="651">
        <v>3691</v>
      </c>
      <c r="K594" s="651">
        <v>2425</v>
      </c>
      <c r="L594" s="651">
        <v>1266</v>
      </c>
      <c r="M594" s="651">
        <v>0</v>
      </c>
      <c r="N594" s="651">
        <v>0</v>
      </c>
      <c r="O594" s="651">
        <v>199</v>
      </c>
      <c r="P594" s="651">
        <v>235</v>
      </c>
      <c r="Q594" s="644" t="s">
        <v>320</v>
      </c>
      <c r="R594" s="644"/>
    </row>
    <row r="595" spans="1:18" ht="21.75" customHeight="1">
      <c r="A595" s="644"/>
      <c r="B595" s="642" t="s">
        <v>704</v>
      </c>
      <c r="C595" s="644">
        <v>14</v>
      </c>
      <c r="D595" s="642" t="s">
        <v>705</v>
      </c>
      <c r="E595" s="642" t="s">
        <v>706</v>
      </c>
      <c r="F595" s="644" t="s">
        <v>62</v>
      </c>
      <c r="G595" s="644" t="s">
        <v>36</v>
      </c>
      <c r="H595" s="651">
        <v>31</v>
      </c>
      <c r="I595" s="651" t="s">
        <v>65</v>
      </c>
      <c r="J595" s="651">
        <v>450</v>
      </c>
      <c r="K595" s="651">
        <v>300</v>
      </c>
      <c r="L595" s="651">
        <v>150</v>
      </c>
      <c r="M595" s="651">
        <v>0</v>
      </c>
      <c r="N595" s="651">
        <v>0</v>
      </c>
      <c r="O595" s="651">
        <v>199</v>
      </c>
      <c r="P595" s="651">
        <v>208</v>
      </c>
      <c r="Q595" s="644" t="s">
        <v>538</v>
      </c>
      <c r="R595" s="644"/>
    </row>
    <row r="596" spans="1:18" ht="21.75" customHeight="1">
      <c r="A596" s="644"/>
      <c r="B596" s="642" t="s">
        <v>708</v>
      </c>
      <c r="C596" s="644">
        <v>1</v>
      </c>
      <c r="D596" s="642" t="s">
        <v>701</v>
      </c>
      <c r="E596" s="642" t="s">
        <v>323</v>
      </c>
      <c r="F596" s="644" t="s">
        <v>62</v>
      </c>
      <c r="G596" s="644" t="s">
        <v>36</v>
      </c>
      <c r="H596" s="651">
        <v>3</v>
      </c>
      <c r="I596" s="651" t="s">
        <v>65</v>
      </c>
      <c r="J596" s="651">
        <v>605</v>
      </c>
      <c r="K596" s="651">
        <v>500</v>
      </c>
      <c r="L596" s="651">
        <v>105</v>
      </c>
      <c r="M596" s="651">
        <v>0</v>
      </c>
      <c r="N596" s="651">
        <v>0</v>
      </c>
      <c r="O596" s="651">
        <v>442</v>
      </c>
      <c r="P596" s="651">
        <v>1370</v>
      </c>
      <c r="Q596" s="644" t="s">
        <v>538</v>
      </c>
      <c r="R596" s="644"/>
    </row>
    <row r="597" spans="1:18" ht="21.75" customHeight="1">
      <c r="A597" s="644"/>
      <c r="B597" s="642" t="s">
        <v>1865</v>
      </c>
      <c r="C597" s="657"/>
      <c r="D597" s="644" t="s">
        <v>28</v>
      </c>
      <c r="E597" s="658" t="s">
        <v>28</v>
      </c>
      <c r="F597" s="644" t="s">
        <v>28</v>
      </c>
      <c r="G597" s="650" t="s">
        <v>28</v>
      </c>
      <c r="H597" s="675"/>
      <c r="I597" s="651" t="s">
        <v>65</v>
      </c>
      <c r="J597" s="675"/>
      <c r="K597" s="675"/>
      <c r="L597" s="675"/>
      <c r="M597" s="651"/>
      <c r="N597" s="651"/>
      <c r="O597" s="651"/>
      <c r="P597" s="651"/>
      <c r="Q597" s="644" t="s">
        <v>28</v>
      </c>
      <c r="R597" s="644" t="s">
        <v>28</v>
      </c>
    </row>
    <row r="598" spans="1:18" ht="21.75" customHeight="1">
      <c r="A598" s="644"/>
      <c r="B598" s="642" t="s">
        <v>1866</v>
      </c>
      <c r="C598" s="657"/>
      <c r="D598" s="644"/>
      <c r="E598" s="658"/>
      <c r="F598" s="653"/>
      <c r="G598" s="644"/>
      <c r="H598" s="675"/>
      <c r="I598" s="651" t="s">
        <v>65</v>
      </c>
      <c r="J598" s="675"/>
      <c r="K598" s="675"/>
      <c r="L598" s="675"/>
      <c r="M598" s="651"/>
      <c r="N598" s="651"/>
      <c r="O598" s="651"/>
      <c r="P598" s="651"/>
      <c r="Q598" s="644" t="s">
        <v>538</v>
      </c>
      <c r="R598" s="644"/>
    </row>
    <row r="599" spans="1:18" ht="21.75" customHeight="1">
      <c r="A599" s="644"/>
      <c r="B599" s="642" t="s">
        <v>1867</v>
      </c>
      <c r="C599" s="657"/>
      <c r="D599" s="644" t="s">
        <v>28</v>
      </c>
      <c r="E599" s="658" t="s">
        <v>28</v>
      </c>
      <c r="F599" s="644" t="s">
        <v>28</v>
      </c>
      <c r="G599" s="650" t="s">
        <v>28</v>
      </c>
      <c r="H599" s="675"/>
      <c r="I599" s="651" t="s">
        <v>65</v>
      </c>
      <c r="J599" s="675"/>
      <c r="K599" s="675"/>
      <c r="L599" s="675"/>
      <c r="M599" s="651"/>
      <c r="N599" s="651"/>
      <c r="O599" s="651"/>
      <c r="P599" s="651"/>
      <c r="Q599" s="644" t="s">
        <v>28</v>
      </c>
      <c r="R599" s="644" t="s">
        <v>28</v>
      </c>
    </row>
    <row r="600" spans="1:18" ht="21.75" customHeight="1">
      <c r="A600" s="644"/>
      <c r="B600" s="642" t="s">
        <v>1868</v>
      </c>
      <c r="C600" s="657"/>
      <c r="D600" s="644"/>
      <c r="E600" s="658"/>
      <c r="F600" s="653"/>
      <c r="G600" s="644"/>
      <c r="H600" s="675"/>
      <c r="I600" s="651" t="s">
        <v>65</v>
      </c>
      <c r="J600" s="675"/>
      <c r="K600" s="675"/>
      <c r="L600" s="675"/>
      <c r="M600" s="651"/>
      <c r="N600" s="651"/>
      <c r="O600" s="651"/>
      <c r="P600" s="651"/>
      <c r="Q600" s="644" t="s">
        <v>538</v>
      </c>
      <c r="R600" s="644"/>
    </row>
    <row r="601" spans="1:18" ht="21.75" customHeight="1">
      <c r="A601" s="644"/>
      <c r="B601" s="642" t="s">
        <v>1869</v>
      </c>
      <c r="C601" s="657">
        <v>0</v>
      </c>
      <c r="D601" s="647" t="s">
        <v>28</v>
      </c>
      <c r="E601" s="676" t="s">
        <v>28</v>
      </c>
      <c r="F601" s="647" t="s">
        <v>28</v>
      </c>
      <c r="G601" s="647" t="s">
        <v>28</v>
      </c>
      <c r="H601" s="675">
        <v>0</v>
      </c>
      <c r="I601" s="675" t="s">
        <v>214</v>
      </c>
      <c r="J601" s="675">
        <v>0</v>
      </c>
      <c r="K601" s="675">
        <v>0</v>
      </c>
      <c r="L601" s="675">
        <v>0</v>
      </c>
      <c r="M601" s="675">
        <v>0</v>
      </c>
      <c r="N601" s="675">
        <v>0</v>
      </c>
      <c r="O601" s="675">
        <v>0</v>
      </c>
      <c r="P601" s="675">
        <v>0</v>
      </c>
      <c r="Q601" s="644"/>
      <c r="R601" s="644"/>
    </row>
    <row r="602" spans="1:18" ht="21.75" customHeight="1">
      <c r="A602" s="644"/>
      <c r="B602" s="642" t="s">
        <v>1870</v>
      </c>
      <c r="C602" s="657"/>
      <c r="D602" s="644"/>
      <c r="E602" s="658"/>
      <c r="F602" s="653"/>
      <c r="G602" s="644"/>
      <c r="H602" s="675"/>
      <c r="I602" s="675"/>
      <c r="J602" s="675"/>
      <c r="K602" s="675"/>
      <c r="L602" s="675"/>
      <c r="M602" s="675"/>
      <c r="N602" s="675"/>
      <c r="O602" s="675"/>
      <c r="P602" s="675"/>
      <c r="Q602" s="644"/>
      <c r="R602" s="644"/>
    </row>
    <row r="603" spans="1:18" ht="21.75" customHeight="1">
      <c r="A603" s="644"/>
      <c r="B603" s="642" t="s">
        <v>1871</v>
      </c>
      <c r="C603" s="657"/>
      <c r="D603" s="644"/>
      <c r="E603" s="658"/>
      <c r="F603" s="644"/>
      <c r="G603" s="644"/>
      <c r="H603" s="675"/>
      <c r="I603" s="675"/>
      <c r="J603" s="675"/>
      <c r="K603" s="675"/>
      <c r="L603" s="675"/>
      <c r="M603" s="675"/>
      <c r="N603" s="675"/>
      <c r="O603" s="675"/>
      <c r="P603" s="675"/>
      <c r="Q603" s="644"/>
      <c r="R603" s="644"/>
    </row>
    <row r="604" spans="1:18" ht="21.75" customHeight="1">
      <c r="A604" s="644"/>
      <c r="B604" s="642" t="s">
        <v>1872</v>
      </c>
      <c r="C604" s="657">
        <v>0</v>
      </c>
      <c r="D604" s="647" t="s">
        <v>28</v>
      </c>
      <c r="E604" s="676" t="s">
        <v>28</v>
      </c>
      <c r="F604" s="647" t="s">
        <v>28</v>
      </c>
      <c r="G604" s="647" t="s">
        <v>28</v>
      </c>
      <c r="H604" s="675">
        <v>0</v>
      </c>
      <c r="I604" s="675" t="s">
        <v>65</v>
      </c>
      <c r="J604" s="675">
        <v>0</v>
      </c>
      <c r="K604" s="675">
        <v>0</v>
      </c>
      <c r="L604" s="675">
        <v>0</v>
      </c>
      <c r="M604" s="675">
        <v>0</v>
      </c>
      <c r="N604" s="675">
        <v>0</v>
      </c>
      <c r="O604" s="675">
        <v>0</v>
      </c>
      <c r="P604" s="675">
        <v>0</v>
      </c>
      <c r="Q604" s="644" t="s">
        <v>538</v>
      </c>
      <c r="R604" s="644" t="s">
        <v>83</v>
      </c>
    </row>
    <row r="605" spans="1:18" ht="21.75" customHeight="1">
      <c r="A605" s="644"/>
      <c r="B605" s="642" t="s">
        <v>391</v>
      </c>
      <c r="C605" s="643">
        <v>1</v>
      </c>
      <c r="D605" s="644" t="s">
        <v>28</v>
      </c>
      <c r="E605" s="644" t="s">
        <v>28</v>
      </c>
      <c r="F605" s="644" t="s">
        <v>28</v>
      </c>
      <c r="G605" s="650" t="s">
        <v>28</v>
      </c>
      <c r="H605" s="651">
        <v>142500</v>
      </c>
      <c r="I605" s="651" t="s">
        <v>65</v>
      </c>
      <c r="J605" s="651">
        <v>12700</v>
      </c>
      <c r="K605" s="651">
        <v>0</v>
      </c>
      <c r="L605" s="651">
        <v>12700</v>
      </c>
      <c r="M605" s="651">
        <v>0</v>
      </c>
      <c r="N605" s="651">
        <v>0</v>
      </c>
      <c r="O605" s="651">
        <v>13394</v>
      </c>
      <c r="P605" s="651">
        <v>42959</v>
      </c>
      <c r="Q605" s="644" t="s">
        <v>158</v>
      </c>
      <c r="R605" s="644" t="s">
        <v>540</v>
      </c>
    </row>
    <row r="606" spans="1:18" ht="53.25" customHeight="1">
      <c r="A606" s="662"/>
      <c r="B606" s="642" t="s">
        <v>392</v>
      </c>
      <c r="C606" s="643">
        <v>1</v>
      </c>
      <c r="D606" s="667" t="s">
        <v>710</v>
      </c>
      <c r="E606" s="658" t="s">
        <v>1965</v>
      </c>
      <c r="F606" s="644" t="s">
        <v>395</v>
      </c>
      <c r="G606" s="644" t="s">
        <v>543</v>
      </c>
      <c r="H606" s="651">
        <v>142500</v>
      </c>
      <c r="I606" s="651" t="s">
        <v>397</v>
      </c>
      <c r="J606" s="651">
        <v>12700</v>
      </c>
      <c r="K606" s="651">
        <v>0</v>
      </c>
      <c r="L606" s="651">
        <v>12700</v>
      </c>
      <c r="M606" s="651">
        <v>0</v>
      </c>
      <c r="N606" s="651">
        <v>0</v>
      </c>
      <c r="O606" s="651">
        <v>13394</v>
      </c>
      <c r="P606" s="651">
        <v>42959</v>
      </c>
      <c r="Q606" s="644" t="s">
        <v>544</v>
      </c>
      <c r="R606" s="644" t="s">
        <v>711</v>
      </c>
    </row>
    <row r="607" spans="1:18" ht="21.75" customHeight="1">
      <c r="A607" s="644"/>
      <c r="B607" s="642" t="s">
        <v>399</v>
      </c>
      <c r="C607" s="643">
        <v>1</v>
      </c>
      <c r="D607" s="644"/>
      <c r="E607" s="658"/>
      <c r="F607" s="644"/>
      <c r="G607" s="644"/>
      <c r="H607" s="651">
        <v>7350</v>
      </c>
      <c r="I607" s="651" t="s">
        <v>397</v>
      </c>
      <c r="J607" s="651">
        <v>1876</v>
      </c>
      <c r="K607" s="651">
        <v>0</v>
      </c>
      <c r="L607" s="651">
        <v>1876</v>
      </c>
      <c r="M607" s="651">
        <v>0</v>
      </c>
      <c r="N607" s="651">
        <v>0</v>
      </c>
      <c r="O607" s="651">
        <v>1119</v>
      </c>
      <c r="P607" s="651">
        <v>4300</v>
      </c>
      <c r="Q607" s="644" t="s">
        <v>28</v>
      </c>
      <c r="R607" s="644" t="s">
        <v>28</v>
      </c>
    </row>
    <row r="608" spans="1:18" ht="21.75" customHeight="1">
      <c r="A608" s="644"/>
      <c r="B608" s="668" t="s">
        <v>1873</v>
      </c>
      <c r="C608" s="643"/>
      <c r="D608" s="644" t="s">
        <v>28</v>
      </c>
      <c r="E608" s="658" t="s">
        <v>28</v>
      </c>
      <c r="F608" s="644" t="s">
        <v>28</v>
      </c>
      <c r="G608" s="650" t="s">
        <v>28</v>
      </c>
      <c r="H608" s="651"/>
      <c r="I608" s="651" t="s">
        <v>397</v>
      </c>
      <c r="J608" s="651">
        <v>0</v>
      </c>
      <c r="K608" s="651">
        <v>0</v>
      </c>
      <c r="L608" s="651">
        <v>0</v>
      </c>
      <c r="M608" s="651">
        <v>0</v>
      </c>
      <c r="N608" s="651">
        <v>0</v>
      </c>
      <c r="O608" s="651">
        <v>0</v>
      </c>
      <c r="P608" s="651">
        <v>0</v>
      </c>
      <c r="Q608" s="644" t="s">
        <v>28</v>
      </c>
      <c r="R608" s="644" t="s">
        <v>28</v>
      </c>
    </row>
    <row r="609" spans="1:18" ht="21.75" customHeight="1">
      <c r="A609" s="644"/>
      <c r="B609" s="642" t="s">
        <v>1874</v>
      </c>
      <c r="C609" s="643"/>
      <c r="D609" s="644"/>
      <c r="E609" s="658"/>
      <c r="F609" s="644"/>
      <c r="G609" s="644"/>
      <c r="H609" s="651"/>
      <c r="I609" s="651"/>
      <c r="J609" s="651"/>
      <c r="K609" s="651"/>
      <c r="L609" s="651"/>
      <c r="M609" s="651"/>
      <c r="N609" s="651"/>
      <c r="O609" s="651"/>
      <c r="P609" s="651"/>
      <c r="Q609" s="644"/>
      <c r="R609" s="644"/>
    </row>
    <row r="610" spans="1:18" ht="21.75" customHeight="1">
      <c r="A610" s="644"/>
      <c r="B610" s="668" t="s">
        <v>1875</v>
      </c>
      <c r="C610" s="643" t="e">
        <v>#REF!</v>
      </c>
      <c r="D610" s="644" t="s">
        <v>28</v>
      </c>
      <c r="E610" s="658" t="s">
        <v>28</v>
      </c>
      <c r="F610" s="644" t="s">
        <v>28</v>
      </c>
      <c r="G610" s="650" t="s">
        <v>28</v>
      </c>
      <c r="H610" s="651"/>
      <c r="I610" s="651" t="s">
        <v>397</v>
      </c>
      <c r="J610" s="651"/>
      <c r="K610" s="651"/>
      <c r="L610" s="651"/>
      <c r="M610" s="651"/>
      <c r="N610" s="651"/>
      <c r="O610" s="651"/>
      <c r="P610" s="651"/>
      <c r="Q610" s="644"/>
      <c r="R610" s="644"/>
    </row>
    <row r="611" spans="1:18" ht="21.75" customHeight="1">
      <c r="A611" s="644"/>
      <c r="B611" s="668" t="s">
        <v>1876</v>
      </c>
      <c r="C611" s="643">
        <v>0</v>
      </c>
      <c r="D611" s="644" t="s">
        <v>28</v>
      </c>
      <c r="E611" s="658" t="s">
        <v>28</v>
      </c>
      <c r="F611" s="644" t="s">
        <v>28</v>
      </c>
      <c r="G611" s="650" t="s">
        <v>28</v>
      </c>
      <c r="H611" s="651">
        <v>0</v>
      </c>
      <c r="I611" s="651" t="s">
        <v>397</v>
      </c>
      <c r="J611" s="651">
        <v>0</v>
      </c>
      <c r="K611" s="651">
        <v>0</v>
      </c>
      <c r="L611" s="651">
        <v>0</v>
      </c>
      <c r="M611" s="651">
        <v>0</v>
      </c>
      <c r="N611" s="651">
        <v>0</v>
      </c>
      <c r="O611" s="651">
        <v>0</v>
      </c>
      <c r="P611" s="651">
        <v>0</v>
      </c>
      <c r="Q611" s="644" t="s">
        <v>28</v>
      </c>
      <c r="R611" s="644" t="s">
        <v>28</v>
      </c>
    </row>
    <row r="612" spans="1:18" ht="21.75" customHeight="1">
      <c r="A612" s="644"/>
      <c r="B612" s="668" t="s">
        <v>1877</v>
      </c>
      <c r="C612" s="643">
        <v>1</v>
      </c>
      <c r="D612" s="644" t="s">
        <v>28</v>
      </c>
      <c r="E612" s="644" t="s">
        <v>28</v>
      </c>
      <c r="F612" s="644" t="s">
        <v>28</v>
      </c>
      <c r="G612" s="650" t="s">
        <v>28</v>
      </c>
      <c r="H612" s="651">
        <v>7350</v>
      </c>
      <c r="I612" s="651" t="s">
        <v>397</v>
      </c>
      <c r="J612" s="651">
        <v>1876</v>
      </c>
      <c r="K612" s="651">
        <v>0</v>
      </c>
      <c r="L612" s="651">
        <v>1876</v>
      </c>
      <c r="M612" s="651">
        <v>0</v>
      </c>
      <c r="N612" s="651">
        <v>0</v>
      </c>
      <c r="O612" s="651">
        <v>1119</v>
      </c>
      <c r="P612" s="651">
        <v>4300</v>
      </c>
      <c r="Q612" s="644" t="s">
        <v>106</v>
      </c>
      <c r="R612" s="644" t="s">
        <v>547</v>
      </c>
    </row>
    <row r="613" spans="1:18" ht="21.75" customHeight="1">
      <c r="A613" s="663"/>
      <c r="B613" s="664" t="s">
        <v>400</v>
      </c>
      <c r="C613" s="648">
        <v>1</v>
      </c>
      <c r="D613" s="664" t="s">
        <v>401</v>
      </c>
      <c r="E613" s="649" t="s">
        <v>713</v>
      </c>
      <c r="F613" s="644" t="s">
        <v>281</v>
      </c>
      <c r="G613" s="644" t="s">
        <v>36</v>
      </c>
      <c r="H613" s="651">
        <v>7350</v>
      </c>
      <c r="I613" s="651" t="s">
        <v>397</v>
      </c>
      <c r="J613" s="651">
        <v>1550</v>
      </c>
      <c r="K613" s="651">
        <v>0</v>
      </c>
      <c r="L613" s="651">
        <v>1550</v>
      </c>
      <c r="M613" s="651">
        <v>0</v>
      </c>
      <c r="N613" s="651">
        <v>0</v>
      </c>
      <c r="O613" s="651">
        <v>901</v>
      </c>
      <c r="P613" s="651">
        <v>3570</v>
      </c>
      <c r="Q613" s="644" t="s">
        <v>106</v>
      </c>
      <c r="R613" s="644" t="s">
        <v>547</v>
      </c>
    </row>
    <row r="614" spans="1:18" ht="21.75" customHeight="1">
      <c r="A614" s="678"/>
      <c r="B614" s="668" t="s">
        <v>714</v>
      </c>
      <c r="C614" s="669">
        <v>1</v>
      </c>
      <c r="D614" s="644" t="s">
        <v>715</v>
      </c>
      <c r="E614" s="642" t="s">
        <v>716</v>
      </c>
      <c r="F614" s="644" t="s">
        <v>35</v>
      </c>
      <c r="G614" s="650" t="s">
        <v>36</v>
      </c>
      <c r="H614" s="651">
        <v>2100</v>
      </c>
      <c r="I614" s="651" t="s">
        <v>397</v>
      </c>
      <c r="J614" s="651">
        <v>176</v>
      </c>
      <c r="K614" s="651">
        <v>0</v>
      </c>
      <c r="L614" s="651">
        <v>176</v>
      </c>
      <c r="M614" s="651">
        <v>0</v>
      </c>
      <c r="N614" s="651">
        <v>0</v>
      </c>
      <c r="O614" s="651">
        <v>168</v>
      </c>
      <c r="P614" s="651">
        <v>630</v>
      </c>
      <c r="Q614" s="644" t="s">
        <v>106</v>
      </c>
      <c r="R614" s="644" t="s">
        <v>547</v>
      </c>
    </row>
    <row r="615" spans="1:18" ht="21.75" customHeight="1">
      <c r="A615" s="667"/>
      <c r="B615" s="642" t="s">
        <v>717</v>
      </c>
      <c r="C615" s="644">
        <v>1</v>
      </c>
      <c r="D615" s="667" t="s">
        <v>718</v>
      </c>
      <c r="E615" s="658" t="s">
        <v>719</v>
      </c>
      <c r="F615" s="644" t="s">
        <v>62</v>
      </c>
      <c r="G615" s="644" t="s">
        <v>493</v>
      </c>
      <c r="H615" s="651">
        <v>800</v>
      </c>
      <c r="I615" s="651" t="s">
        <v>397</v>
      </c>
      <c r="J615" s="651">
        <v>150</v>
      </c>
      <c r="K615" s="651">
        <v>0</v>
      </c>
      <c r="L615" s="651">
        <v>150</v>
      </c>
      <c r="M615" s="651">
        <v>0</v>
      </c>
      <c r="N615" s="651">
        <v>0</v>
      </c>
      <c r="O615" s="651">
        <v>50</v>
      </c>
      <c r="P615" s="651">
        <v>100</v>
      </c>
      <c r="Q615" s="644" t="s">
        <v>106</v>
      </c>
      <c r="R615" s="644" t="s">
        <v>547</v>
      </c>
    </row>
    <row r="616" spans="1:18" ht="21.75" customHeight="1">
      <c r="A616" s="581" t="s">
        <v>1878</v>
      </c>
      <c r="B616" s="581"/>
      <c r="C616" s="582"/>
      <c r="D616" s="581"/>
      <c r="E616" s="583"/>
      <c r="F616" s="581"/>
      <c r="G616" s="581"/>
      <c r="H616" s="584"/>
      <c r="I616" s="581"/>
      <c r="J616" s="584"/>
      <c r="K616" s="581"/>
      <c r="L616" s="584"/>
      <c r="M616" s="581"/>
      <c r="N616" s="581"/>
      <c r="O616" s="585"/>
      <c r="P616" s="585"/>
      <c r="Q616" s="581"/>
      <c r="R616" s="581"/>
    </row>
    <row r="617" spans="1:18" ht="21.75" customHeight="1">
      <c r="A617" s="586"/>
      <c r="B617" s="586"/>
      <c r="C617" s="548"/>
      <c r="D617" s="586"/>
      <c r="E617" s="587"/>
      <c r="F617" s="586"/>
      <c r="G617" s="586"/>
      <c r="H617" s="588"/>
      <c r="I617" s="586"/>
      <c r="J617" s="588"/>
      <c r="K617" s="586"/>
      <c r="L617" s="588"/>
      <c r="M617" s="586"/>
      <c r="N617" s="586"/>
      <c r="O617" s="589"/>
      <c r="P617" s="589"/>
      <c r="Q617" s="586"/>
      <c r="R617" s="586"/>
    </row>
    <row r="618" spans="1:18" ht="21.75" customHeight="1">
      <c r="A618" s="586"/>
      <c r="B618" s="586"/>
      <c r="C618" s="548"/>
      <c r="D618" s="586"/>
      <c r="E618" s="587"/>
      <c r="F618" s="586"/>
      <c r="G618" s="586"/>
      <c r="H618" s="588"/>
      <c r="I618" s="586"/>
      <c r="J618" s="588"/>
      <c r="K618" s="586"/>
      <c r="L618" s="588"/>
      <c r="M618" s="586"/>
      <c r="N618" s="586"/>
      <c r="O618" s="589"/>
      <c r="P618" s="589"/>
      <c r="Q618" s="586"/>
      <c r="R618" s="586"/>
    </row>
    <row r="619" spans="1:18" ht="9" customHeight="1">
      <c r="A619" s="586"/>
      <c r="B619" s="586"/>
      <c r="C619" s="548"/>
      <c r="D619" s="586"/>
      <c r="E619" s="587"/>
      <c r="F619" s="586"/>
      <c r="G619" s="586"/>
      <c r="H619" s="588"/>
      <c r="I619" s="586"/>
      <c r="J619" s="588"/>
      <c r="K619" s="586"/>
      <c r="L619" s="588"/>
      <c r="M619" s="586"/>
      <c r="N619" s="586"/>
      <c r="O619" s="589"/>
      <c r="P619" s="589"/>
      <c r="Q619" s="586"/>
      <c r="R619" s="586"/>
    </row>
    <row r="620" spans="1:18" ht="21.75" hidden="1" customHeight="1">
      <c r="A620" s="586"/>
      <c r="B620" s="586"/>
      <c r="C620" s="548"/>
      <c r="D620" s="586"/>
      <c r="E620" s="587"/>
      <c r="F620" s="586"/>
      <c r="G620" s="586"/>
      <c r="H620" s="588"/>
      <c r="I620" s="586"/>
      <c r="J620" s="588"/>
      <c r="K620" s="586"/>
      <c r="L620" s="588"/>
      <c r="M620" s="586"/>
      <c r="N620" s="586"/>
      <c r="O620" s="589"/>
      <c r="P620" s="589"/>
      <c r="Q620" s="586"/>
      <c r="R620" s="586"/>
    </row>
  </sheetData>
  <mergeCells count="26">
    <mergeCell ref="A616:R620"/>
    <mergeCell ref="A1:B1"/>
    <mergeCell ref="Q4:Q7"/>
    <mergeCell ref="R4:R7"/>
    <mergeCell ref="H4:I6"/>
    <mergeCell ref="A575:A576"/>
    <mergeCell ref="B4:B7"/>
    <mergeCell ref="B575:B576"/>
    <mergeCell ref="C4:C7"/>
    <mergeCell ref="C575:C576"/>
    <mergeCell ref="A2:R2"/>
    <mergeCell ref="A3:R3"/>
    <mergeCell ref="J4:N4"/>
    <mergeCell ref="K5:N5"/>
    <mergeCell ref="A4:A7"/>
    <mergeCell ref="D4:D7"/>
    <mergeCell ref="L6:L7"/>
    <mergeCell ref="M6:M7"/>
    <mergeCell ref="N6:N7"/>
    <mergeCell ref="O4:O7"/>
    <mergeCell ref="P4:P7"/>
    <mergeCell ref="E4:E7"/>
    <mergeCell ref="F4:F7"/>
    <mergeCell ref="G4:G7"/>
    <mergeCell ref="J5:J7"/>
    <mergeCell ref="K6:K7"/>
  </mergeCells>
  <phoneticPr fontId="1" type="noConversion"/>
  <printOptions horizontalCentered="1"/>
  <pageMargins left="0.39370078740157483" right="0.39370078740157483" top="0.98425196850393704" bottom="0.78740157480314965" header="0.19685039370078741" footer="3.937007874015748E-2"/>
  <pageSetup paperSize="9" fitToHeight="0" orientation="landscape" r:id="rId1"/>
</worksheet>
</file>

<file path=xl/worksheets/sheet12.xml><?xml version="1.0" encoding="utf-8"?>
<worksheet xmlns="http://schemas.openxmlformats.org/spreadsheetml/2006/main" xmlns:r="http://schemas.openxmlformats.org/officeDocument/2006/relationships">
  <dimension ref="A1:S40"/>
  <sheetViews>
    <sheetView zoomScale="88" zoomScaleNormal="88" workbookViewId="0">
      <selection activeCell="E10" sqref="E10"/>
    </sheetView>
  </sheetViews>
  <sheetFormatPr defaultColWidth="9" defaultRowHeight="12" customHeight="1"/>
  <cols>
    <col min="1" max="1" width="4.5" style="482" customWidth="1"/>
    <col min="2" max="2" width="20.125" style="485" customWidth="1"/>
    <col min="3" max="3" width="6" style="486" customWidth="1"/>
    <col min="4" max="4" width="8.625" style="482" customWidth="1"/>
    <col min="5" max="5" width="22.5" style="482" customWidth="1"/>
    <col min="6" max="6" width="3.5" style="482" customWidth="1"/>
    <col min="7" max="7" width="8.75" style="482" customWidth="1"/>
    <col min="8" max="8" width="5" style="482" customWidth="1"/>
    <col min="9" max="9" width="6" style="486" customWidth="1"/>
    <col min="10" max="10" width="3.625" style="482" customWidth="1"/>
    <col min="11" max="11" width="4.125" style="482" customWidth="1"/>
    <col min="12" max="12" width="5.25" style="486" customWidth="1"/>
    <col min="13" max="13" width="4.5" style="482" customWidth="1"/>
    <col min="14" max="14" width="4" style="482" customWidth="1"/>
    <col min="15" max="15" width="4.125" style="482" customWidth="1"/>
    <col min="16" max="16" width="4.625" style="482" customWidth="1"/>
    <col min="17" max="17" width="5.5" style="482" customWidth="1"/>
    <col min="18" max="18" width="5.125" style="482" customWidth="1"/>
    <col min="19" max="19" width="4.125" style="482" customWidth="1"/>
    <col min="20" max="16384" width="9" style="482"/>
  </cols>
  <sheetData>
    <row r="1" spans="1:19" ht="12" customHeight="1">
      <c r="A1" s="549" t="s">
        <v>1961</v>
      </c>
      <c r="B1" s="549"/>
    </row>
    <row r="2" spans="1:19" ht="27" customHeight="1">
      <c r="A2" s="599" t="s">
        <v>1962</v>
      </c>
      <c r="B2" s="599"/>
      <c r="C2" s="599"/>
      <c r="D2" s="599"/>
      <c r="E2" s="599"/>
      <c r="F2" s="599"/>
      <c r="G2" s="599"/>
      <c r="H2" s="599"/>
      <c r="I2" s="599"/>
      <c r="J2" s="599"/>
      <c r="K2" s="599"/>
      <c r="L2" s="599"/>
      <c r="M2" s="599"/>
      <c r="N2" s="599"/>
      <c r="O2" s="599"/>
      <c r="P2" s="599"/>
      <c r="Q2" s="599"/>
      <c r="R2" s="599"/>
      <c r="S2" s="599"/>
    </row>
    <row r="3" spans="1:19" ht="12" customHeight="1">
      <c r="A3" s="596" t="s">
        <v>1963</v>
      </c>
      <c r="B3" s="596"/>
      <c r="C3" s="596"/>
      <c r="D3" s="596"/>
      <c r="E3" s="596"/>
      <c r="F3" s="596"/>
      <c r="G3" s="596"/>
      <c r="H3" s="596"/>
      <c r="I3" s="596"/>
      <c r="J3" s="596"/>
      <c r="K3" s="596"/>
      <c r="L3" s="596"/>
      <c r="M3" s="596"/>
      <c r="N3" s="596"/>
      <c r="O3" s="596"/>
      <c r="P3" s="596"/>
      <c r="Q3" s="596"/>
      <c r="R3" s="596"/>
      <c r="S3" s="596"/>
    </row>
    <row r="4" spans="1:19" ht="12" customHeight="1">
      <c r="A4" s="539" t="s">
        <v>3</v>
      </c>
      <c r="B4" s="600" t="s">
        <v>4</v>
      </c>
      <c r="C4" s="597" t="s">
        <v>5</v>
      </c>
      <c r="D4" s="539" t="s">
        <v>6</v>
      </c>
      <c r="E4" s="597" t="s">
        <v>7</v>
      </c>
      <c r="F4" s="539" t="s">
        <v>8</v>
      </c>
      <c r="G4" s="539" t="s">
        <v>9</v>
      </c>
      <c r="H4" s="592" t="s">
        <v>10</v>
      </c>
      <c r="I4" s="593"/>
      <c r="J4" s="539" t="s">
        <v>1879</v>
      </c>
      <c r="K4" s="539" t="s">
        <v>11</v>
      </c>
      <c r="L4" s="539"/>
      <c r="M4" s="539"/>
      <c r="N4" s="539"/>
      <c r="O4" s="539"/>
      <c r="P4" s="597" t="s">
        <v>12</v>
      </c>
      <c r="Q4" s="539" t="s">
        <v>13</v>
      </c>
      <c r="R4" s="539" t="s">
        <v>16</v>
      </c>
      <c r="S4" s="539" t="s">
        <v>17</v>
      </c>
    </row>
    <row r="5" spans="1:19" ht="12" customHeight="1">
      <c r="A5" s="539"/>
      <c r="B5" s="600"/>
      <c r="C5" s="598"/>
      <c r="D5" s="539"/>
      <c r="E5" s="598"/>
      <c r="F5" s="539"/>
      <c r="G5" s="539"/>
      <c r="H5" s="594"/>
      <c r="I5" s="595"/>
      <c r="J5" s="539"/>
      <c r="K5" s="539" t="s">
        <v>20</v>
      </c>
      <c r="L5" s="539" t="s">
        <v>21</v>
      </c>
      <c r="M5" s="539"/>
      <c r="N5" s="539"/>
      <c r="O5" s="539"/>
      <c r="P5" s="598"/>
      <c r="Q5" s="539"/>
      <c r="R5" s="539"/>
      <c r="S5" s="539"/>
    </row>
    <row r="6" spans="1:19" ht="12" customHeight="1">
      <c r="A6" s="539"/>
      <c r="B6" s="600"/>
      <c r="C6" s="598"/>
      <c r="D6" s="539"/>
      <c r="E6" s="598"/>
      <c r="F6" s="539"/>
      <c r="G6" s="539"/>
      <c r="H6" s="594"/>
      <c r="I6" s="595"/>
      <c r="J6" s="539"/>
      <c r="K6" s="539"/>
      <c r="L6" s="534" t="s">
        <v>22</v>
      </c>
      <c r="M6" s="539" t="s">
        <v>23</v>
      </c>
      <c r="N6" s="539" t="s">
        <v>24</v>
      </c>
      <c r="O6" s="539" t="s">
        <v>25</v>
      </c>
      <c r="P6" s="598"/>
      <c r="Q6" s="539"/>
      <c r="R6" s="539"/>
      <c r="S6" s="539"/>
    </row>
    <row r="7" spans="1:19" ht="12" customHeight="1">
      <c r="A7" s="539"/>
      <c r="B7" s="601"/>
      <c r="C7" s="598"/>
      <c r="D7" s="597"/>
      <c r="E7" s="598"/>
      <c r="F7" s="597"/>
      <c r="G7" s="597"/>
      <c r="H7" s="499" t="s">
        <v>26</v>
      </c>
      <c r="I7" s="500" t="s">
        <v>27</v>
      </c>
      <c r="J7" s="539"/>
      <c r="K7" s="597"/>
      <c r="L7" s="550"/>
      <c r="M7" s="597"/>
      <c r="N7" s="597"/>
      <c r="O7" s="597"/>
      <c r="P7" s="598"/>
      <c r="Q7" s="597"/>
      <c r="R7" s="597"/>
      <c r="S7" s="597"/>
    </row>
    <row r="8" spans="1:19" ht="12" customHeight="1">
      <c r="A8" s="497"/>
      <c r="B8" s="436" t="s">
        <v>20</v>
      </c>
      <c r="C8" s="396">
        <f>C10+C33+C36+C38+C40</f>
        <v>5</v>
      </c>
      <c r="D8" s="396"/>
      <c r="E8" s="396"/>
      <c r="F8" s="396"/>
      <c r="G8" s="396"/>
      <c r="H8" s="436"/>
      <c r="I8" s="396"/>
      <c r="J8" s="436">
        <f>J9+J32+J34+J37+J39</f>
        <v>0</v>
      </c>
      <c r="K8" s="436">
        <f t="shared" ref="K8:Q8" si="0">K9+K32+K34</f>
        <v>9542</v>
      </c>
      <c r="L8" s="436">
        <f t="shared" si="0"/>
        <v>0</v>
      </c>
      <c r="M8" s="436">
        <f t="shared" si="0"/>
        <v>9542</v>
      </c>
      <c r="N8" s="436">
        <f t="shared" si="0"/>
        <v>0</v>
      </c>
      <c r="O8" s="436">
        <f t="shared" si="0"/>
        <v>0</v>
      </c>
      <c r="P8" s="436">
        <f t="shared" si="0"/>
        <v>39921</v>
      </c>
      <c r="Q8" s="436">
        <f t="shared" si="0"/>
        <v>125955</v>
      </c>
      <c r="R8" s="436"/>
      <c r="S8" s="436"/>
    </row>
    <row r="9" spans="1:19" ht="12" customHeight="1">
      <c r="A9" s="497"/>
      <c r="B9" s="436" t="s">
        <v>1880</v>
      </c>
      <c r="C9" s="396"/>
      <c r="D9" s="396"/>
      <c r="E9" s="396"/>
      <c r="F9" s="396"/>
      <c r="G9" s="396"/>
      <c r="H9" s="436">
        <f>SUM(H10:H10)</f>
        <v>88000</v>
      </c>
      <c r="I9" s="396" t="s">
        <v>37</v>
      </c>
      <c r="J9" s="436"/>
      <c r="K9" s="396">
        <f>K10</f>
        <v>1100</v>
      </c>
      <c r="L9" s="396">
        <f t="shared" ref="L9:Q9" si="1">L10</f>
        <v>0</v>
      </c>
      <c r="M9" s="396">
        <f t="shared" si="1"/>
        <v>1100</v>
      </c>
      <c r="N9" s="396">
        <f t="shared" si="1"/>
        <v>0</v>
      </c>
      <c r="O9" s="396">
        <f t="shared" si="1"/>
        <v>0</v>
      </c>
      <c r="P9" s="396">
        <f t="shared" si="1"/>
        <v>18169</v>
      </c>
      <c r="Q9" s="396">
        <f t="shared" si="1"/>
        <v>56594</v>
      </c>
      <c r="R9" s="436"/>
      <c r="S9" s="436"/>
    </row>
    <row r="10" spans="1:19" ht="96" customHeight="1">
      <c r="A10" s="497"/>
      <c r="B10" s="436" t="s">
        <v>412</v>
      </c>
      <c r="C10" s="396">
        <v>1</v>
      </c>
      <c r="D10" s="444" t="s">
        <v>409</v>
      </c>
      <c r="E10" s="501" t="s">
        <v>1881</v>
      </c>
      <c r="F10" s="396" t="s">
        <v>35</v>
      </c>
      <c r="G10" s="396" t="s">
        <v>359</v>
      </c>
      <c r="H10" s="436">
        <v>88000</v>
      </c>
      <c r="I10" s="396" t="s">
        <v>37</v>
      </c>
      <c r="J10" s="396">
        <v>125</v>
      </c>
      <c r="K10" s="396">
        <f>L10+M10+N10+O10</f>
        <v>1100</v>
      </c>
      <c r="L10" s="396">
        <v>0</v>
      </c>
      <c r="M10" s="396">
        <v>1100</v>
      </c>
      <c r="N10" s="396">
        <v>0</v>
      </c>
      <c r="O10" s="396">
        <v>0</v>
      </c>
      <c r="P10" s="396">
        <v>18169</v>
      </c>
      <c r="Q10" s="396">
        <v>56594</v>
      </c>
      <c r="R10" s="396" t="s">
        <v>320</v>
      </c>
      <c r="S10" s="436"/>
    </row>
    <row r="11" spans="1:19" ht="12" customHeight="1">
      <c r="A11" s="497"/>
      <c r="B11" s="436" t="s">
        <v>1882</v>
      </c>
      <c r="C11" s="396"/>
      <c r="D11" s="396"/>
      <c r="E11" s="396"/>
      <c r="F11" s="396"/>
      <c r="G11" s="396"/>
      <c r="H11" s="436"/>
      <c r="I11" s="401" t="s">
        <v>551</v>
      </c>
      <c r="J11" s="436"/>
      <c r="K11" s="396">
        <f t="shared" ref="K11:K31" si="2">J11/10000*H11</f>
        <v>0</v>
      </c>
      <c r="L11" s="396"/>
      <c r="M11" s="436"/>
      <c r="N11" s="436"/>
      <c r="O11" s="436"/>
      <c r="P11" s="436"/>
      <c r="Q11" s="436"/>
      <c r="R11" s="436"/>
      <c r="S11" s="436"/>
    </row>
    <row r="12" spans="1:19" ht="12" customHeight="1">
      <c r="A12" s="497"/>
      <c r="B12" s="436" t="s">
        <v>552</v>
      </c>
      <c r="C12" s="396"/>
      <c r="D12" s="396"/>
      <c r="E12" s="396"/>
      <c r="F12" s="396"/>
      <c r="G12" s="396"/>
      <c r="H12" s="436"/>
      <c r="I12" s="401" t="s">
        <v>551</v>
      </c>
      <c r="J12" s="436"/>
      <c r="K12" s="396">
        <f t="shared" si="2"/>
        <v>0</v>
      </c>
      <c r="L12" s="396"/>
      <c r="M12" s="436"/>
      <c r="N12" s="436"/>
      <c r="O12" s="436"/>
      <c r="P12" s="436"/>
      <c r="Q12" s="436"/>
      <c r="R12" s="436"/>
      <c r="S12" s="436"/>
    </row>
    <row r="13" spans="1:19" ht="12" customHeight="1">
      <c r="A13" s="497"/>
      <c r="B13" s="436" t="s">
        <v>553</v>
      </c>
      <c r="C13" s="396"/>
      <c r="D13" s="396"/>
      <c r="E13" s="396"/>
      <c r="F13" s="396"/>
      <c r="G13" s="396"/>
      <c r="H13" s="436"/>
      <c r="I13" s="401" t="s">
        <v>551</v>
      </c>
      <c r="J13" s="436"/>
      <c r="K13" s="396">
        <f t="shared" si="2"/>
        <v>0</v>
      </c>
      <c r="L13" s="396"/>
      <c r="M13" s="436"/>
      <c r="N13" s="436"/>
      <c r="O13" s="436"/>
      <c r="P13" s="436"/>
      <c r="Q13" s="436"/>
      <c r="R13" s="436"/>
      <c r="S13" s="436"/>
    </row>
    <row r="14" spans="1:19" ht="12" customHeight="1">
      <c r="A14" s="497"/>
      <c r="B14" s="436" t="s">
        <v>1883</v>
      </c>
      <c r="C14" s="396"/>
      <c r="D14" s="396" t="s">
        <v>28</v>
      </c>
      <c r="E14" s="396" t="s">
        <v>28</v>
      </c>
      <c r="F14" s="396" t="s">
        <v>28</v>
      </c>
      <c r="G14" s="396" t="s">
        <v>28</v>
      </c>
      <c r="H14" s="436"/>
      <c r="I14" s="401" t="s">
        <v>551</v>
      </c>
      <c r="J14" s="436"/>
      <c r="K14" s="396">
        <f t="shared" si="2"/>
        <v>0</v>
      </c>
      <c r="L14" s="396"/>
      <c r="M14" s="436"/>
      <c r="N14" s="436"/>
      <c r="O14" s="436"/>
      <c r="P14" s="436"/>
      <c r="Q14" s="436"/>
      <c r="R14" s="436"/>
      <c r="S14" s="436"/>
    </row>
    <row r="15" spans="1:19" ht="12" customHeight="1">
      <c r="A15" s="497"/>
      <c r="B15" s="436" t="s">
        <v>555</v>
      </c>
      <c r="C15" s="396"/>
      <c r="D15" s="396"/>
      <c r="E15" s="396"/>
      <c r="F15" s="396"/>
      <c r="G15" s="396"/>
      <c r="H15" s="436"/>
      <c r="I15" s="401" t="s">
        <v>551</v>
      </c>
      <c r="J15" s="436"/>
      <c r="K15" s="396">
        <f t="shared" si="2"/>
        <v>0</v>
      </c>
      <c r="L15" s="396"/>
      <c r="M15" s="436"/>
      <c r="N15" s="436"/>
      <c r="O15" s="436"/>
      <c r="P15" s="436"/>
      <c r="Q15" s="436"/>
      <c r="R15" s="436"/>
      <c r="S15" s="436"/>
    </row>
    <row r="16" spans="1:19" ht="12" customHeight="1">
      <c r="A16" s="497"/>
      <c r="B16" s="436" t="s">
        <v>556</v>
      </c>
      <c r="C16" s="396"/>
      <c r="D16" s="396"/>
      <c r="E16" s="396"/>
      <c r="F16" s="396"/>
      <c r="G16" s="396"/>
      <c r="H16" s="436"/>
      <c r="I16" s="401" t="s">
        <v>551</v>
      </c>
      <c r="J16" s="436"/>
      <c r="K16" s="396">
        <f t="shared" si="2"/>
        <v>0</v>
      </c>
      <c r="L16" s="396"/>
      <c r="M16" s="436"/>
      <c r="N16" s="436"/>
      <c r="O16" s="436"/>
      <c r="P16" s="436"/>
      <c r="Q16" s="436"/>
      <c r="R16" s="436"/>
      <c r="S16" s="436"/>
    </row>
    <row r="17" spans="1:19" ht="12" customHeight="1">
      <c r="A17" s="497"/>
      <c r="B17" s="436" t="s">
        <v>1884</v>
      </c>
      <c r="C17" s="396"/>
      <c r="D17" s="396" t="s">
        <v>28</v>
      </c>
      <c r="E17" s="396" t="s">
        <v>28</v>
      </c>
      <c r="F17" s="396" t="s">
        <v>28</v>
      </c>
      <c r="G17" s="396" t="s">
        <v>28</v>
      </c>
      <c r="H17" s="436"/>
      <c r="I17" s="401" t="s">
        <v>551</v>
      </c>
      <c r="J17" s="436"/>
      <c r="K17" s="396">
        <f t="shared" si="2"/>
        <v>0</v>
      </c>
      <c r="L17" s="396"/>
      <c r="M17" s="436"/>
      <c r="N17" s="436"/>
      <c r="O17" s="436"/>
      <c r="P17" s="436"/>
      <c r="Q17" s="436"/>
      <c r="R17" s="436"/>
      <c r="S17" s="436"/>
    </row>
    <row r="18" spans="1:19" ht="12" customHeight="1">
      <c r="A18" s="497"/>
      <c r="B18" s="436" t="s">
        <v>555</v>
      </c>
      <c r="C18" s="396"/>
      <c r="D18" s="396"/>
      <c r="E18" s="396"/>
      <c r="F18" s="396"/>
      <c r="G18" s="396"/>
      <c r="H18" s="436"/>
      <c r="I18" s="401" t="s">
        <v>551</v>
      </c>
      <c r="J18" s="436"/>
      <c r="K18" s="396">
        <f t="shared" si="2"/>
        <v>0</v>
      </c>
      <c r="L18" s="396"/>
      <c r="M18" s="436"/>
      <c r="N18" s="436"/>
      <c r="O18" s="436"/>
      <c r="P18" s="436"/>
      <c r="Q18" s="436"/>
      <c r="R18" s="436"/>
      <c r="S18" s="436"/>
    </row>
    <row r="19" spans="1:19" ht="12" customHeight="1">
      <c r="A19" s="497"/>
      <c r="B19" s="436" t="s">
        <v>556</v>
      </c>
      <c r="C19" s="396"/>
      <c r="D19" s="396"/>
      <c r="E19" s="396"/>
      <c r="F19" s="396"/>
      <c r="G19" s="396"/>
      <c r="H19" s="436"/>
      <c r="I19" s="401" t="s">
        <v>551</v>
      </c>
      <c r="J19" s="436"/>
      <c r="K19" s="396">
        <f t="shared" si="2"/>
        <v>0</v>
      </c>
      <c r="L19" s="396"/>
      <c r="M19" s="436"/>
      <c r="N19" s="436"/>
      <c r="O19" s="436"/>
      <c r="P19" s="436"/>
      <c r="Q19" s="436"/>
      <c r="R19" s="436"/>
      <c r="S19" s="436"/>
    </row>
    <row r="20" spans="1:19" ht="12" customHeight="1">
      <c r="A20" s="497"/>
      <c r="B20" s="436" t="s">
        <v>1885</v>
      </c>
      <c r="C20" s="396"/>
      <c r="D20" s="396" t="s">
        <v>28</v>
      </c>
      <c r="E20" s="396" t="s">
        <v>28</v>
      </c>
      <c r="F20" s="396" t="s">
        <v>28</v>
      </c>
      <c r="G20" s="396" t="s">
        <v>28</v>
      </c>
      <c r="H20" s="436"/>
      <c r="I20" s="401" t="s">
        <v>551</v>
      </c>
      <c r="J20" s="436"/>
      <c r="K20" s="396">
        <f t="shared" si="2"/>
        <v>0</v>
      </c>
      <c r="L20" s="396"/>
      <c r="M20" s="436"/>
      <c r="N20" s="436"/>
      <c r="O20" s="436"/>
      <c r="P20" s="436"/>
      <c r="Q20" s="436"/>
      <c r="R20" s="436"/>
      <c r="S20" s="436"/>
    </row>
    <row r="21" spans="1:19" ht="12" customHeight="1">
      <c r="A21" s="497"/>
      <c r="B21" s="436" t="s">
        <v>555</v>
      </c>
      <c r="C21" s="396"/>
      <c r="D21" s="396"/>
      <c r="E21" s="396"/>
      <c r="F21" s="396"/>
      <c r="G21" s="396"/>
      <c r="H21" s="436"/>
      <c r="I21" s="401" t="s">
        <v>551</v>
      </c>
      <c r="J21" s="436"/>
      <c r="K21" s="396">
        <f t="shared" si="2"/>
        <v>0</v>
      </c>
      <c r="L21" s="396"/>
      <c r="M21" s="436"/>
      <c r="N21" s="436"/>
      <c r="O21" s="436"/>
      <c r="P21" s="436"/>
      <c r="Q21" s="436"/>
      <c r="R21" s="436"/>
      <c r="S21" s="436"/>
    </row>
    <row r="22" spans="1:19" ht="12" customHeight="1">
      <c r="A22" s="497"/>
      <c r="B22" s="436" t="s">
        <v>556</v>
      </c>
      <c r="C22" s="396"/>
      <c r="D22" s="396"/>
      <c r="E22" s="396"/>
      <c r="F22" s="396"/>
      <c r="G22" s="396"/>
      <c r="H22" s="436"/>
      <c r="I22" s="401" t="s">
        <v>551</v>
      </c>
      <c r="J22" s="436"/>
      <c r="K22" s="396">
        <f t="shared" si="2"/>
        <v>0</v>
      </c>
      <c r="L22" s="396"/>
      <c r="M22" s="436"/>
      <c r="N22" s="436"/>
      <c r="O22" s="436"/>
      <c r="P22" s="436"/>
      <c r="Q22" s="436"/>
      <c r="R22" s="436"/>
      <c r="S22" s="436"/>
    </row>
    <row r="23" spans="1:19" ht="12" customHeight="1">
      <c r="A23" s="497"/>
      <c r="B23" s="436" t="s">
        <v>1886</v>
      </c>
      <c r="C23" s="396"/>
      <c r="D23" s="396" t="s">
        <v>28</v>
      </c>
      <c r="E23" s="396" t="s">
        <v>28</v>
      </c>
      <c r="F23" s="396" t="s">
        <v>28</v>
      </c>
      <c r="G23" s="396" t="s">
        <v>28</v>
      </c>
      <c r="H23" s="436"/>
      <c r="I23" s="401" t="s">
        <v>560</v>
      </c>
      <c r="J23" s="436"/>
      <c r="K23" s="396">
        <f t="shared" si="2"/>
        <v>0</v>
      </c>
      <c r="L23" s="396"/>
      <c r="M23" s="436"/>
      <c r="N23" s="436"/>
      <c r="O23" s="436"/>
      <c r="P23" s="436"/>
      <c r="Q23" s="436"/>
      <c r="R23" s="436"/>
      <c r="S23" s="436"/>
    </row>
    <row r="24" spans="1:19" ht="12" customHeight="1">
      <c r="A24" s="497"/>
      <c r="B24" s="436" t="s">
        <v>555</v>
      </c>
      <c r="C24" s="396"/>
      <c r="D24" s="396"/>
      <c r="E24" s="396"/>
      <c r="F24" s="396"/>
      <c r="G24" s="396"/>
      <c r="H24" s="436"/>
      <c r="I24" s="401" t="s">
        <v>560</v>
      </c>
      <c r="J24" s="436"/>
      <c r="K24" s="396">
        <f t="shared" si="2"/>
        <v>0</v>
      </c>
      <c r="L24" s="396"/>
      <c r="M24" s="436"/>
      <c r="N24" s="436"/>
      <c r="O24" s="436"/>
      <c r="P24" s="436"/>
      <c r="Q24" s="436"/>
      <c r="R24" s="436"/>
      <c r="S24" s="436"/>
    </row>
    <row r="25" spans="1:19" ht="12" customHeight="1">
      <c r="A25" s="497"/>
      <c r="B25" s="436" t="s">
        <v>556</v>
      </c>
      <c r="C25" s="396"/>
      <c r="D25" s="396"/>
      <c r="E25" s="396"/>
      <c r="F25" s="396"/>
      <c r="G25" s="396"/>
      <c r="H25" s="436"/>
      <c r="I25" s="401" t="s">
        <v>560</v>
      </c>
      <c r="J25" s="436"/>
      <c r="K25" s="396">
        <f t="shared" si="2"/>
        <v>0</v>
      </c>
      <c r="L25" s="396"/>
      <c r="M25" s="436"/>
      <c r="N25" s="436"/>
      <c r="O25" s="436"/>
      <c r="P25" s="436"/>
      <c r="Q25" s="436"/>
      <c r="R25" s="436"/>
      <c r="S25" s="436"/>
    </row>
    <row r="26" spans="1:19" ht="12" customHeight="1">
      <c r="A26" s="497"/>
      <c r="B26" s="436" t="s">
        <v>1887</v>
      </c>
      <c r="C26" s="396"/>
      <c r="D26" s="396" t="s">
        <v>28</v>
      </c>
      <c r="E26" s="396" t="s">
        <v>28</v>
      </c>
      <c r="F26" s="396" t="s">
        <v>28</v>
      </c>
      <c r="G26" s="396" t="s">
        <v>28</v>
      </c>
      <c r="H26" s="436"/>
      <c r="I26" s="401" t="s">
        <v>562</v>
      </c>
      <c r="J26" s="436"/>
      <c r="K26" s="396">
        <f t="shared" si="2"/>
        <v>0</v>
      </c>
      <c r="L26" s="396"/>
      <c r="M26" s="436"/>
      <c r="N26" s="436"/>
      <c r="O26" s="436"/>
      <c r="P26" s="436"/>
      <c r="Q26" s="436"/>
      <c r="R26" s="436"/>
      <c r="S26" s="436"/>
    </row>
    <row r="27" spans="1:19" ht="12" customHeight="1">
      <c r="A27" s="497"/>
      <c r="B27" s="436" t="s">
        <v>555</v>
      </c>
      <c r="C27" s="396"/>
      <c r="D27" s="396"/>
      <c r="E27" s="396"/>
      <c r="F27" s="396"/>
      <c r="G27" s="396"/>
      <c r="H27" s="436"/>
      <c r="I27" s="401" t="s">
        <v>562</v>
      </c>
      <c r="J27" s="436"/>
      <c r="K27" s="396">
        <f t="shared" si="2"/>
        <v>0</v>
      </c>
      <c r="L27" s="396"/>
      <c r="M27" s="436"/>
      <c r="N27" s="436"/>
      <c r="O27" s="436"/>
      <c r="P27" s="436"/>
      <c r="Q27" s="436"/>
      <c r="R27" s="436"/>
      <c r="S27" s="436"/>
    </row>
    <row r="28" spans="1:19" ht="12" customHeight="1">
      <c r="A28" s="497"/>
      <c r="B28" s="436" t="s">
        <v>556</v>
      </c>
      <c r="C28" s="396"/>
      <c r="D28" s="396"/>
      <c r="E28" s="396"/>
      <c r="F28" s="396"/>
      <c r="G28" s="396"/>
      <c r="H28" s="436"/>
      <c r="I28" s="401" t="s">
        <v>562</v>
      </c>
      <c r="J28" s="436"/>
      <c r="K28" s="396">
        <f t="shared" si="2"/>
        <v>0</v>
      </c>
      <c r="L28" s="396"/>
      <c r="M28" s="436"/>
      <c r="N28" s="436"/>
      <c r="O28" s="436"/>
      <c r="P28" s="436"/>
      <c r="Q28" s="436"/>
      <c r="R28" s="436"/>
      <c r="S28" s="436"/>
    </row>
    <row r="29" spans="1:19" ht="12" customHeight="1">
      <c r="A29" s="497"/>
      <c r="B29" s="436" t="s">
        <v>1888</v>
      </c>
      <c r="C29" s="396"/>
      <c r="D29" s="396" t="s">
        <v>28</v>
      </c>
      <c r="E29" s="396" t="s">
        <v>28</v>
      </c>
      <c r="F29" s="396" t="s">
        <v>28</v>
      </c>
      <c r="G29" s="396" t="s">
        <v>28</v>
      </c>
      <c r="H29" s="436"/>
      <c r="I29" s="401" t="s">
        <v>560</v>
      </c>
      <c r="J29" s="436"/>
      <c r="K29" s="396">
        <f t="shared" si="2"/>
        <v>0</v>
      </c>
      <c r="L29" s="396"/>
      <c r="M29" s="436"/>
      <c r="N29" s="436"/>
      <c r="O29" s="436"/>
      <c r="P29" s="436"/>
      <c r="Q29" s="436"/>
      <c r="R29" s="436"/>
      <c r="S29" s="436"/>
    </row>
    <row r="30" spans="1:19" ht="12" customHeight="1">
      <c r="A30" s="497"/>
      <c r="B30" s="436" t="s">
        <v>555</v>
      </c>
      <c r="C30" s="396"/>
      <c r="D30" s="396"/>
      <c r="E30" s="396"/>
      <c r="F30" s="396"/>
      <c r="G30" s="396"/>
      <c r="H30" s="436"/>
      <c r="I30" s="401" t="s">
        <v>560</v>
      </c>
      <c r="J30" s="436"/>
      <c r="K30" s="396">
        <f t="shared" si="2"/>
        <v>0</v>
      </c>
      <c r="L30" s="396"/>
      <c r="M30" s="436"/>
      <c r="N30" s="436"/>
      <c r="O30" s="436"/>
      <c r="P30" s="436"/>
      <c r="Q30" s="436"/>
      <c r="R30" s="436"/>
      <c r="S30" s="436"/>
    </row>
    <row r="31" spans="1:19" ht="12" customHeight="1">
      <c r="A31" s="497"/>
      <c r="B31" s="436" t="s">
        <v>556</v>
      </c>
      <c r="C31" s="396"/>
      <c r="D31" s="396"/>
      <c r="E31" s="396"/>
      <c r="F31" s="396"/>
      <c r="G31" s="396"/>
      <c r="H31" s="436"/>
      <c r="I31" s="401" t="s">
        <v>560</v>
      </c>
      <c r="J31" s="436"/>
      <c r="K31" s="396">
        <f t="shared" si="2"/>
        <v>0</v>
      </c>
      <c r="L31" s="396"/>
      <c r="M31" s="436"/>
      <c r="N31" s="436"/>
      <c r="O31" s="436"/>
      <c r="P31" s="436"/>
      <c r="Q31" s="436"/>
      <c r="R31" s="436"/>
      <c r="S31" s="436"/>
    </row>
    <row r="32" spans="1:19" ht="12" customHeight="1">
      <c r="A32" s="497"/>
      <c r="B32" s="436" t="s">
        <v>564</v>
      </c>
      <c r="C32" s="396"/>
      <c r="D32" s="396"/>
      <c r="E32" s="396"/>
      <c r="F32" s="396"/>
      <c r="G32" s="396"/>
      <c r="H32" s="436">
        <v>1001070</v>
      </c>
      <c r="I32" s="396" t="s">
        <v>37</v>
      </c>
      <c r="J32" s="436"/>
      <c r="K32" s="396">
        <f>SUM(K33:K33)</f>
        <v>1452</v>
      </c>
      <c r="L32" s="396">
        <f t="shared" ref="L32:Q32" si="3">SUM(L33:L33)</f>
        <v>0</v>
      </c>
      <c r="M32" s="396">
        <f t="shared" si="3"/>
        <v>1452</v>
      </c>
      <c r="N32" s="396">
        <f t="shared" si="3"/>
        <v>0</v>
      </c>
      <c r="O32" s="396">
        <f t="shared" si="3"/>
        <v>0</v>
      </c>
      <c r="P32" s="396">
        <f t="shared" si="3"/>
        <v>21122</v>
      </c>
      <c r="Q32" s="396">
        <f t="shared" si="3"/>
        <v>67101</v>
      </c>
      <c r="R32" s="498"/>
      <c r="S32" s="436"/>
    </row>
    <row r="33" spans="1:19" ht="37.5" customHeight="1">
      <c r="A33" s="497"/>
      <c r="B33" s="436" t="s">
        <v>412</v>
      </c>
      <c r="C33" s="396">
        <v>1</v>
      </c>
      <c r="D33" s="444" t="s">
        <v>87</v>
      </c>
      <c r="E33" s="501" t="s">
        <v>413</v>
      </c>
      <c r="F33" s="396" t="s">
        <v>35</v>
      </c>
      <c r="G33" s="396" t="s">
        <v>359</v>
      </c>
      <c r="H33" s="436">
        <v>1001070</v>
      </c>
      <c r="I33" s="396" t="s">
        <v>37</v>
      </c>
      <c r="J33" s="436">
        <v>14.5</v>
      </c>
      <c r="K33" s="396">
        <f>L33+M33+N33+O33</f>
        <v>1452</v>
      </c>
      <c r="L33" s="396">
        <v>0</v>
      </c>
      <c r="M33" s="436">
        <v>1452</v>
      </c>
      <c r="N33" s="436">
        <v>0</v>
      </c>
      <c r="O33" s="436"/>
      <c r="P33" s="436">
        <v>21122</v>
      </c>
      <c r="Q33" s="436">
        <v>67101</v>
      </c>
      <c r="R33" s="436" t="s">
        <v>320</v>
      </c>
      <c r="S33" s="436"/>
    </row>
    <row r="34" spans="1:19" ht="12" customHeight="1">
      <c r="A34" s="497"/>
      <c r="B34" s="436" t="s">
        <v>565</v>
      </c>
      <c r="C34" s="396"/>
      <c r="D34" s="396"/>
      <c r="E34" s="395"/>
      <c r="F34" s="396"/>
      <c r="G34" s="396"/>
      <c r="H34" s="436"/>
      <c r="I34" s="396"/>
      <c r="J34" s="436"/>
      <c r="K34" s="396">
        <f t="shared" ref="K34:Q34" si="4">K35+K37+K39</f>
        <v>6990</v>
      </c>
      <c r="L34" s="396">
        <f t="shared" si="4"/>
        <v>0</v>
      </c>
      <c r="M34" s="396">
        <f t="shared" si="4"/>
        <v>6990</v>
      </c>
      <c r="N34" s="396">
        <f t="shared" si="4"/>
        <v>0</v>
      </c>
      <c r="O34" s="396">
        <f t="shared" si="4"/>
        <v>0</v>
      </c>
      <c r="P34" s="396">
        <f t="shared" si="4"/>
        <v>630</v>
      </c>
      <c r="Q34" s="396">
        <f t="shared" si="4"/>
        <v>2260</v>
      </c>
      <c r="R34" s="436"/>
      <c r="S34" s="436"/>
    </row>
    <row r="35" spans="1:19" ht="12" customHeight="1">
      <c r="A35" s="497"/>
      <c r="B35" s="436" t="s">
        <v>566</v>
      </c>
      <c r="C35" s="396"/>
      <c r="D35" s="396"/>
      <c r="E35" s="395"/>
      <c r="F35" s="396"/>
      <c r="G35" s="396"/>
      <c r="H35" s="436"/>
      <c r="I35" s="396"/>
      <c r="J35" s="436"/>
      <c r="K35" s="396">
        <f t="shared" ref="K35:K39" si="5">K36</f>
        <v>1240</v>
      </c>
      <c r="L35" s="396">
        <f t="shared" ref="L35:Q35" si="6">L36</f>
        <v>0</v>
      </c>
      <c r="M35" s="396">
        <f t="shared" si="6"/>
        <v>1240</v>
      </c>
      <c r="N35" s="396">
        <f t="shared" si="6"/>
        <v>0</v>
      </c>
      <c r="O35" s="396">
        <f t="shared" si="6"/>
        <v>0</v>
      </c>
      <c r="P35" s="396">
        <f t="shared" si="6"/>
        <v>410</v>
      </c>
      <c r="Q35" s="396">
        <f t="shared" si="6"/>
        <v>2050</v>
      </c>
      <c r="R35" s="436"/>
      <c r="S35" s="436"/>
    </row>
    <row r="36" spans="1:19" ht="34.5" customHeight="1">
      <c r="A36" s="497"/>
      <c r="B36" s="436" t="s">
        <v>412</v>
      </c>
      <c r="C36" s="396">
        <v>1</v>
      </c>
      <c r="D36" s="493" t="s">
        <v>1889</v>
      </c>
      <c r="E36" s="501" t="s">
        <v>1890</v>
      </c>
      <c r="F36" s="396" t="s">
        <v>62</v>
      </c>
      <c r="G36" s="396" t="s">
        <v>359</v>
      </c>
      <c r="H36" s="436">
        <v>2050</v>
      </c>
      <c r="I36" s="396" t="s">
        <v>102</v>
      </c>
      <c r="J36" s="436">
        <v>28000</v>
      </c>
      <c r="K36" s="396">
        <f>L36+M36+N36+O36</f>
        <v>1240</v>
      </c>
      <c r="L36" s="396">
        <v>0</v>
      </c>
      <c r="M36" s="436">
        <v>1240</v>
      </c>
      <c r="N36" s="436"/>
      <c r="O36" s="436"/>
      <c r="P36" s="436">
        <v>410</v>
      </c>
      <c r="Q36" s="436">
        <v>2050</v>
      </c>
      <c r="R36" s="436" t="s">
        <v>320</v>
      </c>
      <c r="S36" s="437"/>
    </row>
    <row r="37" spans="1:19" ht="12" customHeight="1">
      <c r="A37" s="497"/>
      <c r="B37" s="436" t="s">
        <v>567</v>
      </c>
      <c r="C37" s="396"/>
      <c r="D37" s="396"/>
      <c r="E37" s="395"/>
      <c r="F37" s="396"/>
      <c r="G37" s="396"/>
      <c r="H37" s="436"/>
      <c r="I37" s="396"/>
      <c r="J37" s="436"/>
      <c r="K37" s="396">
        <f t="shared" si="5"/>
        <v>250</v>
      </c>
      <c r="L37" s="396">
        <f t="shared" ref="L37:Q37" si="7">L38</f>
        <v>0</v>
      </c>
      <c r="M37" s="396">
        <f t="shared" si="7"/>
        <v>250</v>
      </c>
      <c r="N37" s="396">
        <f t="shared" si="7"/>
        <v>0</v>
      </c>
      <c r="O37" s="396">
        <f t="shared" si="7"/>
        <v>0</v>
      </c>
      <c r="P37" s="396">
        <f t="shared" si="7"/>
        <v>120</v>
      </c>
      <c r="Q37" s="396">
        <f t="shared" si="7"/>
        <v>100</v>
      </c>
      <c r="R37" s="436"/>
      <c r="S37" s="436"/>
    </row>
    <row r="38" spans="1:19" ht="18" customHeight="1">
      <c r="A38" s="497"/>
      <c r="B38" s="436" t="s">
        <v>412</v>
      </c>
      <c r="C38" s="396">
        <v>1</v>
      </c>
      <c r="D38" s="449" t="s">
        <v>419</v>
      </c>
      <c r="E38" s="449" t="s">
        <v>420</v>
      </c>
      <c r="F38" s="396" t="s">
        <v>62</v>
      </c>
      <c r="G38" s="396" t="s">
        <v>359</v>
      </c>
      <c r="H38" s="436">
        <v>100</v>
      </c>
      <c r="I38" s="396" t="s">
        <v>102</v>
      </c>
      <c r="J38" s="436">
        <v>5000</v>
      </c>
      <c r="K38" s="396">
        <v>250</v>
      </c>
      <c r="L38" s="396">
        <v>0</v>
      </c>
      <c r="M38" s="436">
        <v>250</v>
      </c>
      <c r="N38" s="436"/>
      <c r="O38" s="436"/>
      <c r="P38" s="436">
        <v>120</v>
      </c>
      <c r="Q38" s="436">
        <v>100</v>
      </c>
      <c r="R38" s="436" t="s">
        <v>421</v>
      </c>
      <c r="S38" s="436" t="s">
        <v>422</v>
      </c>
    </row>
    <row r="39" spans="1:19" ht="12" customHeight="1">
      <c r="A39" s="497"/>
      <c r="B39" s="436" t="s">
        <v>568</v>
      </c>
      <c r="C39" s="396"/>
      <c r="D39" s="396"/>
      <c r="E39" s="449"/>
      <c r="F39" s="396"/>
      <c r="G39" s="396"/>
      <c r="H39" s="436">
        <v>110</v>
      </c>
      <c r="I39" s="396" t="s">
        <v>223</v>
      </c>
      <c r="J39" s="436"/>
      <c r="K39" s="396">
        <f t="shared" si="5"/>
        <v>5500</v>
      </c>
      <c r="L39" s="396">
        <f t="shared" ref="L39:Q39" si="8">L40</f>
        <v>0</v>
      </c>
      <c r="M39" s="396">
        <v>5500</v>
      </c>
      <c r="N39" s="396">
        <f t="shared" si="8"/>
        <v>0</v>
      </c>
      <c r="O39" s="396">
        <f t="shared" si="8"/>
        <v>0</v>
      </c>
      <c r="P39" s="396">
        <f t="shared" si="8"/>
        <v>100</v>
      </c>
      <c r="Q39" s="396">
        <f t="shared" si="8"/>
        <v>110</v>
      </c>
      <c r="R39" s="436"/>
      <c r="S39" s="436"/>
    </row>
    <row r="40" spans="1:19" ht="66" customHeight="1">
      <c r="A40" s="497"/>
      <c r="B40" s="436" t="s">
        <v>412</v>
      </c>
      <c r="C40" s="396">
        <v>1</v>
      </c>
      <c r="D40" s="449" t="s">
        <v>1891</v>
      </c>
      <c r="E40" s="493" t="s">
        <v>425</v>
      </c>
      <c r="F40" s="396" t="s">
        <v>62</v>
      </c>
      <c r="G40" s="396" t="s">
        <v>359</v>
      </c>
      <c r="H40" s="436">
        <v>110</v>
      </c>
      <c r="I40" s="396" t="s">
        <v>223</v>
      </c>
      <c r="J40" s="436">
        <v>10000</v>
      </c>
      <c r="K40" s="396">
        <v>5500</v>
      </c>
      <c r="L40" s="396">
        <v>0</v>
      </c>
      <c r="M40" s="436">
        <v>110</v>
      </c>
      <c r="N40" s="436"/>
      <c r="O40" s="436"/>
      <c r="P40" s="436">
        <v>100</v>
      </c>
      <c r="Q40" s="436">
        <v>110</v>
      </c>
      <c r="R40" s="436" t="s">
        <v>320</v>
      </c>
      <c r="S40" s="437" t="s">
        <v>426</v>
      </c>
    </row>
  </sheetData>
  <mergeCells count="23">
    <mergeCell ref="N6:N7"/>
    <mergeCell ref="O6:O7"/>
    <mergeCell ref="G4:G7"/>
    <mergeCell ref="J4:J7"/>
    <mergeCell ref="K5:K7"/>
    <mergeCell ref="L6:L7"/>
    <mergeCell ref="M6:M7"/>
    <mergeCell ref="H4:I6"/>
    <mergeCell ref="A1:B1"/>
    <mergeCell ref="A3:S3"/>
    <mergeCell ref="P4:P7"/>
    <mergeCell ref="Q4:Q7"/>
    <mergeCell ref="R4:R7"/>
    <mergeCell ref="S4:S7"/>
    <mergeCell ref="A2:S2"/>
    <mergeCell ref="K4:O4"/>
    <mergeCell ref="L5:O5"/>
    <mergeCell ref="A4:A7"/>
    <mergeCell ref="B4:B7"/>
    <mergeCell ref="C4:C7"/>
    <mergeCell ref="D4:D7"/>
    <mergeCell ref="E4:E7"/>
    <mergeCell ref="F4:F7"/>
  </mergeCells>
  <phoneticPr fontId="1" type="noConversion"/>
  <hyperlinks>
    <hyperlink ref="E40" r:id="rId1" tooltip="http://baike.baidu.com/view/112513.htm"/>
  </hyperlinks>
  <printOptions horizontalCentered="1"/>
  <pageMargins left="0.39370078740157483" right="0.39370078740157483" top="0.98425196850393704" bottom="0.98425196850393704" header="0.51181102362204722" footer="0.51181102362204722"/>
  <pageSetup paperSize="9" fitToHeight="0" orientation="landscape" r:id="rId2"/>
</worksheet>
</file>

<file path=xl/worksheets/sheet13.xml><?xml version="1.0" encoding="utf-8"?>
<worksheet xmlns="http://schemas.openxmlformats.org/spreadsheetml/2006/main" xmlns:r="http://schemas.openxmlformats.org/officeDocument/2006/relationships">
  <dimension ref="A1:F10"/>
  <sheetViews>
    <sheetView workbookViewId="0">
      <selection activeCell="G6" sqref="G6"/>
    </sheetView>
  </sheetViews>
  <sheetFormatPr defaultColWidth="9" defaultRowHeight="38.25" customHeight="1"/>
  <cols>
    <col min="1" max="1" width="21.375" style="480" customWidth="1"/>
    <col min="2" max="6" width="19.5" style="481" customWidth="1"/>
    <col min="7" max="16384" width="9" style="480"/>
  </cols>
  <sheetData>
    <row r="1" spans="1:6" ht="55.5" customHeight="1">
      <c r="A1" s="602" t="s">
        <v>1892</v>
      </c>
      <c r="B1" s="602"/>
      <c r="C1" s="602"/>
      <c r="D1" s="602"/>
      <c r="E1" s="602"/>
      <c r="F1" s="602"/>
    </row>
    <row r="2" spans="1:6" ht="21" customHeight="1">
      <c r="A2" s="603" t="s">
        <v>1893</v>
      </c>
      <c r="B2" s="603"/>
      <c r="C2" s="603"/>
      <c r="D2" s="603"/>
      <c r="E2" s="603"/>
      <c r="F2" s="603"/>
    </row>
    <row r="3" spans="1:6" s="481" customFormat="1" ht="38.25" customHeight="1">
      <c r="A3" s="421" t="s">
        <v>1894</v>
      </c>
      <c r="B3" s="421" t="s">
        <v>1895</v>
      </c>
      <c r="C3" s="502" t="s">
        <v>22</v>
      </c>
      <c r="D3" s="502" t="s">
        <v>23</v>
      </c>
      <c r="E3" s="502" t="s">
        <v>24</v>
      </c>
      <c r="F3" s="502" t="s">
        <v>814</v>
      </c>
    </row>
    <row r="4" spans="1:6" ht="38.25" customHeight="1">
      <c r="A4" s="420" t="s">
        <v>1896</v>
      </c>
      <c r="B4" s="503">
        <f>C4+D4+E4+F4</f>
        <v>220526</v>
      </c>
      <c r="C4" s="504">
        <v>110035</v>
      </c>
      <c r="D4" s="504">
        <v>35297</v>
      </c>
      <c r="E4" s="504">
        <v>38962</v>
      </c>
      <c r="F4" s="504">
        <v>36232</v>
      </c>
    </row>
    <row r="5" spans="1:6" ht="38.25" customHeight="1">
      <c r="A5" s="420" t="s">
        <v>1897</v>
      </c>
      <c r="B5" s="503">
        <f t="shared" ref="B5:B9" si="0">C5+D5+E5+F5</f>
        <v>75141</v>
      </c>
      <c r="C5" s="503">
        <v>4320</v>
      </c>
      <c r="D5" s="503">
        <v>62449</v>
      </c>
      <c r="E5" s="503">
        <v>0</v>
      </c>
      <c r="F5" s="503">
        <v>8372</v>
      </c>
    </row>
    <row r="6" spans="1:6" ht="38.25" customHeight="1">
      <c r="A6" s="420" t="s">
        <v>1898</v>
      </c>
      <c r="B6" s="503">
        <f t="shared" si="0"/>
        <v>20908</v>
      </c>
      <c r="C6" s="503">
        <v>4428</v>
      </c>
      <c r="D6" s="503">
        <v>16480</v>
      </c>
      <c r="E6" s="503">
        <v>0</v>
      </c>
      <c r="F6" s="503">
        <v>0</v>
      </c>
    </row>
    <row r="7" spans="1:6" ht="38.25" customHeight="1">
      <c r="A7" s="420" t="s">
        <v>1899</v>
      </c>
      <c r="B7" s="503">
        <f t="shared" si="0"/>
        <v>97508</v>
      </c>
      <c r="C7" s="503">
        <v>11955</v>
      </c>
      <c r="D7" s="503">
        <v>81560</v>
      </c>
      <c r="E7" s="503">
        <v>0</v>
      </c>
      <c r="F7" s="503">
        <v>3993</v>
      </c>
    </row>
    <row r="8" spans="1:6" ht="38.25" customHeight="1">
      <c r="A8" s="420" t="s">
        <v>1900</v>
      </c>
      <c r="B8" s="503">
        <f t="shared" si="0"/>
        <v>275599.69</v>
      </c>
      <c r="C8" s="503">
        <v>27671</v>
      </c>
      <c r="D8" s="503">
        <v>216726.69</v>
      </c>
      <c r="E8" s="503">
        <v>27650</v>
      </c>
      <c r="F8" s="503">
        <v>3552</v>
      </c>
    </row>
    <row r="9" spans="1:6" ht="38.25" customHeight="1">
      <c r="A9" s="420" t="s">
        <v>1901</v>
      </c>
      <c r="B9" s="503">
        <f t="shared" si="0"/>
        <v>9542</v>
      </c>
      <c r="C9" s="503">
        <v>0</v>
      </c>
      <c r="D9" s="503">
        <v>9542</v>
      </c>
      <c r="E9" s="503">
        <v>0</v>
      </c>
      <c r="F9" s="503">
        <v>0</v>
      </c>
    </row>
    <row r="10" spans="1:6" ht="38.25" customHeight="1">
      <c r="A10" s="421" t="s">
        <v>1902</v>
      </c>
      <c r="B10" s="503">
        <f t="shared" ref="B10:F10" si="1">SUM(B4:B9)</f>
        <v>699224.69</v>
      </c>
      <c r="C10" s="503">
        <f t="shared" si="1"/>
        <v>158409</v>
      </c>
      <c r="D10" s="503">
        <f t="shared" si="1"/>
        <v>422054.69</v>
      </c>
      <c r="E10" s="503">
        <f t="shared" si="1"/>
        <v>66612</v>
      </c>
      <c r="F10" s="503">
        <f t="shared" si="1"/>
        <v>52149</v>
      </c>
    </row>
  </sheetData>
  <mergeCells count="2">
    <mergeCell ref="A1:F1"/>
    <mergeCell ref="A2:F2"/>
  </mergeCells>
  <phoneticPr fontId="1" type="noConversion"/>
  <printOptions horizontalCentered="1"/>
  <pageMargins left="0.78740157480314965" right="0.78740157480314965" top="1.1811023622047245" bottom="0.98425196850393704" header="0.51181102362204722" footer="0.51181102362204722"/>
  <pageSetup paperSize="9" fitToHeight="0" orientation="landscape" r:id="rId1"/>
</worksheet>
</file>

<file path=xl/worksheets/sheet14.xml><?xml version="1.0" encoding="utf-8"?>
<worksheet xmlns="http://schemas.openxmlformats.org/spreadsheetml/2006/main" xmlns:r="http://schemas.openxmlformats.org/officeDocument/2006/relationships">
  <dimension ref="A1:V77"/>
  <sheetViews>
    <sheetView topLeftCell="A34" workbookViewId="0">
      <selection activeCell="K13" sqref="K13"/>
    </sheetView>
  </sheetViews>
  <sheetFormatPr defaultColWidth="9" defaultRowHeight="14.25"/>
  <cols>
    <col min="1" max="1" width="5.625" customWidth="1"/>
    <col min="2" max="2" width="30.5" customWidth="1"/>
    <col min="5" max="5" width="21.875" customWidth="1"/>
    <col min="8" max="8" width="12.375" customWidth="1"/>
    <col min="9" max="9" width="11.5"/>
    <col min="10" max="13" width="12.125" customWidth="1"/>
    <col min="14" max="14" width="9.375"/>
  </cols>
  <sheetData>
    <row r="1" spans="1:22" ht="42" customHeight="1">
      <c r="A1" s="609" t="s">
        <v>1903</v>
      </c>
      <c r="B1" s="609"/>
      <c r="C1" s="610"/>
      <c r="D1" s="609"/>
      <c r="E1" s="611"/>
      <c r="F1" s="609"/>
      <c r="G1" s="609"/>
      <c r="H1" s="612"/>
      <c r="I1" s="609"/>
      <c r="J1" s="612"/>
      <c r="K1" s="609"/>
      <c r="L1" s="612"/>
      <c r="M1" s="609"/>
      <c r="N1" s="609"/>
      <c r="O1" s="613"/>
      <c r="P1" s="613"/>
      <c r="Q1" s="613"/>
      <c r="R1" s="613"/>
      <c r="S1" s="609"/>
      <c r="T1" s="609"/>
      <c r="U1" s="609"/>
      <c r="V1" s="609"/>
    </row>
    <row r="2" spans="1:22" ht="26.1" customHeight="1">
      <c r="A2" s="614" t="s">
        <v>813</v>
      </c>
      <c r="B2" s="614"/>
      <c r="C2" s="615"/>
      <c r="D2" s="614"/>
      <c r="E2" s="616"/>
      <c r="F2" s="614"/>
      <c r="G2" s="614"/>
      <c r="H2" s="617"/>
      <c r="I2" s="618"/>
      <c r="J2" s="619"/>
      <c r="K2" s="618"/>
      <c r="L2" s="619"/>
      <c r="M2" s="614"/>
      <c r="N2" s="614"/>
      <c r="O2" s="620"/>
      <c r="P2" s="620"/>
      <c r="Q2" s="620"/>
      <c r="R2" s="620"/>
      <c r="S2" s="614"/>
      <c r="T2" s="614"/>
      <c r="U2" s="614"/>
      <c r="V2" s="614"/>
    </row>
    <row r="3" spans="1:22">
      <c r="A3" s="604" t="s">
        <v>3</v>
      </c>
      <c r="B3" s="604" t="s">
        <v>4</v>
      </c>
      <c r="C3" s="608" t="s">
        <v>5</v>
      </c>
      <c r="D3" s="604" t="s">
        <v>6</v>
      </c>
      <c r="E3" s="604" t="s">
        <v>7</v>
      </c>
      <c r="F3" s="604" t="s">
        <v>8</v>
      </c>
      <c r="G3" s="604" t="s">
        <v>9</v>
      </c>
      <c r="H3" s="605" t="s">
        <v>10</v>
      </c>
      <c r="I3" s="604"/>
      <c r="J3" s="605" t="s">
        <v>11</v>
      </c>
      <c r="K3" s="604"/>
      <c r="L3" s="605"/>
      <c r="M3" s="604"/>
      <c r="N3" s="604"/>
      <c r="O3" s="511" t="s">
        <v>12</v>
      </c>
      <c r="P3" s="511" t="s">
        <v>13</v>
      </c>
      <c r="Q3" s="93"/>
      <c r="R3" s="93"/>
      <c r="S3" s="604" t="s">
        <v>16</v>
      </c>
      <c r="T3" s="604" t="s">
        <v>17</v>
      </c>
      <c r="U3" s="604" t="s">
        <v>18</v>
      </c>
      <c r="V3" s="604" t="s">
        <v>19</v>
      </c>
    </row>
    <row r="4" spans="1:22">
      <c r="A4" s="604"/>
      <c r="B4" s="604"/>
      <c r="C4" s="608"/>
      <c r="D4" s="604"/>
      <c r="E4" s="604"/>
      <c r="F4" s="604"/>
      <c r="G4" s="604"/>
      <c r="H4" s="605"/>
      <c r="I4" s="604"/>
      <c r="J4" s="605" t="s">
        <v>20</v>
      </c>
      <c r="K4" s="604" t="s">
        <v>21</v>
      </c>
      <c r="L4" s="605"/>
      <c r="M4" s="604"/>
      <c r="N4" s="604"/>
      <c r="O4" s="511"/>
      <c r="P4" s="511"/>
      <c r="Q4" s="606" t="s">
        <v>14</v>
      </c>
      <c r="R4" s="606" t="s">
        <v>15</v>
      </c>
      <c r="S4" s="604"/>
      <c r="T4" s="604"/>
      <c r="U4" s="604"/>
      <c r="V4" s="604"/>
    </row>
    <row r="5" spans="1:22">
      <c r="A5" s="604"/>
      <c r="B5" s="604"/>
      <c r="C5" s="608"/>
      <c r="D5" s="604"/>
      <c r="E5" s="604"/>
      <c r="F5" s="604"/>
      <c r="G5" s="604"/>
      <c r="H5" s="605"/>
      <c r="I5" s="604"/>
      <c r="J5" s="605"/>
      <c r="K5" s="621" t="s">
        <v>22</v>
      </c>
      <c r="L5" s="622" t="s">
        <v>23</v>
      </c>
      <c r="M5" s="621" t="s">
        <v>24</v>
      </c>
      <c r="N5" s="621" t="s">
        <v>814</v>
      </c>
      <c r="O5" s="511"/>
      <c r="P5" s="511"/>
      <c r="Q5" s="607"/>
      <c r="R5" s="607"/>
      <c r="S5" s="604"/>
      <c r="T5" s="604"/>
      <c r="U5" s="604"/>
      <c r="V5" s="604"/>
    </row>
    <row r="6" spans="1:22">
      <c r="A6" s="604"/>
      <c r="B6" s="604"/>
      <c r="C6" s="608"/>
      <c r="D6" s="604"/>
      <c r="E6" s="604"/>
      <c r="F6" s="604"/>
      <c r="G6" s="604"/>
      <c r="H6" s="15" t="s">
        <v>26</v>
      </c>
      <c r="I6" s="13" t="s">
        <v>27</v>
      </c>
      <c r="J6" s="605"/>
      <c r="K6" s="621"/>
      <c r="L6" s="623"/>
      <c r="M6" s="624"/>
      <c r="N6" s="624"/>
      <c r="O6" s="511"/>
      <c r="P6" s="511"/>
      <c r="Q6" s="607"/>
      <c r="R6" s="607"/>
      <c r="S6" s="604"/>
      <c r="T6" s="604"/>
      <c r="U6" s="604"/>
      <c r="V6" s="604"/>
    </row>
    <row r="7" spans="1:22" ht="48">
      <c r="A7" s="13"/>
      <c r="B7" s="13" t="s">
        <v>732</v>
      </c>
      <c r="C7" s="14">
        <v>1309</v>
      </c>
      <c r="D7" s="13" t="s">
        <v>28</v>
      </c>
      <c r="E7" s="13" t="s">
        <v>28</v>
      </c>
      <c r="F7" s="13" t="s">
        <v>28</v>
      </c>
      <c r="G7" s="16" t="s">
        <v>28</v>
      </c>
      <c r="H7" s="15" t="s">
        <v>28</v>
      </c>
      <c r="I7" s="13" t="s">
        <v>28</v>
      </c>
      <c r="J7" s="15">
        <v>275842.18</v>
      </c>
      <c r="K7" s="15">
        <v>46020</v>
      </c>
      <c r="L7" s="15">
        <v>226521.95</v>
      </c>
      <c r="M7" s="15">
        <v>3200.23</v>
      </c>
      <c r="N7" s="15">
        <v>100</v>
      </c>
      <c r="O7" s="93">
        <v>163556</v>
      </c>
      <c r="P7" s="93">
        <v>521285</v>
      </c>
      <c r="Q7" s="93"/>
      <c r="R7" s="93"/>
      <c r="S7" s="13" t="s">
        <v>28</v>
      </c>
      <c r="T7" s="13" t="s">
        <v>28</v>
      </c>
      <c r="U7" s="13" t="s">
        <v>28</v>
      </c>
      <c r="V7" s="13" t="s">
        <v>480</v>
      </c>
    </row>
    <row r="8" spans="1:22" ht="21.95" customHeight="1">
      <c r="A8" s="17"/>
      <c r="B8" s="36" t="s">
        <v>186</v>
      </c>
      <c r="C8" s="18">
        <v>965</v>
      </c>
      <c r="D8" s="17" t="s">
        <v>28</v>
      </c>
      <c r="E8" s="17" t="s">
        <v>28</v>
      </c>
      <c r="F8" s="17" t="s">
        <v>28</v>
      </c>
      <c r="G8" s="77" t="s">
        <v>28</v>
      </c>
      <c r="H8" s="19" t="s">
        <v>28</v>
      </c>
      <c r="I8" s="17" t="s">
        <v>187</v>
      </c>
      <c r="J8" s="19">
        <v>148459.46</v>
      </c>
      <c r="K8" s="19">
        <v>25000</v>
      </c>
      <c r="L8" s="19">
        <v>123459.46</v>
      </c>
      <c r="M8" s="19" t="e">
        <f>M9+#REF!+#REF!</f>
        <v>#REF!</v>
      </c>
      <c r="N8" s="19" t="e">
        <f>N9+#REF!+#REF!</f>
        <v>#REF!</v>
      </c>
      <c r="O8" s="99">
        <v>23192</v>
      </c>
      <c r="P8" s="99">
        <v>79153</v>
      </c>
      <c r="Q8" s="99"/>
      <c r="R8" s="99"/>
      <c r="S8" s="17" t="s">
        <v>28</v>
      </c>
      <c r="T8" s="17" t="s">
        <v>28</v>
      </c>
      <c r="U8" s="17" t="s">
        <v>28</v>
      </c>
      <c r="V8" s="17"/>
    </row>
    <row r="9" spans="1:22" ht="27" customHeight="1">
      <c r="A9" s="20"/>
      <c r="B9" s="20" t="s">
        <v>188</v>
      </c>
      <c r="C9" s="21">
        <f>C10+C12</f>
        <v>965</v>
      </c>
      <c r="D9" s="20" t="s">
        <v>28</v>
      </c>
      <c r="E9" s="20" t="s">
        <v>28</v>
      </c>
      <c r="F9" s="20" t="s">
        <v>28</v>
      </c>
      <c r="G9" s="22" t="s">
        <v>28</v>
      </c>
      <c r="H9" s="23">
        <v>1830.848</v>
      </c>
      <c r="I9" s="20" t="s">
        <v>187</v>
      </c>
      <c r="J9" s="23">
        <f>K9+L9</f>
        <v>148459.46</v>
      </c>
      <c r="K9" s="23">
        <v>25000</v>
      </c>
      <c r="L9" s="23">
        <f t="shared" ref="L9:P9" si="0">L10+L12</f>
        <v>123459.46</v>
      </c>
      <c r="M9" s="23">
        <f t="shared" si="0"/>
        <v>0</v>
      </c>
      <c r="N9" s="23">
        <f t="shared" si="0"/>
        <v>0</v>
      </c>
      <c r="O9" s="94">
        <f t="shared" si="0"/>
        <v>23192</v>
      </c>
      <c r="P9" s="94">
        <f t="shared" si="0"/>
        <v>79153</v>
      </c>
      <c r="Q9" s="94"/>
      <c r="R9" s="94"/>
      <c r="S9" s="20" t="s">
        <v>28</v>
      </c>
      <c r="T9" s="20" t="s">
        <v>28</v>
      </c>
      <c r="U9" s="20" t="s">
        <v>28</v>
      </c>
      <c r="V9" s="20"/>
    </row>
    <row r="10" spans="1:22" ht="24">
      <c r="A10" s="13"/>
      <c r="B10" s="13" t="s">
        <v>481</v>
      </c>
      <c r="C10" s="14">
        <f>C11</f>
        <v>755</v>
      </c>
      <c r="D10" s="13" t="s">
        <v>482</v>
      </c>
      <c r="E10" s="24" t="s">
        <v>483</v>
      </c>
      <c r="F10" s="25" t="s">
        <v>62</v>
      </c>
      <c r="G10" s="16" t="s">
        <v>36</v>
      </c>
      <c r="H10" s="15">
        <v>1063.902</v>
      </c>
      <c r="I10" s="13" t="s">
        <v>187</v>
      </c>
      <c r="J10" s="15">
        <f t="shared" ref="J10:K10" si="1">J11</f>
        <v>85112.16</v>
      </c>
      <c r="K10" s="14">
        <f t="shared" si="1"/>
        <v>0</v>
      </c>
      <c r="L10" s="15">
        <v>85112.16</v>
      </c>
      <c r="M10" s="14">
        <f t="shared" ref="M10:P10" si="2">M11</f>
        <v>0</v>
      </c>
      <c r="N10" s="14">
        <f t="shared" si="2"/>
        <v>0</v>
      </c>
      <c r="O10" s="93">
        <f t="shared" si="2"/>
        <v>13111</v>
      </c>
      <c r="P10" s="93">
        <f t="shared" si="2"/>
        <v>44481</v>
      </c>
      <c r="Q10" s="93"/>
      <c r="R10" s="93"/>
      <c r="S10" s="13" t="s">
        <v>28</v>
      </c>
      <c r="T10" s="13" t="s">
        <v>28</v>
      </c>
      <c r="U10" s="13" t="s">
        <v>28</v>
      </c>
      <c r="V10" s="13"/>
    </row>
    <row r="11" spans="1:22" ht="36">
      <c r="A11" s="26"/>
      <c r="B11" s="26" t="s">
        <v>484</v>
      </c>
      <c r="C11" s="27">
        <v>755</v>
      </c>
      <c r="D11" s="26" t="s">
        <v>485</v>
      </c>
      <c r="E11" s="28" t="s">
        <v>486</v>
      </c>
      <c r="F11" s="26" t="s">
        <v>62</v>
      </c>
      <c r="G11" s="29" t="s">
        <v>36</v>
      </c>
      <c r="H11" s="30">
        <v>1063.902</v>
      </c>
      <c r="I11" s="29" t="s">
        <v>187</v>
      </c>
      <c r="J11" s="30">
        <v>85112.16</v>
      </c>
      <c r="K11" s="27">
        <v>0</v>
      </c>
      <c r="L11" s="30">
        <v>85112.16</v>
      </c>
      <c r="M11" s="27">
        <v>0</v>
      </c>
      <c r="N11" s="27">
        <v>0</v>
      </c>
      <c r="O11" s="95">
        <v>13111</v>
      </c>
      <c r="P11" s="95">
        <v>44481</v>
      </c>
      <c r="Q11" s="95"/>
      <c r="R11" s="95"/>
      <c r="S11" s="26" t="s">
        <v>487</v>
      </c>
      <c r="T11" s="26" t="s">
        <v>488</v>
      </c>
      <c r="U11" s="26" t="s">
        <v>489</v>
      </c>
      <c r="V11" s="67"/>
    </row>
    <row r="12" spans="1:22" ht="36">
      <c r="A12" s="26"/>
      <c r="B12" s="26" t="s">
        <v>490</v>
      </c>
      <c r="C12" s="27">
        <v>210</v>
      </c>
      <c r="D12" s="26" t="s">
        <v>491</v>
      </c>
      <c r="E12" s="28" t="s">
        <v>492</v>
      </c>
      <c r="F12" s="26" t="s">
        <v>35</v>
      </c>
      <c r="G12" s="29" t="s">
        <v>493</v>
      </c>
      <c r="H12" s="30">
        <v>766.94600000000003</v>
      </c>
      <c r="I12" s="29" t="s">
        <v>187</v>
      </c>
      <c r="J12" s="30">
        <v>38347.300000000003</v>
      </c>
      <c r="K12" s="30">
        <v>0</v>
      </c>
      <c r="L12" s="30">
        <v>38347.300000000003</v>
      </c>
      <c r="M12" s="30">
        <v>0</v>
      </c>
      <c r="N12" s="30">
        <v>0</v>
      </c>
      <c r="O12" s="95">
        <v>10081</v>
      </c>
      <c r="P12" s="95">
        <v>34672</v>
      </c>
      <c r="Q12" s="95"/>
      <c r="R12" s="95"/>
      <c r="S12" s="121" t="s">
        <v>487</v>
      </c>
      <c r="T12" s="26" t="s">
        <v>488</v>
      </c>
      <c r="U12" s="26" t="s">
        <v>489</v>
      </c>
      <c r="V12" s="26"/>
    </row>
    <row r="13" spans="1:22" ht="27" customHeight="1">
      <c r="A13" s="17"/>
      <c r="B13" s="36" t="s">
        <v>218</v>
      </c>
      <c r="C13" s="18">
        <v>127</v>
      </c>
      <c r="D13" s="17" t="s">
        <v>28</v>
      </c>
      <c r="E13" s="38" t="s">
        <v>28</v>
      </c>
      <c r="F13" s="17" t="s">
        <v>28</v>
      </c>
      <c r="G13" s="17" t="s">
        <v>28</v>
      </c>
      <c r="H13" s="19">
        <f>H14</f>
        <v>181420</v>
      </c>
      <c r="I13" s="17" t="s">
        <v>28</v>
      </c>
      <c r="J13" s="19">
        <v>23142</v>
      </c>
      <c r="K13" s="19">
        <v>5000</v>
      </c>
      <c r="L13" s="19">
        <v>18142</v>
      </c>
      <c r="M13" s="19">
        <v>0</v>
      </c>
      <c r="N13" s="19">
        <v>0</v>
      </c>
      <c r="O13" s="99">
        <v>14402</v>
      </c>
      <c r="P13" s="99">
        <v>43402</v>
      </c>
      <c r="Q13" s="99"/>
      <c r="R13" s="99"/>
      <c r="S13" s="17" t="s">
        <v>28</v>
      </c>
      <c r="T13" s="17" t="s">
        <v>28</v>
      </c>
      <c r="U13" s="17" t="s">
        <v>28</v>
      </c>
      <c r="V13" s="17"/>
    </row>
    <row r="14" spans="1:22" ht="27" customHeight="1">
      <c r="A14" s="26"/>
      <c r="B14" s="26" t="s">
        <v>494</v>
      </c>
      <c r="C14" s="27">
        <v>127</v>
      </c>
      <c r="D14" s="26" t="s">
        <v>495</v>
      </c>
      <c r="E14" s="28" t="s">
        <v>496</v>
      </c>
      <c r="F14" s="26" t="s">
        <v>62</v>
      </c>
      <c r="G14" s="26" t="s">
        <v>36</v>
      </c>
      <c r="H14" s="30">
        <v>181420</v>
      </c>
      <c r="I14" s="29" t="s">
        <v>223</v>
      </c>
      <c r="J14" s="30">
        <v>18142</v>
      </c>
      <c r="K14" s="27">
        <v>0</v>
      </c>
      <c r="L14" s="30">
        <v>18142</v>
      </c>
      <c r="M14" s="27">
        <v>0</v>
      </c>
      <c r="N14" s="27">
        <v>0</v>
      </c>
      <c r="O14" s="95">
        <v>14402</v>
      </c>
      <c r="P14" s="95">
        <v>43402</v>
      </c>
      <c r="Q14" s="95"/>
      <c r="R14" s="95"/>
      <c r="S14" s="26" t="s">
        <v>28</v>
      </c>
      <c r="T14" s="26" t="s">
        <v>28</v>
      </c>
      <c r="U14" s="26" t="s">
        <v>28</v>
      </c>
      <c r="V14" s="26"/>
    </row>
    <row r="15" spans="1:22" ht="27" customHeight="1">
      <c r="A15" s="17"/>
      <c r="B15" s="36" t="s">
        <v>229</v>
      </c>
      <c r="C15" s="18">
        <v>115</v>
      </c>
      <c r="D15" s="17" t="s">
        <v>28</v>
      </c>
      <c r="E15" s="38" t="s">
        <v>28</v>
      </c>
      <c r="F15" s="17" t="s">
        <v>28</v>
      </c>
      <c r="G15" s="17" t="s">
        <v>28</v>
      </c>
      <c r="H15" s="19">
        <v>931.83</v>
      </c>
      <c r="I15" s="19" t="s">
        <v>28</v>
      </c>
      <c r="J15" s="19">
        <v>12843.34</v>
      </c>
      <c r="K15" s="19">
        <v>0</v>
      </c>
      <c r="L15" s="30">
        <v>12843.34</v>
      </c>
      <c r="M15" s="19">
        <v>0</v>
      </c>
      <c r="N15" s="19">
        <v>0</v>
      </c>
      <c r="O15" s="95">
        <v>15856</v>
      </c>
      <c r="P15" s="99">
        <v>59692</v>
      </c>
      <c r="Q15" s="99"/>
      <c r="R15" s="99"/>
      <c r="S15" s="17" t="s">
        <v>28</v>
      </c>
      <c r="T15" s="17" t="s">
        <v>28</v>
      </c>
      <c r="U15" s="17" t="s">
        <v>28</v>
      </c>
      <c r="V15" s="17"/>
    </row>
    <row r="16" spans="1:22" ht="27" customHeight="1">
      <c r="A16" s="26"/>
      <c r="B16" s="26" t="s">
        <v>497</v>
      </c>
      <c r="C16" s="27">
        <v>115</v>
      </c>
      <c r="D16" s="26" t="s">
        <v>28</v>
      </c>
      <c r="E16" s="28" t="s">
        <v>28</v>
      </c>
      <c r="F16" s="26" t="s">
        <v>28</v>
      </c>
      <c r="G16" s="29" t="s">
        <v>28</v>
      </c>
      <c r="H16" s="30">
        <v>931.83</v>
      </c>
      <c r="I16" s="30" t="s">
        <v>187</v>
      </c>
      <c r="J16" s="30">
        <v>12843.34</v>
      </c>
      <c r="K16" s="30">
        <f t="shared" ref="K16:N16" si="3">K17+K18</f>
        <v>0</v>
      </c>
      <c r="L16" s="30">
        <v>12843.34</v>
      </c>
      <c r="M16" s="30">
        <f t="shared" si="3"/>
        <v>0</v>
      </c>
      <c r="N16" s="30">
        <f t="shared" si="3"/>
        <v>0</v>
      </c>
      <c r="O16" s="95">
        <v>15856</v>
      </c>
      <c r="P16" s="95">
        <v>59692</v>
      </c>
      <c r="Q16" s="95"/>
      <c r="R16" s="95"/>
      <c r="S16" s="26" t="s">
        <v>498</v>
      </c>
      <c r="T16" s="26" t="s">
        <v>499</v>
      </c>
      <c r="U16" s="26" t="s">
        <v>40</v>
      </c>
      <c r="V16" s="26"/>
    </row>
    <row r="17" spans="1:22" ht="27" customHeight="1">
      <c r="A17" s="39">
        <v>1</v>
      </c>
      <c r="B17" s="39" t="s">
        <v>500</v>
      </c>
      <c r="C17" s="40">
        <v>114</v>
      </c>
      <c r="D17" s="39" t="s">
        <v>501</v>
      </c>
      <c r="E17" s="41"/>
      <c r="F17" s="42" t="s">
        <v>62</v>
      </c>
      <c r="G17" s="39" t="s">
        <v>36</v>
      </c>
      <c r="H17" s="43">
        <v>931.33</v>
      </c>
      <c r="I17" s="16" t="s">
        <v>187</v>
      </c>
      <c r="J17" s="43">
        <v>12836.34</v>
      </c>
      <c r="K17" s="39">
        <v>0</v>
      </c>
      <c r="L17" s="43">
        <f>J17</f>
        <v>12836.34</v>
      </c>
      <c r="M17" s="39">
        <v>0</v>
      </c>
      <c r="N17" s="39">
        <v>0</v>
      </c>
      <c r="O17" s="100">
        <v>7928</v>
      </c>
      <c r="P17" s="100">
        <v>29846</v>
      </c>
      <c r="Q17" s="100"/>
      <c r="R17" s="100"/>
      <c r="S17" s="39" t="s">
        <v>498</v>
      </c>
      <c r="T17" s="39" t="s">
        <v>499</v>
      </c>
      <c r="U17" s="39" t="s">
        <v>40</v>
      </c>
      <c r="V17" s="39" t="s">
        <v>502</v>
      </c>
    </row>
    <row r="18" spans="1:22" ht="27" customHeight="1">
      <c r="A18" s="39">
        <v>2</v>
      </c>
      <c r="B18" s="39" t="s">
        <v>500</v>
      </c>
      <c r="C18" s="40">
        <v>1</v>
      </c>
      <c r="D18" s="39" t="s">
        <v>501</v>
      </c>
      <c r="E18" s="41"/>
      <c r="F18" s="42" t="s">
        <v>35</v>
      </c>
      <c r="G18" s="39" t="s">
        <v>36</v>
      </c>
      <c r="H18" s="43">
        <v>0.5</v>
      </c>
      <c r="I18" s="16" t="s">
        <v>187</v>
      </c>
      <c r="J18" s="43">
        <v>7</v>
      </c>
      <c r="K18" s="39">
        <v>0</v>
      </c>
      <c r="L18" s="43">
        <f>J18</f>
        <v>7</v>
      </c>
      <c r="M18" s="39">
        <v>0</v>
      </c>
      <c r="N18" s="39">
        <v>0</v>
      </c>
      <c r="O18" s="100">
        <v>7928</v>
      </c>
      <c r="P18" s="100">
        <v>29846</v>
      </c>
      <c r="Q18" s="100"/>
      <c r="R18" s="100"/>
      <c r="S18" s="39" t="s">
        <v>498</v>
      </c>
      <c r="T18" s="39" t="s">
        <v>499</v>
      </c>
      <c r="U18" s="39" t="s">
        <v>40</v>
      </c>
      <c r="V18" s="39" t="s">
        <v>502</v>
      </c>
    </row>
    <row r="19" spans="1:22" ht="27" customHeight="1">
      <c r="A19" s="17"/>
      <c r="B19" s="36" t="s">
        <v>250</v>
      </c>
      <c r="C19" s="18">
        <v>22</v>
      </c>
      <c r="D19" s="17" t="s">
        <v>28</v>
      </c>
      <c r="E19" s="38" t="s">
        <v>28</v>
      </c>
      <c r="F19" s="17" t="s">
        <v>28</v>
      </c>
      <c r="G19" s="17" t="s">
        <v>28</v>
      </c>
      <c r="H19" s="19">
        <v>91395</v>
      </c>
      <c r="I19" s="17" t="s">
        <v>28</v>
      </c>
      <c r="J19" s="19">
        <v>16683</v>
      </c>
      <c r="K19" s="19">
        <v>1020</v>
      </c>
      <c r="L19" s="19">
        <v>12593</v>
      </c>
      <c r="M19" s="19">
        <v>3070</v>
      </c>
      <c r="N19" s="19">
        <v>0</v>
      </c>
      <c r="O19" s="99">
        <v>9062</v>
      </c>
      <c r="P19" s="99">
        <v>13614</v>
      </c>
      <c r="Q19" s="99"/>
      <c r="R19" s="99"/>
      <c r="S19" s="17" t="s">
        <v>28</v>
      </c>
      <c r="T19" s="17" t="s">
        <v>28</v>
      </c>
      <c r="U19" s="17" t="s">
        <v>28</v>
      </c>
      <c r="V19" s="17"/>
    </row>
    <row r="20" spans="1:22" ht="33" customHeight="1">
      <c r="A20" s="45" t="s">
        <v>503</v>
      </c>
      <c r="B20" s="46" t="s">
        <v>251</v>
      </c>
      <c r="C20" s="47">
        <v>22</v>
      </c>
      <c r="D20" s="46"/>
      <c r="E20" s="87"/>
      <c r="F20" s="46"/>
      <c r="G20" s="46"/>
      <c r="H20" s="88">
        <v>91395</v>
      </c>
      <c r="I20" s="91" t="s">
        <v>28</v>
      </c>
      <c r="J20" s="106">
        <v>16683</v>
      </c>
      <c r="K20" s="91">
        <v>1020</v>
      </c>
      <c r="L20" s="106">
        <v>12593</v>
      </c>
      <c r="M20" s="166">
        <v>3070</v>
      </c>
      <c r="N20" s="166">
        <v>0</v>
      </c>
      <c r="O20" s="107">
        <v>9062</v>
      </c>
      <c r="P20" s="107">
        <v>13614</v>
      </c>
      <c r="Q20" s="107"/>
      <c r="R20" s="107"/>
      <c r="S20" s="46"/>
      <c r="T20" s="47"/>
      <c r="U20" s="46"/>
      <c r="V20" s="126"/>
    </row>
    <row r="21" spans="1:22" ht="27" customHeight="1">
      <c r="A21" s="48" t="s">
        <v>504</v>
      </c>
      <c r="B21" s="49" t="s">
        <v>505</v>
      </c>
      <c r="C21" s="50">
        <v>1</v>
      </c>
      <c r="D21" s="51" t="s">
        <v>253</v>
      </c>
      <c r="E21" s="52" t="s">
        <v>254</v>
      </c>
      <c r="F21" s="53" t="s">
        <v>62</v>
      </c>
      <c r="G21" s="51" t="s">
        <v>36</v>
      </c>
      <c r="H21" s="54">
        <v>51160</v>
      </c>
      <c r="I21" s="79" t="s">
        <v>37</v>
      </c>
      <c r="J21" s="101">
        <v>15348</v>
      </c>
      <c r="K21" s="79">
        <v>0</v>
      </c>
      <c r="L21" s="102">
        <v>12278</v>
      </c>
      <c r="M21" s="51">
        <v>3070</v>
      </c>
      <c r="N21" s="51">
        <v>0</v>
      </c>
      <c r="O21" s="103">
        <v>8806</v>
      </c>
      <c r="P21" s="103">
        <v>22795</v>
      </c>
      <c r="Q21" s="103"/>
      <c r="R21" s="103"/>
      <c r="S21" s="51"/>
      <c r="T21" s="53" t="s">
        <v>40</v>
      </c>
      <c r="U21" s="51" t="s">
        <v>506</v>
      </c>
      <c r="V21" s="131"/>
    </row>
    <row r="22" spans="1:22" ht="39" customHeight="1">
      <c r="A22" s="48"/>
      <c r="B22" s="56" t="s">
        <v>507</v>
      </c>
      <c r="C22" s="57">
        <v>21</v>
      </c>
      <c r="D22" s="58" t="s">
        <v>508</v>
      </c>
      <c r="E22" s="59" t="s">
        <v>509</v>
      </c>
      <c r="F22" s="53" t="s">
        <v>62</v>
      </c>
      <c r="G22" s="53" t="s">
        <v>510</v>
      </c>
      <c r="H22" s="60">
        <v>40235</v>
      </c>
      <c r="I22" s="79" t="s">
        <v>187</v>
      </c>
      <c r="J22" s="104">
        <v>1335</v>
      </c>
      <c r="K22" s="105">
        <v>1020</v>
      </c>
      <c r="L22" s="60">
        <v>315</v>
      </c>
      <c r="M22" s="106"/>
      <c r="N22" s="106"/>
      <c r="O22" s="107">
        <v>256</v>
      </c>
      <c r="P22" s="107">
        <v>819</v>
      </c>
      <c r="Q22" s="46" t="s">
        <v>224</v>
      </c>
      <c r="R22" s="47" t="s">
        <v>83</v>
      </c>
      <c r="T22" s="53"/>
      <c r="U22" s="51"/>
      <c r="V22" s="131"/>
    </row>
    <row r="23" spans="1:22" ht="36">
      <c r="A23" s="66"/>
      <c r="B23" s="17" t="s">
        <v>667</v>
      </c>
      <c r="C23" s="18">
        <v>93</v>
      </c>
      <c r="D23" s="17" t="s">
        <v>28</v>
      </c>
      <c r="E23" s="38" t="s">
        <v>28</v>
      </c>
      <c r="F23" s="17" t="s">
        <v>28</v>
      </c>
      <c r="G23" s="17" t="s">
        <v>28</v>
      </c>
      <c r="H23" s="19">
        <v>71480</v>
      </c>
      <c r="I23" s="167" t="s">
        <v>397</v>
      </c>
      <c r="J23" s="19">
        <v>12776.3</v>
      </c>
      <c r="K23" s="19">
        <v>0</v>
      </c>
      <c r="L23" s="30">
        <v>12776.3</v>
      </c>
      <c r="M23" s="19">
        <v>0</v>
      </c>
      <c r="N23" s="19">
        <v>0</v>
      </c>
      <c r="O23" s="95">
        <v>16333</v>
      </c>
      <c r="P23" s="95">
        <v>54471</v>
      </c>
      <c r="Q23" s="99"/>
      <c r="R23" s="99"/>
      <c r="S23" s="17" t="s">
        <v>512</v>
      </c>
      <c r="T23" s="17" t="s">
        <v>513</v>
      </c>
      <c r="U23" s="66" t="s">
        <v>28</v>
      </c>
      <c r="V23" s="66"/>
    </row>
    <row r="24" spans="1:22" ht="36">
      <c r="A24" s="67"/>
      <c r="B24" s="26" t="s">
        <v>514</v>
      </c>
      <c r="C24" s="27">
        <v>93</v>
      </c>
      <c r="D24" s="26" t="s">
        <v>28</v>
      </c>
      <c r="E24" s="28" t="s">
        <v>28</v>
      </c>
      <c r="F24" s="26" t="s">
        <v>28</v>
      </c>
      <c r="G24" s="26" t="s">
        <v>28</v>
      </c>
      <c r="H24" s="30">
        <v>71480</v>
      </c>
      <c r="I24" s="109" t="s">
        <v>397</v>
      </c>
      <c r="J24" s="30">
        <v>12776.3</v>
      </c>
      <c r="K24" s="30">
        <v>0</v>
      </c>
      <c r="L24" s="30">
        <v>12776.3</v>
      </c>
      <c r="M24" s="30">
        <v>0</v>
      </c>
      <c r="N24" s="30">
        <v>0</v>
      </c>
      <c r="O24" s="95">
        <v>16333</v>
      </c>
      <c r="P24" s="95">
        <v>54471</v>
      </c>
      <c r="Q24" s="95"/>
      <c r="R24" s="95"/>
      <c r="S24" s="26" t="s">
        <v>512</v>
      </c>
      <c r="T24" s="26" t="s">
        <v>513</v>
      </c>
      <c r="U24" s="67"/>
      <c r="V24" s="67"/>
    </row>
    <row r="25" spans="1:22" ht="27" customHeight="1">
      <c r="A25" s="17"/>
      <c r="B25" s="17" t="s">
        <v>684</v>
      </c>
      <c r="C25" s="18">
        <f>C26+C29</f>
        <v>3</v>
      </c>
      <c r="D25" s="17" t="s">
        <v>28</v>
      </c>
      <c r="E25" s="38" t="s">
        <v>28</v>
      </c>
      <c r="F25" s="17" t="s">
        <v>28</v>
      </c>
      <c r="G25" s="77" t="s">
        <v>28</v>
      </c>
      <c r="H25" s="19" t="s">
        <v>28</v>
      </c>
      <c r="I25" s="77" t="s">
        <v>28</v>
      </c>
      <c r="J25" s="19">
        <f t="shared" ref="J25:P25" si="4">J26+J29</f>
        <v>1385.2</v>
      </c>
      <c r="K25" s="19">
        <f t="shared" si="4"/>
        <v>0</v>
      </c>
      <c r="L25" s="19">
        <f t="shared" si="4"/>
        <v>1354.97</v>
      </c>
      <c r="M25" s="19">
        <f t="shared" si="4"/>
        <v>30.23</v>
      </c>
      <c r="N25" s="19">
        <f t="shared" si="4"/>
        <v>0</v>
      </c>
      <c r="O25" s="99">
        <f t="shared" si="4"/>
        <v>33740</v>
      </c>
      <c r="P25" s="99">
        <f t="shared" si="4"/>
        <v>111220</v>
      </c>
      <c r="Q25" s="99"/>
      <c r="R25" s="99"/>
      <c r="S25" s="17" t="s">
        <v>28</v>
      </c>
      <c r="T25" s="17" t="s">
        <v>28</v>
      </c>
      <c r="U25" s="17" t="s">
        <v>28</v>
      </c>
      <c r="V25" s="17"/>
    </row>
    <row r="26" spans="1:22" ht="27" customHeight="1">
      <c r="A26" s="26"/>
      <c r="B26" s="26" t="s">
        <v>375</v>
      </c>
      <c r="C26" s="27">
        <f>C27</f>
        <v>2</v>
      </c>
      <c r="D26" s="26" t="s">
        <v>28</v>
      </c>
      <c r="E26" s="28" t="s">
        <v>28</v>
      </c>
      <c r="F26" s="26" t="s">
        <v>28</v>
      </c>
      <c r="G26" s="26" t="s">
        <v>28</v>
      </c>
      <c r="H26" s="78">
        <f t="shared" ref="H26:P26" si="5">H27+H28</f>
        <v>24620</v>
      </c>
      <c r="I26" s="112" t="s">
        <v>155</v>
      </c>
      <c r="J26" s="106">
        <f t="shared" si="5"/>
        <v>1324.74</v>
      </c>
      <c r="K26" s="113">
        <f t="shared" si="5"/>
        <v>0</v>
      </c>
      <c r="L26" s="114">
        <f t="shared" si="5"/>
        <v>1324.74</v>
      </c>
      <c r="M26" s="115">
        <f t="shared" si="5"/>
        <v>0</v>
      </c>
      <c r="N26" s="115">
        <f t="shared" si="5"/>
        <v>0</v>
      </c>
      <c r="O26" s="113">
        <f t="shared" si="5"/>
        <v>24620</v>
      </c>
      <c r="P26" s="113">
        <f t="shared" si="5"/>
        <v>83860</v>
      </c>
      <c r="Q26" s="113"/>
      <c r="R26" s="113"/>
      <c r="S26" s="67"/>
      <c r="T26" s="67" t="s">
        <v>83</v>
      </c>
      <c r="U26" s="26" t="s">
        <v>40</v>
      </c>
      <c r="V26" s="26"/>
    </row>
    <row r="27" spans="1:22" ht="27" customHeight="1">
      <c r="A27" s="514" t="s">
        <v>516</v>
      </c>
      <c r="B27" s="515" t="s">
        <v>517</v>
      </c>
      <c r="C27" s="516">
        <v>2</v>
      </c>
      <c r="D27" s="51" t="s">
        <v>518</v>
      </c>
      <c r="E27" s="52" t="s">
        <v>519</v>
      </c>
      <c r="F27" s="51" t="s">
        <v>379</v>
      </c>
      <c r="G27" s="51" t="s">
        <v>520</v>
      </c>
      <c r="H27" s="80">
        <v>20000</v>
      </c>
      <c r="I27" s="82" t="s">
        <v>155</v>
      </c>
      <c r="J27" s="54">
        <v>1200</v>
      </c>
      <c r="K27" s="82">
        <v>0</v>
      </c>
      <c r="L27" s="80">
        <v>1200</v>
      </c>
      <c r="M27" s="82">
        <v>0</v>
      </c>
      <c r="N27" s="82">
        <v>0</v>
      </c>
      <c r="O27" s="116">
        <v>20000</v>
      </c>
      <c r="P27" s="116">
        <v>70000</v>
      </c>
      <c r="Q27" s="116"/>
      <c r="R27" s="116"/>
      <c r="S27" s="79" t="s">
        <v>521</v>
      </c>
      <c r="T27" s="82" t="s">
        <v>40</v>
      </c>
      <c r="U27" s="79"/>
      <c r="V27" s="129"/>
    </row>
    <row r="28" spans="1:22" ht="30.95" customHeight="1">
      <c r="A28" s="514"/>
      <c r="B28" s="515"/>
      <c r="C28" s="516"/>
      <c r="D28" s="51" t="s">
        <v>383</v>
      </c>
      <c r="E28" s="52" t="s">
        <v>384</v>
      </c>
      <c r="F28" s="51" t="s">
        <v>35</v>
      </c>
      <c r="G28" s="51" t="s">
        <v>205</v>
      </c>
      <c r="H28" s="80">
        <v>4620</v>
      </c>
      <c r="I28" s="82" t="s">
        <v>155</v>
      </c>
      <c r="J28" s="54">
        <v>124.74</v>
      </c>
      <c r="K28" s="82">
        <v>0</v>
      </c>
      <c r="L28" s="80">
        <v>124.74</v>
      </c>
      <c r="M28" s="82">
        <v>0</v>
      </c>
      <c r="N28" s="82">
        <v>0</v>
      </c>
      <c r="O28" s="116">
        <v>4620</v>
      </c>
      <c r="P28" s="116">
        <v>13860</v>
      </c>
      <c r="Q28" s="116"/>
      <c r="R28" s="116"/>
      <c r="S28" s="79" t="s">
        <v>521</v>
      </c>
      <c r="T28" s="82" t="s">
        <v>40</v>
      </c>
      <c r="U28" s="79"/>
      <c r="V28" s="131"/>
    </row>
    <row r="29" spans="1:22" ht="27" customHeight="1">
      <c r="A29" s="67"/>
      <c r="B29" s="26" t="s">
        <v>386</v>
      </c>
      <c r="C29" s="27">
        <v>1</v>
      </c>
      <c r="D29" s="26" t="s">
        <v>28</v>
      </c>
      <c r="E29" s="28" t="s">
        <v>28</v>
      </c>
      <c r="F29" s="26" t="s">
        <v>28</v>
      </c>
      <c r="G29" s="26" t="s">
        <v>28</v>
      </c>
      <c r="H29" s="30">
        <f t="shared" ref="H29:P29" si="6">H30</f>
        <v>108</v>
      </c>
      <c r="I29" s="29" t="s">
        <v>249</v>
      </c>
      <c r="J29" s="30">
        <f t="shared" si="6"/>
        <v>60.46</v>
      </c>
      <c r="K29" s="26">
        <f t="shared" si="6"/>
        <v>0</v>
      </c>
      <c r="L29" s="30">
        <f t="shared" si="6"/>
        <v>30.23</v>
      </c>
      <c r="M29" s="26">
        <f t="shared" si="6"/>
        <v>30.23</v>
      </c>
      <c r="N29" s="26">
        <f t="shared" si="6"/>
        <v>0</v>
      </c>
      <c r="O29" s="95">
        <f t="shared" si="6"/>
        <v>9120</v>
      </c>
      <c r="P29" s="95">
        <f t="shared" si="6"/>
        <v>27360</v>
      </c>
      <c r="Q29" s="95"/>
      <c r="R29" s="95"/>
      <c r="S29" s="26" t="s">
        <v>522</v>
      </c>
      <c r="T29" s="26" t="s">
        <v>83</v>
      </c>
      <c r="U29" s="26" t="s">
        <v>40</v>
      </c>
      <c r="V29" s="67"/>
    </row>
    <row r="30" spans="1:22" ht="27" customHeight="1">
      <c r="A30" s="81" t="s">
        <v>523</v>
      </c>
      <c r="B30" s="79" t="s">
        <v>387</v>
      </c>
      <c r="C30" s="57">
        <v>1</v>
      </c>
      <c r="D30" s="79" t="s">
        <v>524</v>
      </c>
      <c r="E30" s="52" t="s">
        <v>525</v>
      </c>
      <c r="F30" s="82" t="s">
        <v>35</v>
      </c>
      <c r="G30" s="79" t="s">
        <v>526</v>
      </c>
      <c r="H30" s="83">
        <v>108</v>
      </c>
      <c r="I30" s="117" t="s">
        <v>312</v>
      </c>
      <c r="J30" s="54">
        <v>60.46</v>
      </c>
      <c r="K30" s="82">
        <v>0</v>
      </c>
      <c r="L30" s="102">
        <v>30.23</v>
      </c>
      <c r="M30" s="82">
        <v>30.23</v>
      </c>
      <c r="N30" s="118"/>
      <c r="O30" s="116">
        <v>9120</v>
      </c>
      <c r="P30" s="116">
        <v>27360</v>
      </c>
      <c r="Q30" s="116"/>
      <c r="R30" s="116"/>
      <c r="S30" s="79" t="s">
        <v>390</v>
      </c>
      <c r="T30" s="82" t="s">
        <v>40</v>
      </c>
      <c r="U30" s="132"/>
      <c r="V30" s="131"/>
    </row>
    <row r="31" spans="1:22" ht="27" customHeight="1">
      <c r="A31" s="17"/>
      <c r="B31" s="17" t="s">
        <v>527</v>
      </c>
      <c r="C31" s="18">
        <v>1</v>
      </c>
      <c r="D31" s="17" t="s">
        <v>28</v>
      </c>
      <c r="E31" s="17" t="s">
        <v>28</v>
      </c>
      <c r="F31" s="17" t="s">
        <v>28</v>
      </c>
      <c r="G31" s="77" t="s">
        <v>28</v>
      </c>
      <c r="H31" s="19" t="s">
        <v>28</v>
      </c>
      <c r="I31" s="77" t="s">
        <v>28</v>
      </c>
      <c r="J31" s="30">
        <v>2562.88</v>
      </c>
      <c r="K31" s="19" t="e">
        <f>K32+#REF!</f>
        <v>#REF!</v>
      </c>
      <c r="L31" s="30">
        <v>2562.88</v>
      </c>
      <c r="M31" s="19" t="e">
        <f>M32+#REF!</f>
        <v>#REF!</v>
      </c>
      <c r="N31" s="19" t="e">
        <f>N32+#REF!</f>
        <v>#REF!</v>
      </c>
      <c r="O31" s="100">
        <v>15213</v>
      </c>
      <c r="P31" s="100">
        <v>48268</v>
      </c>
      <c r="Q31" s="99"/>
      <c r="R31" s="99"/>
      <c r="S31" s="17" t="s">
        <v>28</v>
      </c>
      <c r="T31" s="17" t="s">
        <v>28</v>
      </c>
      <c r="U31" s="17" t="s">
        <v>28</v>
      </c>
      <c r="V31" s="17"/>
    </row>
    <row r="32" spans="1:22" ht="27" customHeight="1">
      <c r="A32" s="26"/>
      <c r="B32" s="26" t="s">
        <v>283</v>
      </c>
      <c r="C32" s="27">
        <v>1</v>
      </c>
      <c r="D32" s="26" t="s">
        <v>28</v>
      </c>
      <c r="E32" s="26" t="s">
        <v>28</v>
      </c>
      <c r="F32" s="26" t="s">
        <v>28</v>
      </c>
      <c r="G32" s="29" t="s">
        <v>28</v>
      </c>
      <c r="H32" s="30">
        <v>1340.2</v>
      </c>
      <c r="I32" s="29" t="s">
        <v>187</v>
      </c>
      <c r="J32" s="30">
        <v>2562.88</v>
      </c>
      <c r="K32" s="30">
        <f t="shared" ref="K32:N32" si="7">K33</f>
        <v>0</v>
      </c>
      <c r="L32" s="30">
        <v>2562.88</v>
      </c>
      <c r="M32" s="30">
        <f t="shared" si="7"/>
        <v>0</v>
      </c>
      <c r="N32" s="30">
        <f t="shared" si="7"/>
        <v>0</v>
      </c>
      <c r="O32" s="100">
        <v>15213</v>
      </c>
      <c r="P32" s="100">
        <v>48268</v>
      </c>
      <c r="Q32" s="95"/>
      <c r="R32" s="95"/>
      <c r="S32" s="26" t="s">
        <v>28</v>
      </c>
      <c r="T32" s="26" t="s">
        <v>28</v>
      </c>
      <c r="U32" s="26" t="s">
        <v>28</v>
      </c>
      <c r="V32" s="26"/>
    </row>
    <row r="33" spans="1:22" ht="62.1" customHeight="1">
      <c r="A33" s="39">
        <v>1</v>
      </c>
      <c r="B33" s="84" t="s">
        <v>528</v>
      </c>
      <c r="C33" s="85">
        <v>1</v>
      </c>
      <c r="D33" s="39" t="s">
        <v>529</v>
      </c>
      <c r="E33" s="41" t="s">
        <v>530</v>
      </c>
      <c r="F33" s="42" t="s">
        <v>35</v>
      </c>
      <c r="G33" s="84" t="s">
        <v>36</v>
      </c>
      <c r="H33" s="86">
        <v>1340.2</v>
      </c>
      <c r="I33" s="119" t="s">
        <v>187</v>
      </c>
      <c r="J33" s="86">
        <v>2562.88</v>
      </c>
      <c r="K33" s="39">
        <v>0</v>
      </c>
      <c r="L33" s="86">
        <v>2562.88</v>
      </c>
      <c r="M33" s="39">
        <v>0</v>
      </c>
      <c r="N33" s="39">
        <v>0</v>
      </c>
      <c r="O33" s="100">
        <v>15213</v>
      </c>
      <c r="P33" s="100">
        <v>48268</v>
      </c>
      <c r="Q33" s="100"/>
      <c r="R33" s="100"/>
      <c r="S33" s="39" t="s">
        <v>63</v>
      </c>
      <c r="T33" s="39" t="s">
        <v>531</v>
      </c>
      <c r="U33" s="39" t="s">
        <v>40</v>
      </c>
      <c r="V33" s="39"/>
    </row>
    <row r="34" spans="1:22" ht="27" customHeight="1">
      <c r="A34" s="17"/>
      <c r="B34" s="38" t="s">
        <v>532</v>
      </c>
      <c r="C34" s="18">
        <v>1</v>
      </c>
      <c r="D34" s="17" t="s">
        <v>28</v>
      </c>
      <c r="E34" s="17" t="s">
        <v>28</v>
      </c>
      <c r="F34" s="17" t="s">
        <v>28</v>
      </c>
      <c r="G34" s="77" t="s">
        <v>28</v>
      </c>
      <c r="H34" s="54">
        <v>145</v>
      </c>
      <c r="I34" s="77" t="s">
        <v>65</v>
      </c>
      <c r="J34" s="54">
        <v>900</v>
      </c>
      <c r="K34" s="18" t="e">
        <f>K35</f>
        <v>#REF!</v>
      </c>
      <c r="L34" s="54">
        <v>700</v>
      </c>
      <c r="M34" s="79">
        <v>100</v>
      </c>
      <c r="N34" s="79">
        <v>100</v>
      </c>
      <c r="O34" s="103">
        <v>42</v>
      </c>
      <c r="P34" s="103">
        <v>228</v>
      </c>
      <c r="Q34" s="99"/>
      <c r="R34" s="99"/>
      <c r="S34" s="17" t="s">
        <v>28</v>
      </c>
      <c r="T34" s="17" t="s">
        <v>28</v>
      </c>
      <c r="U34" s="17" t="s">
        <v>28</v>
      </c>
      <c r="V34" s="17"/>
    </row>
    <row r="35" spans="1:22" ht="27" customHeight="1">
      <c r="A35" s="45" t="s">
        <v>503</v>
      </c>
      <c r="B35" s="46" t="s">
        <v>296</v>
      </c>
      <c r="C35" s="47">
        <v>1</v>
      </c>
      <c r="D35" s="46"/>
      <c r="E35" s="87"/>
      <c r="F35" s="46"/>
      <c r="G35" s="46"/>
      <c r="H35" s="54">
        <v>145</v>
      </c>
      <c r="I35" s="47" t="s">
        <v>312</v>
      </c>
      <c r="J35" s="54">
        <v>900</v>
      </c>
      <c r="K35" s="47" t="e">
        <f>K36+#REF!</f>
        <v>#REF!</v>
      </c>
      <c r="L35" s="54">
        <v>700</v>
      </c>
      <c r="M35" s="79">
        <v>100</v>
      </c>
      <c r="N35" s="79">
        <v>100</v>
      </c>
      <c r="O35" s="103">
        <v>42</v>
      </c>
      <c r="P35" s="103">
        <v>228</v>
      </c>
      <c r="Q35" s="107"/>
      <c r="R35" s="107"/>
      <c r="S35" s="46"/>
      <c r="T35" s="47"/>
      <c r="U35" s="46"/>
      <c r="V35" s="126"/>
    </row>
    <row r="36" spans="1:22" ht="36" customHeight="1">
      <c r="A36" s="81" t="s">
        <v>533</v>
      </c>
      <c r="B36" s="79" t="s">
        <v>297</v>
      </c>
      <c r="C36" s="50">
        <v>1</v>
      </c>
      <c r="D36" s="79" t="s">
        <v>87</v>
      </c>
      <c r="E36" s="52" t="s">
        <v>298</v>
      </c>
      <c r="F36" s="79" t="s">
        <v>62</v>
      </c>
      <c r="G36" s="79" t="s">
        <v>36</v>
      </c>
      <c r="H36" s="54">
        <v>145</v>
      </c>
      <c r="I36" s="79" t="s">
        <v>65</v>
      </c>
      <c r="J36" s="54">
        <v>900</v>
      </c>
      <c r="K36" s="79">
        <v>0</v>
      </c>
      <c r="L36" s="54">
        <v>700</v>
      </c>
      <c r="M36" s="79">
        <v>100</v>
      </c>
      <c r="N36" s="79">
        <v>100</v>
      </c>
      <c r="O36" s="103">
        <v>42</v>
      </c>
      <c r="P36" s="103">
        <v>228</v>
      </c>
      <c r="Q36" s="103"/>
      <c r="R36" s="103"/>
      <c r="S36" s="79" t="s">
        <v>299</v>
      </c>
      <c r="T36" s="79" t="s">
        <v>40</v>
      </c>
      <c r="U36" s="79" t="s">
        <v>534</v>
      </c>
      <c r="V36" s="131"/>
    </row>
    <row r="37" spans="1:22" ht="27" customHeight="1">
      <c r="A37" s="17"/>
      <c r="B37" s="36" t="s">
        <v>535</v>
      </c>
      <c r="C37" s="18">
        <v>1</v>
      </c>
      <c r="D37" s="17" t="s">
        <v>28</v>
      </c>
      <c r="E37" s="17" t="s">
        <v>28</v>
      </c>
      <c r="F37" s="17" t="s">
        <v>28</v>
      </c>
      <c r="G37" s="17" t="s">
        <v>28</v>
      </c>
      <c r="H37" s="83">
        <v>150</v>
      </c>
      <c r="I37" s="17" t="s">
        <v>65</v>
      </c>
      <c r="J37" s="83">
        <v>750</v>
      </c>
      <c r="K37" s="18">
        <f t="shared" ref="K37:N37" si="8">K38</f>
        <v>0</v>
      </c>
      <c r="L37" s="83">
        <v>750</v>
      </c>
      <c r="M37" s="18">
        <f t="shared" si="8"/>
        <v>0</v>
      </c>
      <c r="N37" s="18">
        <f t="shared" si="8"/>
        <v>0</v>
      </c>
      <c r="O37" s="158">
        <v>21421</v>
      </c>
      <c r="P37" s="158">
        <v>54708</v>
      </c>
      <c r="Q37" s="99"/>
      <c r="R37" s="99"/>
      <c r="S37" s="17" t="s">
        <v>28</v>
      </c>
      <c r="T37" s="17" t="s">
        <v>28</v>
      </c>
      <c r="U37" s="17" t="s">
        <v>28</v>
      </c>
      <c r="V37" s="17"/>
    </row>
    <row r="38" spans="1:22" ht="27" customHeight="1">
      <c r="A38" s="67"/>
      <c r="B38" s="26" t="s">
        <v>536</v>
      </c>
      <c r="C38" s="137">
        <v>1</v>
      </c>
      <c r="D38" s="138" t="s">
        <v>28</v>
      </c>
      <c r="E38" s="138" t="s">
        <v>28</v>
      </c>
      <c r="F38" s="138" t="s">
        <v>28</v>
      </c>
      <c r="G38" s="138" t="s">
        <v>28</v>
      </c>
      <c r="H38" s="83">
        <v>150</v>
      </c>
      <c r="I38" s="26" t="s">
        <v>65</v>
      </c>
      <c r="J38" s="83">
        <v>750</v>
      </c>
      <c r="K38" s="137">
        <f t="shared" ref="K38:N38" si="9">K39</f>
        <v>0</v>
      </c>
      <c r="L38" s="83">
        <v>750</v>
      </c>
      <c r="M38" s="137">
        <f t="shared" si="9"/>
        <v>0</v>
      </c>
      <c r="N38" s="137">
        <f t="shared" si="9"/>
        <v>0</v>
      </c>
      <c r="O38" s="158">
        <v>21421</v>
      </c>
      <c r="P38" s="158">
        <v>54708</v>
      </c>
      <c r="Q38" s="138"/>
      <c r="R38" s="138"/>
      <c r="S38" s="26" t="s">
        <v>28</v>
      </c>
      <c r="T38" s="26" t="s">
        <v>28</v>
      </c>
      <c r="U38" s="26" t="s">
        <v>28</v>
      </c>
      <c r="V38" s="67"/>
    </row>
    <row r="39" spans="1:22" ht="27" customHeight="1">
      <c r="A39" s="81" t="s">
        <v>537</v>
      </c>
      <c r="B39" s="132" t="s">
        <v>314</v>
      </c>
      <c r="C39" s="117">
        <v>1</v>
      </c>
      <c r="D39" s="132" t="s">
        <v>315</v>
      </c>
      <c r="E39" s="140" t="s">
        <v>316</v>
      </c>
      <c r="F39" s="132" t="s">
        <v>62</v>
      </c>
      <c r="G39" s="132" t="s">
        <v>510</v>
      </c>
      <c r="H39" s="83">
        <v>150</v>
      </c>
      <c r="I39" s="117" t="s">
        <v>65</v>
      </c>
      <c r="J39" s="83">
        <v>750</v>
      </c>
      <c r="K39" s="117">
        <v>0</v>
      </c>
      <c r="L39" s="83">
        <v>750</v>
      </c>
      <c r="M39" s="117">
        <v>0</v>
      </c>
      <c r="N39" s="117">
        <v>0</v>
      </c>
      <c r="O39" s="158">
        <v>21421</v>
      </c>
      <c r="P39" s="158">
        <v>54708</v>
      </c>
      <c r="Q39" s="158"/>
      <c r="R39" s="158"/>
      <c r="S39" s="132" t="s">
        <v>538</v>
      </c>
      <c r="T39" s="117" t="s">
        <v>40</v>
      </c>
      <c r="U39" s="132" t="s">
        <v>539</v>
      </c>
      <c r="V39" s="129"/>
    </row>
    <row r="40" spans="1:22" ht="45" customHeight="1">
      <c r="A40" s="17"/>
      <c r="B40" s="38" t="s">
        <v>391</v>
      </c>
      <c r="C40" s="18">
        <f t="shared" ref="C40:C43" si="10">C41</f>
        <v>1</v>
      </c>
      <c r="D40" s="17" t="s">
        <v>28</v>
      </c>
      <c r="E40" s="17" t="s">
        <v>28</v>
      </c>
      <c r="F40" s="17" t="s">
        <v>28</v>
      </c>
      <c r="G40" s="77" t="s">
        <v>28</v>
      </c>
      <c r="H40" s="19">
        <f>H41</f>
        <v>142500</v>
      </c>
      <c r="I40" s="77" t="s">
        <v>65</v>
      </c>
      <c r="J40" s="19">
        <f t="shared" ref="J40:L40" si="11">SUM(J41)</f>
        <v>54790</v>
      </c>
      <c r="K40" s="19">
        <f t="shared" si="11"/>
        <v>15000</v>
      </c>
      <c r="L40" s="19">
        <f t="shared" si="11"/>
        <v>39790</v>
      </c>
      <c r="M40" s="19">
        <v>0</v>
      </c>
      <c r="N40" s="19">
        <f>SUM(N41)</f>
        <v>0</v>
      </c>
      <c r="O40" s="99">
        <f>O41</f>
        <v>13394</v>
      </c>
      <c r="P40" s="99">
        <f>P41</f>
        <v>42959</v>
      </c>
      <c r="Q40" s="99"/>
      <c r="R40" s="99"/>
      <c r="S40" s="17" t="s">
        <v>158</v>
      </c>
      <c r="T40" s="17" t="s">
        <v>540</v>
      </c>
      <c r="U40" s="17" t="s">
        <v>40</v>
      </c>
      <c r="V40" s="17"/>
    </row>
    <row r="41" spans="1:22" ht="102" customHeight="1">
      <c r="A41" s="81" t="s">
        <v>541</v>
      </c>
      <c r="B41" s="145" t="s">
        <v>392</v>
      </c>
      <c r="C41" s="11">
        <v>1</v>
      </c>
      <c r="D41" s="145" t="s">
        <v>393</v>
      </c>
      <c r="E41" s="41" t="s">
        <v>542</v>
      </c>
      <c r="F41" s="145" t="s">
        <v>395</v>
      </c>
      <c r="G41" s="145" t="s">
        <v>543</v>
      </c>
      <c r="H41" s="146">
        <v>142500</v>
      </c>
      <c r="I41" s="92" t="s">
        <v>397</v>
      </c>
      <c r="J41" s="161">
        <f>K41+L41</f>
        <v>54790</v>
      </c>
      <c r="K41" s="92">
        <v>15000</v>
      </c>
      <c r="L41" s="146">
        <v>39790</v>
      </c>
      <c r="M41" s="145">
        <v>0</v>
      </c>
      <c r="N41" s="145">
        <v>0</v>
      </c>
      <c r="O41" s="162">
        <v>13394</v>
      </c>
      <c r="P41" s="162">
        <v>42959</v>
      </c>
      <c r="Q41" s="162"/>
      <c r="R41" s="162"/>
      <c r="S41" s="17" t="s">
        <v>544</v>
      </c>
      <c r="T41" s="17" t="s">
        <v>540</v>
      </c>
      <c r="U41" s="168" t="s">
        <v>545</v>
      </c>
      <c r="V41" s="129"/>
    </row>
    <row r="42" spans="1:22" ht="78" customHeight="1">
      <c r="A42" s="17"/>
      <c r="B42" s="38" t="s">
        <v>399</v>
      </c>
      <c r="C42" s="18">
        <f t="shared" si="10"/>
        <v>1</v>
      </c>
      <c r="D42" s="17"/>
      <c r="E42" s="38"/>
      <c r="F42" s="17" t="s">
        <v>379</v>
      </c>
      <c r="G42" s="79" t="s">
        <v>36</v>
      </c>
      <c r="H42" s="54">
        <v>7350</v>
      </c>
      <c r="I42" s="18" t="str">
        <f t="shared" ref="I42:N42" si="12">I43</f>
        <v>平方米</v>
      </c>
      <c r="J42" s="54">
        <v>1550</v>
      </c>
      <c r="K42" s="19">
        <f t="shared" si="12"/>
        <v>0</v>
      </c>
      <c r="L42" s="54">
        <v>1550</v>
      </c>
      <c r="M42" s="19">
        <f t="shared" si="12"/>
        <v>0</v>
      </c>
      <c r="N42" s="19">
        <f t="shared" si="12"/>
        <v>0</v>
      </c>
      <c r="O42" s="103">
        <v>901</v>
      </c>
      <c r="P42" s="103">
        <v>3570</v>
      </c>
      <c r="Q42" s="99"/>
      <c r="R42" s="99"/>
      <c r="S42" s="17" t="s">
        <v>28</v>
      </c>
      <c r="T42" s="17" t="s">
        <v>28</v>
      </c>
      <c r="U42" s="77" t="s">
        <v>28</v>
      </c>
      <c r="V42" s="17"/>
    </row>
    <row r="43" spans="1:22" ht="30" customHeight="1">
      <c r="A43" s="67"/>
      <c r="B43" s="147" t="s">
        <v>546</v>
      </c>
      <c r="C43" s="27">
        <f t="shared" si="10"/>
        <v>1</v>
      </c>
      <c r="D43" s="26" t="s">
        <v>28</v>
      </c>
      <c r="E43" s="26" t="s">
        <v>28</v>
      </c>
      <c r="F43" s="26" t="s">
        <v>28</v>
      </c>
      <c r="G43" s="29" t="s">
        <v>28</v>
      </c>
      <c r="H43" s="54">
        <v>7350</v>
      </c>
      <c r="I43" s="29" t="s">
        <v>397</v>
      </c>
      <c r="J43" s="54">
        <v>1550</v>
      </c>
      <c r="K43" s="26">
        <f t="shared" ref="K43:N43" si="13">K44</f>
        <v>0</v>
      </c>
      <c r="L43" s="54">
        <v>1550</v>
      </c>
      <c r="M43" s="26">
        <f t="shared" si="13"/>
        <v>0</v>
      </c>
      <c r="N43" s="26">
        <f t="shared" si="13"/>
        <v>0</v>
      </c>
      <c r="O43" s="103">
        <v>901</v>
      </c>
      <c r="P43" s="103">
        <v>3570</v>
      </c>
      <c r="Q43" s="95"/>
      <c r="R43" s="95"/>
      <c r="S43" s="26" t="s">
        <v>106</v>
      </c>
      <c r="T43" s="26" t="s">
        <v>547</v>
      </c>
      <c r="U43" s="29" t="s">
        <v>489</v>
      </c>
      <c r="V43" s="67"/>
    </row>
    <row r="44" spans="1:22" ht="78" customHeight="1">
      <c r="A44" s="48" t="s">
        <v>548</v>
      </c>
      <c r="B44" s="49" t="s">
        <v>400</v>
      </c>
      <c r="C44" s="50">
        <v>1</v>
      </c>
      <c r="D44" s="79" t="s">
        <v>401</v>
      </c>
      <c r="E44" s="52" t="s">
        <v>402</v>
      </c>
      <c r="F44" s="79" t="s">
        <v>281</v>
      </c>
      <c r="G44" s="79" t="s">
        <v>36</v>
      </c>
      <c r="H44" s="54">
        <v>7350</v>
      </c>
      <c r="I44" s="79" t="s">
        <v>397</v>
      </c>
      <c r="J44" s="54">
        <v>1550</v>
      </c>
      <c r="K44" s="79">
        <v>0</v>
      </c>
      <c r="L44" s="54">
        <v>1550</v>
      </c>
      <c r="M44" s="79">
        <v>0</v>
      </c>
      <c r="N44" s="79">
        <v>0</v>
      </c>
      <c r="O44" s="103">
        <v>901</v>
      </c>
      <c r="P44" s="103">
        <v>3570</v>
      </c>
      <c r="Q44" s="103"/>
      <c r="R44" s="103"/>
      <c r="S44" s="79"/>
      <c r="T44" s="79" t="s">
        <v>40</v>
      </c>
      <c r="U44" s="79" t="s">
        <v>549</v>
      </c>
      <c r="V44" s="131"/>
    </row>
    <row r="45" spans="1:22" ht="78" customHeight="1"/>
    <row r="46" spans="1:22" ht="78" customHeight="1"/>
    <row r="47" spans="1:22" ht="78" customHeight="1"/>
    <row r="48" spans="1:22" ht="78"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sheetData>
  <mergeCells count="28">
    <mergeCell ref="A1:V1"/>
    <mergeCell ref="A2:V2"/>
    <mergeCell ref="J3:N3"/>
    <mergeCell ref="K4:N4"/>
    <mergeCell ref="A3:A6"/>
    <mergeCell ref="D3:D6"/>
    <mergeCell ref="E3:E6"/>
    <mergeCell ref="F3:F6"/>
    <mergeCell ref="G3:G6"/>
    <mergeCell ref="J4:J6"/>
    <mergeCell ref="K5:K6"/>
    <mergeCell ref="L5:L6"/>
    <mergeCell ref="M5:M6"/>
    <mergeCell ref="N5:N6"/>
    <mergeCell ref="O3:O6"/>
    <mergeCell ref="P3:P6"/>
    <mergeCell ref="A27:A28"/>
    <mergeCell ref="B3:B6"/>
    <mergeCell ref="B27:B28"/>
    <mergeCell ref="C3:C6"/>
    <mergeCell ref="C27:C28"/>
    <mergeCell ref="V3:V6"/>
    <mergeCell ref="H3:I5"/>
    <mergeCell ref="Q4:Q6"/>
    <mergeCell ref="R4:R6"/>
    <mergeCell ref="S3:S6"/>
    <mergeCell ref="T3:T6"/>
    <mergeCell ref="U3:U6"/>
  </mergeCells>
  <phoneticPr fontId="1" type="noConversion"/>
  <dataValidations count="1">
    <dataValidation type="list" allowBlank="1" showInputMessage="1" showErrorMessage="1" sqref="F10 F17 F18 F22 F33 F36 F41">
      <formula1>"新建,改扩建"</formula1>
    </dataValidation>
  </dataValidations>
  <pageMargins left="0.75" right="0.75" top="1" bottom="1" header="0.51180555555555596" footer="0.51180555555555596"/>
  <pageSetup paperSize="9" orientation="portrait" r:id="rId1"/>
</worksheet>
</file>

<file path=xl/worksheets/sheet15.xml><?xml version="1.0" encoding="utf-8"?>
<worksheet xmlns="http://schemas.openxmlformats.org/spreadsheetml/2006/main" xmlns:r="http://schemas.openxmlformats.org/officeDocument/2006/relationships">
  <dimension ref="A1:XEZ88"/>
  <sheetViews>
    <sheetView workbookViewId="0">
      <selection activeCell="V8" sqref="A8:V83"/>
    </sheetView>
  </sheetViews>
  <sheetFormatPr defaultColWidth="9" defaultRowHeight="14.25"/>
  <cols>
    <col min="1" max="1" width="6.5" customWidth="1"/>
    <col min="2" max="2" width="26.25" customWidth="1"/>
    <col min="3" max="3" width="7.25" style="1" customWidth="1"/>
    <col min="4" max="4" width="18.125" customWidth="1"/>
    <col min="5" max="5" width="21.5" style="7" customWidth="1"/>
    <col min="6" max="6" width="8.625" customWidth="1"/>
    <col min="8" max="8" width="13.5" style="8" customWidth="1"/>
    <col min="9" max="9" width="9" style="1"/>
    <col min="10" max="10" width="12.25" style="9" customWidth="1"/>
    <col min="11" max="11" width="11.5" style="1"/>
    <col min="12" max="12" width="11.75" style="9" customWidth="1"/>
    <col min="13" max="14" width="11.5"/>
    <col min="15" max="18" width="11.5" style="10"/>
    <col min="20" max="20" width="11" customWidth="1"/>
    <col min="21" max="21" width="16.375" customWidth="1"/>
    <col min="22" max="22" width="14.75" customWidth="1"/>
  </cols>
  <sheetData>
    <row r="1" spans="1:24" ht="18.95" customHeight="1">
      <c r="A1" t="s">
        <v>811</v>
      </c>
    </row>
    <row r="2" spans="1:24" ht="39" customHeight="1">
      <c r="A2" s="609" t="s">
        <v>1903</v>
      </c>
      <c r="B2" s="609"/>
      <c r="C2" s="610"/>
      <c r="D2" s="609"/>
      <c r="E2" s="611"/>
      <c r="F2" s="609"/>
      <c r="G2" s="609"/>
      <c r="H2" s="612"/>
      <c r="I2" s="609"/>
      <c r="J2" s="612"/>
      <c r="K2" s="609"/>
      <c r="L2" s="612"/>
      <c r="M2" s="609"/>
      <c r="N2" s="609"/>
      <c r="O2" s="613"/>
      <c r="P2" s="613"/>
      <c r="Q2" s="613"/>
      <c r="R2" s="613"/>
      <c r="S2" s="609"/>
      <c r="T2" s="609"/>
      <c r="U2" s="609"/>
      <c r="V2" s="609"/>
    </row>
    <row r="3" spans="1:24" ht="32.1" customHeight="1">
      <c r="A3" s="614" t="s">
        <v>813</v>
      </c>
      <c r="B3" s="614"/>
      <c r="C3" s="615"/>
      <c r="D3" s="614"/>
      <c r="E3" s="616"/>
      <c r="F3" s="614"/>
      <c r="G3" s="614"/>
      <c r="H3" s="617"/>
      <c r="I3" s="618"/>
      <c r="J3" s="619"/>
      <c r="K3" s="618"/>
      <c r="L3" s="619"/>
      <c r="M3" s="614"/>
      <c r="N3" s="614"/>
      <c r="O3" s="620"/>
      <c r="P3" s="620"/>
      <c r="Q3" s="620"/>
      <c r="R3" s="620"/>
      <c r="S3" s="614"/>
      <c r="T3" s="614"/>
      <c r="U3" s="614"/>
      <c r="V3" s="614"/>
    </row>
    <row r="4" spans="1:24" s="1" customFormat="1">
      <c r="A4" s="604" t="s">
        <v>3</v>
      </c>
      <c r="B4" s="604" t="s">
        <v>4</v>
      </c>
      <c r="C4" s="608" t="s">
        <v>5</v>
      </c>
      <c r="D4" s="604" t="s">
        <v>6</v>
      </c>
      <c r="E4" s="604" t="s">
        <v>7</v>
      </c>
      <c r="F4" s="604" t="s">
        <v>8</v>
      </c>
      <c r="G4" s="604" t="s">
        <v>9</v>
      </c>
      <c r="H4" s="605" t="s">
        <v>10</v>
      </c>
      <c r="I4" s="604"/>
      <c r="J4" s="605" t="s">
        <v>11</v>
      </c>
      <c r="K4" s="604"/>
      <c r="L4" s="605"/>
      <c r="M4" s="604"/>
      <c r="N4" s="604"/>
      <c r="O4" s="511" t="s">
        <v>12</v>
      </c>
      <c r="P4" s="511" t="s">
        <v>13</v>
      </c>
      <c r="Q4" s="93"/>
      <c r="R4" s="93"/>
      <c r="S4" s="604" t="s">
        <v>16</v>
      </c>
      <c r="T4" s="604" t="s">
        <v>17</v>
      </c>
      <c r="U4" s="604" t="s">
        <v>18</v>
      </c>
      <c r="V4" s="604" t="s">
        <v>19</v>
      </c>
    </row>
    <row r="5" spans="1:24" s="1" customFormat="1">
      <c r="A5" s="604"/>
      <c r="B5" s="604"/>
      <c r="C5" s="608"/>
      <c r="D5" s="604"/>
      <c r="E5" s="604"/>
      <c r="F5" s="604"/>
      <c r="G5" s="604"/>
      <c r="H5" s="605"/>
      <c r="I5" s="604"/>
      <c r="J5" s="605" t="s">
        <v>20</v>
      </c>
      <c r="K5" s="604" t="s">
        <v>21</v>
      </c>
      <c r="L5" s="605"/>
      <c r="M5" s="604"/>
      <c r="N5" s="604"/>
      <c r="O5" s="511"/>
      <c r="P5" s="511"/>
      <c r="Q5" s="93"/>
      <c r="R5" s="93"/>
      <c r="S5" s="604"/>
      <c r="T5" s="604"/>
      <c r="U5" s="604"/>
      <c r="V5" s="604"/>
    </row>
    <row r="6" spans="1:24" s="1" customFormat="1">
      <c r="A6" s="604"/>
      <c r="B6" s="604"/>
      <c r="C6" s="608"/>
      <c r="D6" s="604"/>
      <c r="E6" s="604"/>
      <c r="F6" s="604"/>
      <c r="G6" s="604"/>
      <c r="H6" s="605"/>
      <c r="I6" s="604"/>
      <c r="J6" s="605"/>
      <c r="K6" s="621" t="s">
        <v>22</v>
      </c>
      <c r="L6" s="622" t="s">
        <v>23</v>
      </c>
      <c r="M6" s="621" t="s">
        <v>24</v>
      </c>
      <c r="N6" s="621" t="s">
        <v>814</v>
      </c>
      <c r="O6" s="511"/>
      <c r="P6" s="511"/>
      <c r="Q6" s="93"/>
      <c r="R6" s="93"/>
      <c r="S6" s="604"/>
      <c r="T6" s="604"/>
      <c r="U6" s="604"/>
      <c r="V6" s="604"/>
    </row>
    <row r="7" spans="1:24" s="1" customFormat="1">
      <c r="A7" s="604"/>
      <c r="B7" s="604"/>
      <c r="C7" s="608"/>
      <c r="D7" s="604"/>
      <c r="E7" s="604"/>
      <c r="F7" s="604"/>
      <c r="G7" s="604"/>
      <c r="H7" s="15" t="s">
        <v>26</v>
      </c>
      <c r="I7" s="13" t="s">
        <v>27</v>
      </c>
      <c r="J7" s="605"/>
      <c r="K7" s="621"/>
      <c r="L7" s="623"/>
      <c r="M7" s="624"/>
      <c r="N7" s="624"/>
      <c r="O7" s="511"/>
      <c r="P7" s="511"/>
      <c r="Q7" s="93"/>
      <c r="R7" s="93"/>
      <c r="S7" s="604"/>
      <c r="T7" s="604"/>
      <c r="U7" s="604"/>
      <c r="V7" s="604"/>
    </row>
    <row r="8" spans="1:24" s="1" customFormat="1" ht="24">
      <c r="A8" s="13"/>
      <c r="B8" s="13" t="s">
        <v>1900</v>
      </c>
      <c r="C8" s="14">
        <v>2201</v>
      </c>
      <c r="D8" s="13" t="s">
        <v>28</v>
      </c>
      <c r="E8" s="13" t="s">
        <v>28</v>
      </c>
      <c r="F8" s="13" t="s">
        <v>28</v>
      </c>
      <c r="G8" s="16" t="s">
        <v>28</v>
      </c>
      <c r="H8" s="15" t="s">
        <v>28</v>
      </c>
      <c r="I8" s="13" t="s">
        <v>28</v>
      </c>
      <c r="J8" s="15">
        <f t="shared" ref="J8:N8" si="0">J9+J16+J20+J28+J32+J39+J48+J50+J57+J60+J70+J77+J79+J51</f>
        <v>280345.92</v>
      </c>
      <c r="K8" s="15">
        <f t="shared" si="0"/>
        <v>30896</v>
      </c>
      <c r="L8" s="15">
        <f t="shared" si="0"/>
        <v>218247.69</v>
      </c>
      <c r="M8" s="15">
        <f t="shared" si="0"/>
        <v>27650.23</v>
      </c>
      <c r="N8" s="15">
        <f t="shared" si="0"/>
        <v>3552</v>
      </c>
      <c r="O8" s="93">
        <v>274826</v>
      </c>
      <c r="P8" s="93">
        <v>821256</v>
      </c>
      <c r="Q8" s="93"/>
      <c r="R8" s="93"/>
      <c r="S8" s="13" t="s">
        <v>28</v>
      </c>
      <c r="T8" s="13" t="s">
        <v>28</v>
      </c>
      <c r="U8" s="13" t="s">
        <v>28</v>
      </c>
      <c r="V8" s="13" t="s">
        <v>480</v>
      </c>
    </row>
    <row r="9" spans="1:24" s="1" customFormat="1" ht="21.95" customHeight="1">
      <c r="A9" s="17"/>
      <c r="B9" s="17" t="s">
        <v>186</v>
      </c>
      <c r="C9" s="18">
        <v>972</v>
      </c>
      <c r="D9" s="13" t="s">
        <v>28</v>
      </c>
      <c r="E9" s="13" t="s">
        <v>28</v>
      </c>
      <c r="F9" s="13" t="s">
        <v>28</v>
      </c>
      <c r="G9" s="16" t="s">
        <v>28</v>
      </c>
      <c r="H9" s="19">
        <v>1920.848</v>
      </c>
      <c r="I9" s="13" t="s">
        <v>28</v>
      </c>
      <c r="J9" s="19">
        <v>124156.46</v>
      </c>
      <c r="K9" s="19">
        <v>110</v>
      </c>
      <c r="L9" s="19">
        <v>124011.46</v>
      </c>
      <c r="M9" s="19">
        <v>0</v>
      </c>
      <c r="N9" s="19">
        <v>35</v>
      </c>
      <c r="O9" s="18">
        <v>23669</v>
      </c>
      <c r="P9" s="18">
        <v>80209</v>
      </c>
      <c r="Q9" s="18"/>
      <c r="R9" s="18"/>
      <c r="S9" s="17" t="s">
        <v>28</v>
      </c>
      <c r="T9" s="17" t="s">
        <v>28</v>
      </c>
      <c r="U9" s="17" t="s">
        <v>28</v>
      </c>
      <c r="V9" s="17"/>
    </row>
    <row r="10" spans="1:24" ht="27" customHeight="1">
      <c r="A10" s="20"/>
      <c r="B10" s="20" t="s">
        <v>188</v>
      </c>
      <c r="C10" s="21">
        <v>965</v>
      </c>
      <c r="D10" s="20" t="s">
        <v>28</v>
      </c>
      <c r="E10" s="20" t="s">
        <v>28</v>
      </c>
      <c r="F10" s="20" t="s">
        <v>28</v>
      </c>
      <c r="G10" s="22" t="s">
        <v>28</v>
      </c>
      <c r="H10" s="23">
        <v>1830.848</v>
      </c>
      <c r="I10" s="20" t="s">
        <v>187</v>
      </c>
      <c r="J10" s="23">
        <v>123459.46</v>
      </c>
      <c r="K10" s="23">
        <v>0</v>
      </c>
      <c r="L10" s="23">
        <v>123459.46</v>
      </c>
      <c r="M10" s="23">
        <v>0</v>
      </c>
      <c r="N10" s="23">
        <v>0</v>
      </c>
      <c r="O10" s="94">
        <v>23192</v>
      </c>
      <c r="P10" s="94">
        <v>79153</v>
      </c>
      <c r="Q10" s="94"/>
      <c r="R10" s="94"/>
      <c r="S10" s="20" t="s">
        <v>28</v>
      </c>
      <c r="T10" s="20" t="s">
        <v>28</v>
      </c>
      <c r="U10" s="20" t="s">
        <v>28</v>
      </c>
      <c r="V10" s="20"/>
    </row>
    <row r="11" spans="1:24" ht="24">
      <c r="A11" s="13"/>
      <c r="B11" s="13" t="s">
        <v>481</v>
      </c>
      <c r="C11" s="14">
        <v>755</v>
      </c>
      <c r="D11" s="13" t="s">
        <v>482</v>
      </c>
      <c r="E11" s="24" t="s">
        <v>483</v>
      </c>
      <c r="F11" s="25" t="s">
        <v>62</v>
      </c>
      <c r="G11" s="16" t="s">
        <v>36</v>
      </c>
      <c r="H11" s="15">
        <v>1063.902</v>
      </c>
      <c r="I11" s="13" t="s">
        <v>187</v>
      </c>
      <c r="J11" s="15">
        <v>85112.16</v>
      </c>
      <c r="K11" s="14">
        <v>0</v>
      </c>
      <c r="L11" s="15">
        <v>85112.16</v>
      </c>
      <c r="M11" s="14">
        <v>0</v>
      </c>
      <c r="N11" s="14">
        <v>0</v>
      </c>
      <c r="O11" s="93">
        <v>13111</v>
      </c>
      <c r="P11" s="93">
        <v>44481</v>
      </c>
      <c r="Q11" s="93"/>
      <c r="R11" s="93"/>
      <c r="S11" s="13" t="s">
        <v>28</v>
      </c>
      <c r="T11" s="13" t="s">
        <v>28</v>
      </c>
      <c r="U11" s="13" t="s">
        <v>28</v>
      </c>
      <c r="V11" s="13"/>
    </row>
    <row r="12" spans="1:24" ht="36">
      <c r="A12" s="26"/>
      <c r="B12" s="26" t="s">
        <v>484</v>
      </c>
      <c r="C12" s="27">
        <v>755</v>
      </c>
      <c r="D12" s="26" t="s">
        <v>485</v>
      </c>
      <c r="E12" s="28" t="s">
        <v>486</v>
      </c>
      <c r="F12" s="26" t="s">
        <v>62</v>
      </c>
      <c r="G12" s="29" t="s">
        <v>36</v>
      </c>
      <c r="H12" s="30">
        <v>1063.902</v>
      </c>
      <c r="I12" s="29" t="s">
        <v>187</v>
      </c>
      <c r="J12" s="30">
        <v>85112.16</v>
      </c>
      <c r="K12" s="27">
        <v>0</v>
      </c>
      <c r="L12" s="30">
        <v>85112.16</v>
      </c>
      <c r="M12" s="27">
        <v>0</v>
      </c>
      <c r="N12" s="27">
        <v>0</v>
      </c>
      <c r="O12" s="95">
        <v>13111</v>
      </c>
      <c r="P12" s="95">
        <v>44481</v>
      </c>
      <c r="Q12" s="95"/>
      <c r="R12" s="95"/>
      <c r="S12" s="26" t="s">
        <v>487</v>
      </c>
      <c r="T12" s="26" t="s">
        <v>488</v>
      </c>
      <c r="U12" s="26" t="s">
        <v>489</v>
      </c>
      <c r="V12" s="67"/>
    </row>
    <row r="13" spans="1:24" ht="36">
      <c r="A13" s="26"/>
      <c r="B13" s="26" t="s">
        <v>490</v>
      </c>
      <c r="C13" s="27">
        <v>210</v>
      </c>
      <c r="D13" s="26" t="s">
        <v>491</v>
      </c>
      <c r="E13" s="28" t="s">
        <v>492</v>
      </c>
      <c r="F13" s="26" t="s">
        <v>35</v>
      </c>
      <c r="G13" s="29" t="s">
        <v>493</v>
      </c>
      <c r="H13" s="30">
        <v>766.94600000000003</v>
      </c>
      <c r="I13" s="29" t="s">
        <v>187</v>
      </c>
      <c r="J13" s="30">
        <v>38347.300000000003</v>
      </c>
      <c r="K13" s="30">
        <v>0</v>
      </c>
      <c r="L13" s="30">
        <v>38347.300000000003</v>
      </c>
      <c r="M13" s="30">
        <v>0</v>
      </c>
      <c r="N13" s="30">
        <v>0</v>
      </c>
      <c r="O13" s="95">
        <v>10081</v>
      </c>
      <c r="P13" s="95">
        <v>34672</v>
      </c>
      <c r="Q13" s="95"/>
      <c r="R13" s="95"/>
      <c r="S13" s="121" t="s">
        <v>487</v>
      </c>
      <c r="T13" s="122" t="s">
        <v>645</v>
      </c>
      <c r="U13" s="26" t="s">
        <v>489</v>
      </c>
      <c r="V13" s="26"/>
    </row>
    <row r="14" spans="1:24" ht="36">
      <c r="A14" s="20"/>
      <c r="B14" s="31" t="s">
        <v>1904</v>
      </c>
      <c r="C14" s="21">
        <v>7</v>
      </c>
      <c r="D14" s="21" t="str">
        <f t="shared" ref="D14:G14" si="1">D15</f>
        <v>清水村等9个村</v>
      </c>
      <c r="E14" s="21" t="str">
        <f t="shared" si="1"/>
        <v>支持贫困村产业村机耕道建设90千米</v>
      </c>
      <c r="F14" s="21" t="str">
        <f t="shared" si="1"/>
        <v>新建</v>
      </c>
      <c r="G14" s="21" t="str">
        <f t="shared" si="1"/>
        <v>2017-2020</v>
      </c>
      <c r="H14" s="21">
        <v>90</v>
      </c>
      <c r="I14" s="21" t="str">
        <f>I15</f>
        <v>千米</v>
      </c>
      <c r="J14" s="21">
        <v>697</v>
      </c>
      <c r="K14" s="21">
        <v>110</v>
      </c>
      <c r="L14" s="21">
        <v>552</v>
      </c>
      <c r="M14" s="21">
        <v>0</v>
      </c>
      <c r="N14" s="21">
        <v>35</v>
      </c>
      <c r="O14" s="21">
        <v>477</v>
      </c>
      <c r="P14" s="21">
        <v>1056</v>
      </c>
      <c r="Q14" s="21"/>
      <c r="R14" s="21"/>
      <c r="S14" s="20" t="s">
        <v>487</v>
      </c>
      <c r="T14" s="122" t="s">
        <v>645</v>
      </c>
      <c r="U14" s="20"/>
      <c r="V14" s="20"/>
    </row>
    <row r="15" spans="1:24" s="2" customFormat="1" ht="22.5">
      <c r="A15" s="32"/>
      <c r="B15" s="33" t="s">
        <v>647</v>
      </c>
      <c r="C15" s="34">
        <v>7</v>
      </c>
      <c r="D15" s="33" t="s">
        <v>203</v>
      </c>
      <c r="E15" s="33" t="s">
        <v>204</v>
      </c>
      <c r="F15" s="32" t="s">
        <v>62</v>
      </c>
      <c r="G15" s="32" t="s">
        <v>205</v>
      </c>
      <c r="H15" s="35">
        <v>90</v>
      </c>
      <c r="I15" s="96" t="s">
        <v>187</v>
      </c>
      <c r="J15" s="97">
        <f>SUM(K15:N15)</f>
        <v>697</v>
      </c>
      <c r="K15" s="97">
        <v>110</v>
      </c>
      <c r="L15" s="97">
        <v>552</v>
      </c>
      <c r="M15" s="97">
        <v>0</v>
      </c>
      <c r="N15" s="97">
        <v>35</v>
      </c>
      <c r="O15" s="35">
        <v>477</v>
      </c>
      <c r="P15" s="35">
        <v>1056</v>
      </c>
      <c r="Q15" s="35"/>
      <c r="R15" s="35"/>
      <c r="S15" s="32" t="s">
        <v>38</v>
      </c>
      <c r="T15" s="32"/>
      <c r="U15" s="32" t="s">
        <v>489</v>
      </c>
      <c r="V15" s="123"/>
      <c r="W15" s="124" t="s">
        <v>1517</v>
      </c>
      <c r="X15" s="125"/>
    </row>
    <row r="16" spans="1:24" ht="18.95" customHeight="1">
      <c r="A16" s="17"/>
      <c r="B16" s="36" t="s">
        <v>218</v>
      </c>
      <c r="C16" s="18">
        <v>204</v>
      </c>
      <c r="D16" s="18"/>
      <c r="E16" s="18"/>
      <c r="F16" s="18"/>
      <c r="G16" s="18"/>
      <c r="H16" s="18">
        <v>221873</v>
      </c>
      <c r="I16" s="18"/>
      <c r="J16" s="18">
        <v>23987</v>
      </c>
      <c r="K16" s="18">
        <v>2185</v>
      </c>
      <c r="L16" s="18">
        <v>18827</v>
      </c>
      <c r="M16" s="18">
        <v>985</v>
      </c>
      <c r="N16" s="18">
        <v>1990</v>
      </c>
      <c r="O16" s="18">
        <v>23138</v>
      </c>
      <c r="P16" s="18">
        <v>83855</v>
      </c>
      <c r="Q16" s="18"/>
      <c r="R16" s="18"/>
      <c r="S16" s="17" t="s">
        <v>28</v>
      </c>
      <c r="T16" s="122" t="s">
        <v>645</v>
      </c>
      <c r="U16" s="17" t="s">
        <v>28</v>
      </c>
      <c r="V16" s="17"/>
    </row>
    <row r="17" spans="1:24" ht="36">
      <c r="A17" s="26"/>
      <c r="B17" s="37" t="s">
        <v>219</v>
      </c>
      <c r="C17" s="27">
        <v>127</v>
      </c>
      <c r="D17" s="26" t="s">
        <v>495</v>
      </c>
      <c r="E17" s="28" t="s">
        <v>496</v>
      </c>
      <c r="F17" s="26" t="s">
        <v>62</v>
      </c>
      <c r="G17" s="26" t="s">
        <v>36</v>
      </c>
      <c r="H17" s="30">
        <v>181420</v>
      </c>
      <c r="I17" s="29" t="s">
        <v>223</v>
      </c>
      <c r="J17" s="30">
        <v>18142</v>
      </c>
      <c r="K17" s="27">
        <v>0</v>
      </c>
      <c r="L17" s="30">
        <v>18142</v>
      </c>
      <c r="M17" s="27">
        <v>0</v>
      </c>
      <c r="N17" s="27">
        <v>0</v>
      </c>
      <c r="O17" s="95">
        <v>14402</v>
      </c>
      <c r="P17" s="95">
        <v>43402</v>
      </c>
      <c r="Q17" s="95"/>
      <c r="R17" s="95"/>
      <c r="S17" s="26" t="s">
        <v>224</v>
      </c>
      <c r="T17" s="122" t="s">
        <v>645</v>
      </c>
      <c r="U17" s="26" t="s">
        <v>28</v>
      </c>
      <c r="V17" s="26"/>
    </row>
    <row r="18" spans="1:24" ht="27" customHeight="1">
      <c r="A18" s="26"/>
      <c r="B18" s="26" t="s">
        <v>648</v>
      </c>
      <c r="C18" s="27">
        <v>77</v>
      </c>
      <c r="D18" s="26"/>
      <c r="E18" s="28"/>
      <c r="F18" s="26" t="s">
        <v>62</v>
      </c>
      <c r="G18" s="26" t="s">
        <v>36</v>
      </c>
      <c r="H18" s="30">
        <f>SUM(H19:H19)</f>
        <v>40453</v>
      </c>
      <c r="I18" s="26" t="s">
        <v>223</v>
      </c>
      <c r="J18" s="30">
        <v>2870</v>
      </c>
      <c r="K18" s="26">
        <v>2185</v>
      </c>
      <c r="L18" s="30">
        <v>685</v>
      </c>
      <c r="M18" s="98">
        <v>985</v>
      </c>
      <c r="N18" s="26">
        <v>1990</v>
      </c>
      <c r="O18" s="95">
        <f>SUM(O19:O19)</f>
        <v>8736</v>
      </c>
      <c r="P18" s="95">
        <f>SUM(P19:P19)</f>
        <v>40453</v>
      </c>
      <c r="Q18" s="95"/>
      <c r="R18" s="95"/>
      <c r="S18" s="26"/>
      <c r="T18" s="26"/>
      <c r="U18" s="26"/>
      <c r="V18" s="26"/>
    </row>
    <row r="19" spans="1:24" s="2" customFormat="1" ht="27" customHeight="1">
      <c r="A19" s="32"/>
      <c r="B19" s="33" t="s">
        <v>649</v>
      </c>
      <c r="C19" s="32">
        <v>77</v>
      </c>
      <c r="D19" s="33" t="s">
        <v>227</v>
      </c>
      <c r="E19" s="33" t="s">
        <v>228</v>
      </c>
      <c r="F19" s="32" t="s">
        <v>62</v>
      </c>
      <c r="G19" s="32" t="s">
        <v>36</v>
      </c>
      <c r="H19" s="35">
        <v>40453</v>
      </c>
      <c r="I19" s="96" t="s">
        <v>223</v>
      </c>
      <c r="J19" s="97">
        <f>SUM(K19:N19)</f>
        <v>5845</v>
      </c>
      <c r="K19" s="97">
        <v>2185</v>
      </c>
      <c r="L19" s="97">
        <v>685</v>
      </c>
      <c r="M19" s="97">
        <v>985</v>
      </c>
      <c r="N19" s="97">
        <v>1990</v>
      </c>
      <c r="O19" s="35">
        <v>8736</v>
      </c>
      <c r="P19" s="35">
        <v>40453</v>
      </c>
      <c r="Q19" s="35"/>
      <c r="R19" s="35"/>
      <c r="S19" s="32" t="s">
        <v>224</v>
      </c>
      <c r="T19" s="32"/>
      <c r="U19" s="32" t="s">
        <v>40</v>
      </c>
      <c r="V19" s="123"/>
      <c r="W19" s="124" t="s">
        <v>1685</v>
      </c>
      <c r="X19" s="125"/>
    </row>
    <row r="20" spans="1:24" ht="27" customHeight="1">
      <c r="A20" s="17"/>
      <c r="B20" s="36" t="s">
        <v>229</v>
      </c>
      <c r="C20" s="18">
        <v>173</v>
      </c>
      <c r="D20" s="17" t="s">
        <v>28</v>
      </c>
      <c r="E20" s="38" t="s">
        <v>28</v>
      </c>
      <c r="F20" s="17" t="s">
        <v>28</v>
      </c>
      <c r="G20" s="17" t="s">
        <v>28</v>
      </c>
      <c r="H20" s="19">
        <v>15210.83</v>
      </c>
      <c r="I20" s="19" t="s">
        <v>28</v>
      </c>
      <c r="J20" s="19">
        <v>18410.34</v>
      </c>
      <c r="K20" s="19">
        <v>4667</v>
      </c>
      <c r="L20" s="19">
        <v>12843.34</v>
      </c>
      <c r="M20" s="19">
        <v>0</v>
      </c>
      <c r="N20" s="19">
        <v>900</v>
      </c>
      <c r="O20" s="99">
        <v>26280</v>
      </c>
      <c r="P20" s="99">
        <v>86982</v>
      </c>
      <c r="Q20" s="99"/>
      <c r="R20" s="99"/>
      <c r="S20" s="17" t="s">
        <v>28</v>
      </c>
      <c r="T20" s="17" t="s">
        <v>28</v>
      </c>
      <c r="U20" s="17" t="s">
        <v>28</v>
      </c>
      <c r="V20" s="17"/>
    </row>
    <row r="21" spans="1:24" ht="27" customHeight="1">
      <c r="A21" s="26"/>
      <c r="B21" s="26" t="s">
        <v>497</v>
      </c>
      <c r="C21" s="27">
        <v>115</v>
      </c>
      <c r="D21" s="26" t="s">
        <v>28</v>
      </c>
      <c r="E21" s="28" t="s">
        <v>28</v>
      </c>
      <c r="F21" s="26" t="s">
        <v>28</v>
      </c>
      <c r="G21" s="29" t="s">
        <v>28</v>
      </c>
      <c r="H21" s="30">
        <f t="shared" ref="H21:P21" si="2">H22+H23</f>
        <v>931.83</v>
      </c>
      <c r="I21" s="30" t="s">
        <v>187</v>
      </c>
      <c r="J21" s="30">
        <f t="shared" si="2"/>
        <v>12843.34</v>
      </c>
      <c r="K21" s="30">
        <f t="shared" si="2"/>
        <v>0</v>
      </c>
      <c r="L21" s="30">
        <f t="shared" si="2"/>
        <v>12843.34</v>
      </c>
      <c r="M21" s="30">
        <f t="shared" si="2"/>
        <v>0</v>
      </c>
      <c r="N21" s="30">
        <f t="shared" si="2"/>
        <v>0</v>
      </c>
      <c r="O21" s="95">
        <f t="shared" si="2"/>
        <v>15856</v>
      </c>
      <c r="P21" s="95">
        <f t="shared" si="2"/>
        <v>59692</v>
      </c>
      <c r="Q21" s="95"/>
      <c r="R21" s="95"/>
      <c r="S21" s="26" t="s">
        <v>498</v>
      </c>
      <c r="T21" s="26" t="s">
        <v>499</v>
      </c>
      <c r="U21" s="26" t="s">
        <v>40</v>
      </c>
      <c r="V21" s="26"/>
    </row>
    <row r="22" spans="1:24" ht="27" customHeight="1">
      <c r="A22" s="39">
        <v>1</v>
      </c>
      <c r="B22" s="39" t="s">
        <v>500</v>
      </c>
      <c r="C22" s="40">
        <v>114</v>
      </c>
      <c r="D22" s="39" t="s">
        <v>501</v>
      </c>
      <c r="E22" s="41"/>
      <c r="F22" s="42" t="s">
        <v>62</v>
      </c>
      <c r="G22" s="39" t="s">
        <v>36</v>
      </c>
      <c r="H22" s="43">
        <v>931.33</v>
      </c>
      <c r="I22" s="16" t="s">
        <v>187</v>
      </c>
      <c r="J22" s="43">
        <v>12836.34</v>
      </c>
      <c r="K22" s="39">
        <v>0</v>
      </c>
      <c r="L22" s="43">
        <f>J22</f>
        <v>12836.34</v>
      </c>
      <c r="M22" s="39">
        <v>0</v>
      </c>
      <c r="N22" s="39">
        <v>0</v>
      </c>
      <c r="O22" s="100">
        <v>7928</v>
      </c>
      <c r="P22" s="100">
        <v>29846</v>
      </c>
      <c r="Q22" s="100"/>
      <c r="R22" s="100"/>
      <c r="S22" s="39" t="s">
        <v>498</v>
      </c>
      <c r="T22" s="39" t="s">
        <v>499</v>
      </c>
      <c r="U22" s="39" t="s">
        <v>40</v>
      </c>
      <c r="V22" s="39" t="s">
        <v>502</v>
      </c>
    </row>
    <row r="23" spans="1:24" ht="27" customHeight="1">
      <c r="A23" s="39">
        <v>2</v>
      </c>
      <c r="B23" s="39" t="s">
        <v>500</v>
      </c>
      <c r="C23" s="40">
        <v>1</v>
      </c>
      <c r="D23" s="39" t="s">
        <v>501</v>
      </c>
      <c r="E23" s="41"/>
      <c r="F23" s="42" t="s">
        <v>35</v>
      </c>
      <c r="G23" s="39" t="s">
        <v>36</v>
      </c>
      <c r="H23" s="43">
        <v>0.5</v>
      </c>
      <c r="I23" s="16" t="s">
        <v>187</v>
      </c>
      <c r="J23" s="43">
        <v>7</v>
      </c>
      <c r="K23" s="39">
        <v>0</v>
      </c>
      <c r="L23" s="43">
        <f>J23</f>
        <v>7</v>
      </c>
      <c r="M23" s="39">
        <v>0</v>
      </c>
      <c r="N23" s="39">
        <v>0</v>
      </c>
      <c r="O23" s="100">
        <v>7928</v>
      </c>
      <c r="P23" s="100">
        <v>29846</v>
      </c>
      <c r="Q23" s="100"/>
      <c r="R23" s="100"/>
      <c r="S23" s="39" t="s">
        <v>498</v>
      </c>
      <c r="T23" s="39" t="s">
        <v>499</v>
      </c>
      <c r="U23" s="39" t="s">
        <v>40</v>
      </c>
      <c r="V23" s="39" t="s">
        <v>502</v>
      </c>
    </row>
    <row r="24" spans="1:24" s="2" customFormat="1" ht="27" customHeight="1">
      <c r="A24" s="32"/>
      <c r="B24" s="33" t="s">
        <v>650</v>
      </c>
      <c r="C24" s="34">
        <v>42</v>
      </c>
      <c r="D24" s="34" t="s">
        <v>28</v>
      </c>
      <c r="E24" s="34" t="s">
        <v>28</v>
      </c>
      <c r="F24" s="34" t="s">
        <v>28</v>
      </c>
      <c r="G24" s="44" t="s">
        <v>28</v>
      </c>
      <c r="H24" s="35">
        <f t="shared" ref="H24:K24" si="3">SUM(H25)</f>
        <v>5715</v>
      </c>
      <c r="I24" s="96" t="s">
        <v>239</v>
      </c>
      <c r="J24" s="97">
        <f t="shared" si="3"/>
        <v>3275</v>
      </c>
      <c r="K24" s="97">
        <f t="shared" si="3"/>
        <v>2900</v>
      </c>
      <c r="L24" s="32"/>
      <c r="M24" s="97">
        <f t="shared" ref="M24:P24" si="4">SUM(M25)</f>
        <v>0</v>
      </c>
      <c r="N24" s="97">
        <f t="shared" si="4"/>
        <v>375</v>
      </c>
      <c r="O24" s="35">
        <f t="shared" si="4"/>
        <v>8086</v>
      </c>
      <c r="P24" s="35">
        <f t="shared" si="4"/>
        <v>18726</v>
      </c>
      <c r="Q24" s="35"/>
      <c r="R24" s="35"/>
      <c r="S24" s="34" t="s">
        <v>28</v>
      </c>
      <c r="T24" s="34" t="s">
        <v>28</v>
      </c>
      <c r="U24" s="34" t="s">
        <v>28</v>
      </c>
      <c r="V24" s="123"/>
      <c r="W24" s="124"/>
      <c r="X24" s="125"/>
    </row>
    <row r="25" spans="1:24" s="2" customFormat="1" ht="27" customHeight="1">
      <c r="A25" s="32"/>
      <c r="B25" s="33" t="s">
        <v>651</v>
      </c>
      <c r="C25" s="34">
        <v>42</v>
      </c>
      <c r="D25" s="33" t="s">
        <v>652</v>
      </c>
      <c r="E25" s="33" t="s">
        <v>238</v>
      </c>
      <c r="F25" s="32" t="s">
        <v>62</v>
      </c>
      <c r="G25" s="32" t="s">
        <v>36</v>
      </c>
      <c r="H25" s="35">
        <v>5715</v>
      </c>
      <c r="I25" s="96" t="s">
        <v>239</v>
      </c>
      <c r="J25" s="97">
        <f>SUM(K25:N25)</f>
        <v>3275</v>
      </c>
      <c r="K25" s="97">
        <v>2900</v>
      </c>
      <c r="L25" s="32"/>
      <c r="M25" s="97">
        <v>0</v>
      </c>
      <c r="N25" s="97">
        <v>375</v>
      </c>
      <c r="O25" s="35">
        <v>8086</v>
      </c>
      <c r="P25" s="35">
        <v>18726</v>
      </c>
      <c r="Q25" s="35"/>
      <c r="R25" s="35"/>
      <c r="S25" s="32" t="s">
        <v>38</v>
      </c>
      <c r="T25" s="32"/>
      <c r="U25" s="32" t="s">
        <v>40</v>
      </c>
      <c r="V25" s="123"/>
      <c r="W25" s="124"/>
      <c r="X25" s="125"/>
    </row>
    <row r="26" spans="1:24" s="2" customFormat="1" ht="27" customHeight="1">
      <c r="A26" s="32"/>
      <c r="B26" s="33" t="s">
        <v>653</v>
      </c>
      <c r="C26" s="34">
        <v>16</v>
      </c>
      <c r="D26" s="34" t="s">
        <v>28</v>
      </c>
      <c r="E26" s="34" t="s">
        <v>28</v>
      </c>
      <c r="F26" s="34" t="s">
        <v>28</v>
      </c>
      <c r="G26" s="44" t="s">
        <v>28</v>
      </c>
      <c r="H26" s="35">
        <f t="shared" ref="H26:K26" si="5">SUM(H27)</f>
        <v>8564</v>
      </c>
      <c r="I26" s="96" t="s">
        <v>223</v>
      </c>
      <c r="J26" s="97">
        <f t="shared" si="5"/>
        <v>2292</v>
      </c>
      <c r="K26" s="97">
        <f t="shared" si="5"/>
        <v>1767</v>
      </c>
      <c r="L26" s="32"/>
      <c r="M26" s="97">
        <f t="shared" ref="M26:P26" si="6">SUM(M27)</f>
        <v>0</v>
      </c>
      <c r="N26" s="97">
        <f t="shared" si="6"/>
        <v>525</v>
      </c>
      <c r="O26" s="35">
        <f t="shared" si="6"/>
        <v>2338</v>
      </c>
      <c r="P26" s="35">
        <f t="shared" si="6"/>
        <v>8564</v>
      </c>
      <c r="Q26" s="35"/>
      <c r="R26" s="35"/>
      <c r="S26" s="34" t="s">
        <v>28</v>
      </c>
      <c r="T26" s="34" t="s">
        <v>28</v>
      </c>
      <c r="U26" s="34" t="s">
        <v>28</v>
      </c>
      <c r="V26" s="33" t="s">
        <v>654</v>
      </c>
      <c r="W26" s="124"/>
      <c r="X26" s="125"/>
    </row>
    <row r="27" spans="1:24" s="2" customFormat="1" ht="27" customHeight="1">
      <c r="A27" s="32"/>
      <c r="B27" s="33" t="s">
        <v>655</v>
      </c>
      <c r="C27" s="34">
        <v>16</v>
      </c>
      <c r="D27" s="33" t="s">
        <v>652</v>
      </c>
      <c r="E27" s="33" t="s">
        <v>656</v>
      </c>
      <c r="F27" s="32" t="s">
        <v>62</v>
      </c>
      <c r="G27" s="32" t="s">
        <v>36</v>
      </c>
      <c r="H27" s="35">
        <v>8564</v>
      </c>
      <c r="I27" s="96" t="s">
        <v>223</v>
      </c>
      <c r="J27" s="97">
        <f>SUM(K27:N27)</f>
        <v>2292</v>
      </c>
      <c r="K27" s="97">
        <v>1767</v>
      </c>
      <c r="L27" s="32"/>
      <c r="M27" s="97">
        <v>0</v>
      </c>
      <c r="N27" s="97">
        <v>525</v>
      </c>
      <c r="O27" s="35">
        <v>2338</v>
      </c>
      <c r="P27" s="35">
        <v>8564</v>
      </c>
      <c r="Q27" s="35"/>
      <c r="R27" s="35"/>
      <c r="S27" s="32" t="s">
        <v>38</v>
      </c>
      <c r="T27" s="32"/>
      <c r="U27" s="32" t="s">
        <v>40</v>
      </c>
      <c r="V27" s="33"/>
      <c r="W27" s="124"/>
      <c r="X27" s="125"/>
    </row>
    <row r="28" spans="1:24" ht="27" customHeight="1">
      <c r="A28" s="17"/>
      <c r="B28" s="36" t="s">
        <v>250</v>
      </c>
      <c r="C28" s="18">
        <v>22</v>
      </c>
      <c r="D28" s="18" t="str">
        <f t="shared" ref="D28:G28" si="7">D29</f>
        <v>/</v>
      </c>
      <c r="E28" s="18" t="str">
        <f t="shared" si="7"/>
        <v>/</v>
      </c>
      <c r="F28" s="18" t="str">
        <f t="shared" si="7"/>
        <v>/</v>
      </c>
      <c r="G28" s="18" t="str">
        <f t="shared" si="7"/>
        <v>/</v>
      </c>
      <c r="H28" s="18">
        <v>91395</v>
      </c>
      <c r="I28" s="18" t="str">
        <f>I29</f>
        <v>/</v>
      </c>
      <c r="J28" s="18">
        <v>16683</v>
      </c>
      <c r="K28" s="18">
        <v>7159</v>
      </c>
      <c r="L28" s="18">
        <v>6454</v>
      </c>
      <c r="M28" s="18">
        <v>3070</v>
      </c>
      <c r="N28" s="18">
        <v>0</v>
      </c>
      <c r="O28" s="18">
        <v>9062</v>
      </c>
      <c r="P28" s="18">
        <v>23614</v>
      </c>
      <c r="Q28" s="18"/>
      <c r="R28" s="18"/>
      <c r="S28" s="17" t="s">
        <v>28</v>
      </c>
      <c r="T28" s="17" t="s">
        <v>28</v>
      </c>
      <c r="U28" s="17" t="s">
        <v>28</v>
      </c>
      <c r="V28" s="17"/>
    </row>
    <row r="29" spans="1:24" ht="27" customHeight="1">
      <c r="A29" s="45" t="s">
        <v>503</v>
      </c>
      <c r="B29" s="46" t="s">
        <v>251</v>
      </c>
      <c r="C29" s="47">
        <v>22</v>
      </c>
      <c r="D29" s="17" t="s">
        <v>28</v>
      </c>
      <c r="E29" s="17" t="s">
        <v>28</v>
      </c>
      <c r="F29" s="17" t="s">
        <v>28</v>
      </c>
      <c r="G29" s="17" t="s">
        <v>28</v>
      </c>
      <c r="H29" s="47">
        <f t="shared" ref="H29:P29" si="8">H30+H31</f>
        <v>91395</v>
      </c>
      <c r="I29" s="47" t="s">
        <v>28</v>
      </c>
      <c r="J29" s="47">
        <f t="shared" si="8"/>
        <v>16683</v>
      </c>
      <c r="K29" s="47">
        <f t="shared" si="8"/>
        <v>7159</v>
      </c>
      <c r="L29" s="47">
        <f t="shared" si="8"/>
        <v>6454</v>
      </c>
      <c r="M29" s="47">
        <f t="shared" si="8"/>
        <v>3070</v>
      </c>
      <c r="N29" s="47">
        <f t="shared" si="8"/>
        <v>0</v>
      </c>
      <c r="O29" s="47">
        <f t="shared" si="8"/>
        <v>9062</v>
      </c>
      <c r="P29" s="47">
        <f t="shared" si="8"/>
        <v>23614</v>
      </c>
      <c r="Q29" s="47"/>
      <c r="R29" s="47"/>
      <c r="S29" s="46"/>
      <c r="T29" s="47"/>
      <c r="U29" s="46"/>
      <c r="V29" s="126"/>
    </row>
    <row r="30" spans="1:24" ht="27" customHeight="1">
      <c r="A30" s="48" t="s">
        <v>504</v>
      </c>
      <c r="B30" s="49" t="s">
        <v>657</v>
      </c>
      <c r="C30" s="50">
        <v>1</v>
      </c>
      <c r="D30" s="51" t="s">
        <v>658</v>
      </c>
      <c r="E30" s="52" t="s">
        <v>254</v>
      </c>
      <c r="F30" s="53" t="s">
        <v>62</v>
      </c>
      <c r="G30" s="51" t="s">
        <v>36</v>
      </c>
      <c r="H30" s="54">
        <v>51160</v>
      </c>
      <c r="I30" s="79" t="s">
        <v>37</v>
      </c>
      <c r="J30" s="101">
        <v>15348</v>
      </c>
      <c r="K30" s="79">
        <v>6139</v>
      </c>
      <c r="L30" s="102">
        <v>6139</v>
      </c>
      <c r="M30" s="51">
        <v>3070</v>
      </c>
      <c r="N30" s="51">
        <v>0</v>
      </c>
      <c r="O30" s="103">
        <v>8806</v>
      </c>
      <c r="P30" s="103">
        <v>22795</v>
      </c>
      <c r="Q30" s="103"/>
      <c r="R30" s="103"/>
      <c r="S30" s="51" t="s">
        <v>38</v>
      </c>
      <c r="T30" t="s">
        <v>83</v>
      </c>
      <c r="U30" s="53" t="s">
        <v>40</v>
      </c>
      <c r="V30" s="51"/>
    </row>
    <row r="31" spans="1:24" ht="27" customHeight="1">
      <c r="A31" s="55"/>
      <c r="B31" s="56" t="s">
        <v>507</v>
      </c>
      <c r="C31" s="57">
        <v>21</v>
      </c>
      <c r="D31" s="58" t="s">
        <v>508</v>
      </c>
      <c r="E31" s="59" t="s">
        <v>509</v>
      </c>
      <c r="F31" s="53" t="s">
        <v>62</v>
      </c>
      <c r="G31" s="53" t="s">
        <v>510</v>
      </c>
      <c r="H31" s="60">
        <v>40235</v>
      </c>
      <c r="I31" s="79" t="s">
        <v>187</v>
      </c>
      <c r="J31" s="104">
        <v>1335</v>
      </c>
      <c r="K31" s="105">
        <v>1020</v>
      </c>
      <c r="L31" s="60">
        <v>315</v>
      </c>
      <c r="M31" s="106"/>
      <c r="N31" s="106"/>
      <c r="O31" s="107">
        <v>256</v>
      </c>
      <c r="P31" s="107">
        <v>819</v>
      </c>
      <c r="Q31" s="107"/>
      <c r="R31" s="107"/>
      <c r="S31" s="46" t="s">
        <v>224</v>
      </c>
      <c r="T31" s="47" t="s">
        <v>83</v>
      </c>
      <c r="U31" s="46"/>
      <c r="V31" s="126"/>
    </row>
    <row r="32" spans="1:24" s="3" customFormat="1" ht="27" customHeight="1">
      <c r="A32" s="61"/>
      <c r="B32" s="62" t="s">
        <v>268</v>
      </c>
      <c r="C32" s="63">
        <v>324</v>
      </c>
      <c r="D32" s="63" t="s">
        <v>28</v>
      </c>
      <c r="E32" s="63" t="s">
        <v>28</v>
      </c>
      <c r="F32" s="63" t="s">
        <v>28</v>
      </c>
      <c r="G32" s="64" t="s">
        <v>28</v>
      </c>
      <c r="H32" s="65" t="s">
        <v>28</v>
      </c>
      <c r="I32" s="64" t="s">
        <v>28</v>
      </c>
      <c r="J32" s="108">
        <v>12496</v>
      </c>
      <c r="K32" s="108">
        <v>3220</v>
      </c>
      <c r="L32" s="108">
        <v>8584</v>
      </c>
      <c r="M32" s="108">
        <v>165</v>
      </c>
      <c r="N32" s="108">
        <v>527</v>
      </c>
      <c r="O32" s="65">
        <v>44647</v>
      </c>
      <c r="P32" s="65">
        <v>110203</v>
      </c>
      <c r="Q32" s="65"/>
      <c r="R32" s="65"/>
      <c r="S32" s="61" t="s">
        <v>28</v>
      </c>
      <c r="T32" s="61" t="s">
        <v>28</v>
      </c>
      <c r="U32" s="61" t="s">
        <v>28</v>
      </c>
      <c r="V32" s="62"/>
      <c r="W32" s="127"/>
    </row>
    <row r="33" spans="1:24" s="2" customFormat="1" ht="27" customHeight="1">
      <c r="A33" s="32"/>
      <c r="B33" s="33" t="s">
        <v>659</v>
      </c>
      <c r="C33" s="34">
        <v>144</v>
      </c>
      <c r="D33" s="34" t="s">
        <v>28</v>
      </c>
      <c r="E33" s="34" t="s">
        <v>28</v>
      </c>
      <c r="F33" s="34" t="s">
        <v>28</v>
      </c>
      <c r="G33" s="44" t="s">
        <v>28</v>
      </c>
      <c r="H33" s="35">
        <f t="shared" ref="H33:P33" si="9">SUM(H34)</f>
        <v>9638</v>
      </c>
      <c r="I33" s="96" t="s">
        <v>187</v>
      </c>
      <c r="J33" s="97">
        <f t="shared" si="9"/>
        <v>6581</v>
      </c>
      <c r="K33" s="97">
        <f t="shared" si="9"/>
        <v>2180</v>
      </c>
      <c r="L33" s="97">
        <f t="shared" si="9"/>
        <v>4028</v>
      </c>
      <c r="M33" s="97">
        <f t="shared" si="9"/>
        <v>85</v>
      </c>
      <c r="N33" s="97">
        <f t="shared" si="9"/>
        <v>288</v>
      </c>
      <c r="O33" s="35">
        <f t="shared" si="9"/>
        <v>16963</v>
      </c>
      <c r="P33" s="35">
        <f t="shared" si="9"/>
        <v>43393</v>
      </c>
      <c r="Q33" s="35"/>
      <c r="R33" s="35"/>
      <c r="S33" s="32" t="s">
        <v>224</v>
      </c>
      <c r="T33" s="32"/>
      <c r="U33" s="32"/>
      <c r="V33" s="123"/>
      <c r="W33" s="124"/>
      <c r="X33" s="125"/>
    </row>
    <row r="34" spans="1:24" s="2" customFormat="1" ht="27" customHeight="1">
      <c r="A34" s="32"/>
      <c r="B34" s="33" t="s">
        <v>660</v>
      </c>
      <c r="C34" s="34">
        <v>144</v>
      </c>
      <c r="D34" s="33" t="s">
        <v>661</v>
      </c>
      <c r="E34" s="33" t="s">
        <v>272</v>
      </c>
      <c r="F34" s="32" t="s">
        <v>35</v>
      </c>
      <c r="G34" s="32" t="s">
        <v>36</v>
      </c>
      <c r="H34" s="35">
        <v>9638</v>
      </c>
      <c r="I34" s="96" t="s">
        <v>187</v>
      </c>
      <c r="J34" s="97">
        <f t="shared" ref="J34:J38" si="10">SUM(K34:N34)</f>
        <v>6581</v>
      </c>
      <c r="K34" s="97">
        <v>2180</v>
      </c>
      <c r="L34" s="97">
        <v>4028</v>
      </c>
      <c r="M34" s="97">
        <v>85</v>
      </c>
      <c r="N34" s="97">
        <v>288</v>
      </c>
      <c r="O34" s="35">
        <v>16963</v>
      </c>
      <c r="P34" s="35">
        <v>43393</v>
      </c>
      <c r="Q34" s="35"/>
      <c r="R34" s="35"/>
      <c r="S34" s="32" t="s">
        <v>224</v>
      </c>
      <c r="T34" s="32"/>
      <c r="U34" s="32" t="s">
        <v>40</v>
      </c>
      <c r="V34" s="123"/>
      <c r="W34" s="124"/>
      <c r="X34" s="125"/>
    </row>
    <row r="35" spans="1:24" s="2" customFormat="1" ht="27" customHeight="1">
      <c r="A35" s="32"/>
      <c r="B35" s="33" t="s">
        <v>662</v>
      </c>
      <c r="C35" s="34">
        <v>159</v>
      </c>
      <c r="D35" s="34" t="s">
        <v>28</v>
      </c>
      <c r="E35" s="34" t="s">
        <v>28</v>
      </c>
      <c r="F35" s="34" t="s">
        <v>28</v>
      </c>
      <c r="G35" s="44" t="s">
        <v>28</v>
      </c>
      <c r="H35" s="35">
        <f t="shared" ref="H35:P35" si="11">SUM(H36)</f>
        <v>1323</v>
      </c>
      <c r="I35" s="96" t="s">
        <v>276</v>
      </c>
      <c r="J35" s="97">
        <f t="shared" si="11"/>
        <v>5743</v>
      </c>
      <c r="K35" s="97">
        <f t="shared" si="11"/>
        <v>915</v>
      </c>
      <c r="L35" s="97">
        <f t="shared" si="11"/>
        <v>4516</v>
      </c>
      <c r="M35" s="97">
        <f t="shared" si="11"/>
        <v>80</v>
      </c>
      <c r="N35" s="97">
        <f t="shared" si="11"/>
        <v>232</v>
      </c>
      <c r="O35" s="35">
        <f t="shared" si="11"/>
        <v>25966</v>
      </c>
      <c r="P35" s="35">
        <f t="shared" si="11"/>
        <v>62967</v>
      </c>
      <c r="Q35" s="35"/>
      <c r="R35" s="35"/>
      <c r="S35" s="32"/>
      <c r="T35" s="32"/>
      <c r="U35" s="32"/>
      <c r="V35" s="123" t="s">
        <v>663</v>
      </c>
      <c r="W35" s="124"/>
      <c r="X35" s="125"/>
    </row>
    <row r="36" spans="1:24" s="2" customFormat="1" ht="27" customHeight="1">
      <c r="A36" s="32"/>
      <c r="B36" s="33" t="s">
        <v>664</v>
      </c>
      <c r="C36" s="34">
        <v>159</v>
      </c>
      <c r="D36" s="33" t="s">
        <v>661</v>
      </c>
      <c r="E36" s="33" t="s">
        <v>275</v>
      </c>
      <c r="F36" s="32" t="s">
        <v>35</v>
      </c>
      <c r="G36" s="32" t="s">
        <v>36</v>
      </c>
      <c r="H36" s="35">
        <v>1323</v>
      </c>
      <c r="I36" s="96" t="s">
        <v>276</v>
      </c>
      <c r="J36" s="97">
        <f t="shared" si="10"/>
        <v>5743</v>
      </c>
      <c r="K36" s="97">
        <v>915</v>
      </c>
      <c r="L36" s="97">
        <v>4516</v>
      </c>
      <c r="M36" s="97">
        <v>80</v>
      </c>
      <c r="N36" s="97">
        <v>232</v>
      </c>
      <c r="O36" s="35">
        <v>25966</v>
      </c>
      <c r="P36" s="35">
        <v>62967</v>
      </c>
      <c r="Q36" s="35"/>
      <c r="R36" s="35"/>
      <c r="S36" s="32" t="s">
        <v>224</v>
      </c>
      <c r="T36" s="32"/>
      <c r="U36" s="32" t="s">
        <v>40</v>
      </c>
      <c r="V36" s="123"/>
      <c r="W36" s="124"/>
      <c r="X36" s="125"/>
    </row>
    <row r="37" spans="1:24" s="2" customFormat="1" ht="27" customHeight="1">
      <c r="A37" s="32"/>
      <c r="B37" s="33" t="s">
        <v>665</v>
      </c>
      <c r="C37" s="34">
        <v>21</v>
      </c>
      <c r="D37" s="34" t="s">
        <v>28</v>
      </c>
      <c r="E37" s="34" t="s">
        <v>28</v>
      </c>
      <c r="F37" s="34" t="s">
        <v>28</v>
      </c>
      <c r="G37" s="44" t="s">
        <v>28</v>
      </c>
      <c r="H37" s="35">
        <f t="shared" ref="H37:P37" si="12">SUM(H38)</f>
        <v>30</v>
      </c>
      <c r="I37" s="96" t="s">
        <v>214</v>
      </c>
      <c r="J37" s="97">
        <f t="shared" si="12"/>
        <v>172</v>
      </c>
      <c r="K37" s="97">
        <f t="shared" si="12"/>
        <v>125</v>
      </c>
      <c r="L37" s="97">
        <f t="shared" si="12"/>
        <v>40</v>
      </c>
      <c r="M37" s="97">
        <f t="shared" si="12"/>
        <v>0</v>
      </c>
      <c r="N37" s="97">
        <f t="shared" si="12"/>
        <v>7</v>
      </c>
      <c r="O37" s="35">
        <f t="shared" si="12"/>
        <v>1718</v>
      </c>
      <c r="P37" s="35">
        <f t="shared" si="12"/>
        <v>3843</v>
      </c>
      <c r="Q37" s="35"/>
      <c r="R37" s="35"/>
      <c r="S37" s="32"/>
      <c r="T37" s="32"/>
      <c r="U37" s="32"/>
      <c r="V37" s="123"/>
      <c r="W37" s="124"/>
      <c r="X37" s="125"/>
    </row>
    <row r="38" spans="1:24" s="2" customFormat="1" ht="27" customHeight="1">
      <c r="A38" s="32"/>
      <c r="B38" s="33" t="s">
        <v>666</v>
      </c>
      <c r="C38" s="34">
        <v>21</v>
      </c>
      <c r="D38" s="33" t="s">
        <v>652</v>
      </c>
      <c r="E38" s="33" t="s">
        <v>280</v>
      </c>
      <c r="F38" s="32" t="s">
        <v>35</v>
      </c>
      <c r="G38" s="32" t="s">
        <v>36</v>
      </c>
      <c r="H38" s="35">
        <v>30</v>
      </c>
      <c r="I38" s="96" t="s">
        <v>214</v>
      </c>
      <c r="J38" s="97">
        <f t="shared" si="10"/>
        <v>172</v>
      </c>
      <c r="K38" s="97">
        <v>125</v>
      </c>
      <c r="L38" s="97">
        <v>40</v>
      </c>
      <c r="M38" s="97">
        <v>0</v>
      </c>
      <c r="N38" s="97">
        <v>7</v>
      </c>
      <c r="O38" s="35">
        <v>1718</v>
      </c>
      <c r="P38" s="35">
        <v>3843</v>
      </c>
      <c r="Q38" s="35"/>
      <c r="R38" s="35"/>
      <c r="S38" s="32" t="s">
        <v>224</v>
      </c>
      <c r="T38" s="32"/>
      <c r="U38" s="32" t="s">
        <v>40</v>
      </c>
      <c r="V38" s="123"/>
      <c r="W38" s="124"/>
      <c r="X38" s="125"/>
    </row>
    <row r="39" spans="1:24" ht="27" customHeight="1">
      <c r="A39" s="66"/>
      <c r="B39" s="17" t="s">
        <v>667</v>
      </c>
      <c r="C39" s="18">
        <v>106</v>
      </c>
      <c r="D39" s="18"/>
      <c r="E39" s="18"/>
      <c r="F39" s="18"/>
      <c r="G39" s="18"/>
      <c r="H39" s="18"/>
      <c r="I39" s="18"/>
      <c r="J39" s="19">
        <v>21356.3</v>
      </c>
      <c r="K39" s="19">
        <v>7080</v>
      </c>
      <c r="L39" s="19">
        <v>12776.3</v>
      </c>
      <c r="M39" s="19">
        <v>1500</v>
      </c>
      <c r="N39" s="19">
        <v>0</v>
      </c>
      <c r="O39" s="18">
        <v>33595</v>
      </c>
      <c r="P39" s="18">
        <v>112503</v>
      </c>
      <c r="Q39" s="18"/>
      <c r="R39" s="18"/>
      <c r="S39" s="32" t="s">
        <v>131</v>
      </c>
      <c r="T39" s="17" t="s">
        <v>513</v>
      </c>
      <c r="U39" s="66" t="s">
        <v>28</v>
      </c>
      <c r="V39" s="66"/>
    </row>
    <row r="40" spans="1:24" ht="27" customHeight="1">
      <c r="A40" s="67"/>
      <c r="B40" s="26" t="s">
        <v>514</v>
      </c>
      <c r="C40" s="27">
        <v>93</v>
      </c>
      <c r="D40" s="26" t="s">
        <v>28</v>
      </c>
      <c r="E40" s="28" t="s">
        <v>28</v>
      </c>
      <c r="F40" s="26" t="s">
        <v>28</v>
      </c>
      <c r="G40" s="26" t="s">
        <v>28</v>
      </c>
      <c r="H40" s="30">
        <v>71480</v>
      </c>
      <c r="I40" s="109" t="s">
        <v>397</v>
      </c>
      <c r="J40" s="30">
        <v>12776.3</v>
      </c>
      <c r="K40" s="30">
        <v>0</v>
      </c>
      <c r="L40" s="30">
        <v>12776.3</v>
      </c>
      <c r="M40" s="30">
        <v>0</v>
      </c>
      <c r="N40" s="30">
        <v>0</v>
      </c>
      <c r="O40" s="95">
        <v>16333</v>
      </c>
      <c r="P40" s="95">
        <v>54471</v>
      </c>
      <c r="Q40" s="95"/>
      <c r="R40" s="95"/>
      <c r="S40" s="32" t="s">
        <v>131</v>
      </c>
      <c r="T40" s="26" t="s">
        <v>513</v>
      </c>
      <c r="U40" s="67"/>
      <c r="V40" s="67"/>
    </row>
    <row r="41" spans="1:24" ht="27" customHeight="1">
      <c r="A41" s="68"/>
      <c r="B41" s="69" t="s">
        <v>668</v>
      </c>
      <c r="C41" s="70">
        <v>1</v>
      </c>
      <c r="D41" s="71" t="s">
        <v>669</v>
      </c>
      <c r="E41" s="71" t="s">
        <v>670</v>
      </c>
      <c r="F41" s="72" t="s">
        <v>62</v>
      </c>
      <c r="G41" s="72" t="s">
        <v>36</v>
      </c>
      <c r="H41" s="73">
        <v>90</v>
      </c>
      <c r="I41" s="72" t="s">
        <v>329</v>
      </c>
      <c r="J41" s="73">
        <f>K41</f>
        <v>4500</v>
      </c>
      <c r="K41" s="73">
        <v>4500</v>
      </c>
      <c r="L41" s="110">
        <v>0</v>
      </c>
      <c r="M41" s="72">
        <v>0</v>
      </c>
      <c r="N41" s="72">
        <v>0</v>
      </c>
      <c r="O41" s="111">
        <v>16000</v>
      </c>
      <c r="P41" s="111">
        <v>54100</v>
      </c>
      <c r="Q41" s="111"/>
      <c r="R41" s="111"/>
      <c r="S41" s="39"/>
      <c r="T41" s="39"/>
      <c r="U41" s="39"/>
      <c r="V41" s="39"/>
    </row>
    <row r="42" spans="1:24" ht="27" customHeight="1">
      <c r="A42" s="68"/>
      <c r="B42" s="74" t="s">
        <v>671</v>
      </c>
      <c r="C42" s="32">
        <v>6</v>
      </c>
      <c r="D42" s="34" t="s">
        <v>28</v>
      </c>
      <c r="E42" s="34" t="s">
        <v>28</v>
      </c>
      <c r="F42" s="34" t="s">
        <v>28</v>
      </c>
      <c r="G42" s="44" t="s">
        <v>28</v>
      </c>
      <c r="H42" s="35">
        <f t="shared" ref="H42:K42" si="13">SUM(H43)</f>
        <v>6</v>
      </c>
      <c r="I42" s="44" t="s">
        <v>329</v>
      </c>
      <c r="J42" s="97">
        <f t="shared" si="13"/>
        <v>2800</v>
      </c>
      <c r="K42" s="97">
        <f t="shared" si="13"/>
        <v>2000</v>
      </c>
      <c r="L42" s="110">
        <v>0</v>
      </c>
      <c r="M42" s="97">
        <f t="shared" ref="M42:P42" si="14">SUM(M43)</f>
        <v>800</v>
      </c>
      <c r="N42" s="97">
        <f t="shared" si="14"/>
        <v>0</v>
      </c>
      <c r="O42" s="35">
        <f t="shared" si="14"/>
        <v>1000</v>
      </c>
      <c r="P42" s="35">
        <f t="shared" si="14"/>
        <v>3200</v>
      </c>
      <c r="Q42" s="35"/>
      <c r="R42" s="35"/>
      <c r="S42" s="32" t="s">
        <v>28</v>
      </c>
      <c r="T42" s="32" t="s">
        <v>28</v>
      </c>
      <c r="U42" s="32" t="s">
        <v>28</v>
      </c>
      <c r="V42" s="39"/>
    </row>
    <row r="43" spans="1:24" ht="27" customHeight="1">
      <c r="A43" s="68"/>
      <c r="B43" s="75" t="s">
        <v>672</v>
      </c>
      <c r="C43" s="32">
        <v>6</v>
      </c>
      <c r="D43" s="33" t="s">
        <v>327</v>
      </c>
      <c r="E43" s="33" t="s">
        <v>328</v>
      </c>
      <c r="F43" s="32" t="s">
        <v>35</v>
      </c>
      <c r="G43" s="32" t="s">
        <v>36</v>
      </c>
      <c r="H43" s="35">
        <v>6</v>
      </c>
      <c r="I43" s="44" t="s">
        <v>329</v>
      </c>
      <c r="J43" s="97">
        <f t="shared" ref="J43:J47" si="15">SUM(K43:N43)</f>
        <v>2800</v>
      </c>
      <c r="K43" s="97">
        <v>2000</v>
      </c>
      <c r="L43" s="110">
        <v>0</v>
      </c>
      <c r="M43" s="97">
        <v>800</v>
      </c>
      <c r="N43" s="97">
        <v>0</v>
      </c>
      <c r="O43" s="35">
        <v>1000</v>
      </c>
      <c r="P43" s="35">
        <v>3200</v>
      </c>
      <c r="Q43" s="35"/>
      <c r="R43" s="35"/>
      <c r="S43" s="32" t="s">
        <v>131</v>
      </c>
      <c r="T43" s="32"/>
      <c r="U43" s="32" t="s">
        <v>40</v>
      </c>
      <c r="V43" s="39"/>
    </row>
    <row r="44" spans="1:24" ht="27" customHeight="1">
      <c r="A44" s="68"/>
      <c r="B44" s="76" t="s">
        <v>673</v>
      </c>
      <c r="C44" s="32">
        <v>1</v>
      </c>
      <c r="D44" s="34" t="s">
        <v>28</v>
      </c>
      <c r="E44" s="34" t="s">
        <v>28</v>
      </c>
      <c r="F44" s="34" t="s">
        <v>28</v>
      </c>
      <c r="G44" s="44" t="s">
        <v>28</v>
      </c>
      <c r="H44" s="35">
        <f t="shared" ref="H44:K44" si="16">SUM(H45)</f>
        <v>1</v>
      </c>
      <c r="I44" s="44" t="s">
        <v>329</v>
      </c>
      <c r="J44" s="97">
        <f t="shared" si="16"/>
        <v>400</v>
      </c>
      <c r="K44" s="97">
        <f t="shared" si="16"/>
        <v>300</v>
      </c>
      <c r="L44" s="110">
        <v>0</v>
      </c>
      <c r="M44" s="97">
        <f t="shared" ref="M44:P44" si="17">SUM(M45)</f>
        <v>100</v>
      </c>
      <c r="N44" s="97">
        <f t="shared" si="17"/>
        <v>0</v>
      </c>
      <c r="O44" s="35">
        <f t="shared" si="17"/>
        <v>120</v>
      </c>
      <c r="P44" s="35">
        <f t="shared" si="17"/>
        <v>350</v>
      </c>
      <c r="Q44" s="35"/>
      <c r="R44" s="35"/>
      <c r="S44" s="32" t="s">
        <v>28</v>
      </c>
      <c r="T44" s="32" t="s">
        <v>28</v>
      </c>
      <c r="U44" s="32" t="s">
        <v>28</v>
      </c>
      <c r="V44" s="39"/>
    </row>
    <row r="45" spans="1:24" ht="27" customHeight="1">
      <c r="A45" s="68"/>
      <c r="B45" s="75" t="s">
        <v>674</v>
      </c>
      <c r="C45" s="32">
        <v>1</v>
      </c>
      <c r="D45" s="33" t="s">
        <v>332</v>
      </c>
      <c r="E45" s="33" t="s">
        <v>333</v>
      </c>
      <c r="F45" s="32" t="s">
        <v>35</v>
      </c>
      <c r="G45" s="32" t="s">
        <v>36</v>
      </c>
      <c r="H45" s="35">
        <v>1</v>
      </c>
      <c r="I45" s="44" t="s">
        <v>329</v>
      </c>
      <c r="J45" s="97">
        <f t="shared" si="15"/>
        <v>400</v>
      </c>
      <c r="K45" s="97">
        <v>300</v>
      </c>
      <c r="L45" s="110">
        <v>0</v>
      </c>
      <c r="M45" s="97">
        <v>100</v>
      </c>
      <c r="N45" s="97">
        <v>0</v>
      </c>
      <c r="O45" s="35">
        <v>120</v>
      </c>
      <c r="P45" s="35">
        <v>350</v>
      </c>
      <c r="Q45" s="35"/>
      <c r="R45" s="35"/>
      <c r="S45" s="32" t="s">
        <v>131</v>
      </c>
      <c r="T45" s="32"/>
      <c r="U45" s="32" t="s">
        <v>40</v>
      </c>
      <c r="V45" s="39"/>
    </row>
    <row r="46" spans="1:24" ht="27" customHeight="1">
      <c r="A46" s="68"/>
      <c r="B46" s="76" t="s">
        <v>675</v>
      </c>
      <c r="C46" s="32">
        <v>5</v>
      </c>
      <c r="D46" s="34" t="s">
        <v>28</v>
      </c>
      <c r="E46" s="34" t="s">
        <v>28</v>
      </c>
      <c r="F46" s="34" t="s">
        <v>28</v>
      </c>
      <c r="G46" s="44" t="s">
        <v>28</v>
      </c>
      <c r="H46" s="35">
        <f t="shared" ref="H46:K46" si="18">SUM(H47)</f>
        <v>12</v>
      </c>
      <c r="I46" s="96" t="s">
        <v>329</v>
      </c>
      <c r="J46" s="97">
        <f t="shared" si="18"/>
        <v>880</v>
      </c>
      <c r="K46" s="97">
        <f t="shared" si="18"/>
        <v>280</v>
      </c>
      <c r="L46" s="110">
        <v>0</v>
      </c>
      <c r="M46" s="97">
        <f t="shared" ref="M46:P46" si="19">SUM(M47)</f>
        <v>600</v>
      </c>
      <c r="N46" s="97">
        <f t="shared" si="19"/>
        <v>0</v>
      </c>
      <c r="O46" s="35">
        <f t="shared" si="19"/>
        <v>142</v>
      </c>
      <c r="P46" s="35">
        <f t="shared" si="19"/>
        <v>382</v>
      </c>
      <c r="Q46" s="35"/>
      <c r="R46" s="35"/>
      <c r="S46" s="32" t="s">
        <v>28</v>
      </c>
      <c r="T46" s="32" t="s">
        <v>28</v>
      </c>
      <c r="U46" s="32" t="s">
        <v>28</v>
      </c>
      <c r="V46" s="39"/>
    </row>
    <row r="47" spans="1:24" ht="27" customHeight="1">
      <c r="A47" s="68"/>
      <c r="B47" s="75" t="s">
        <v>676</v>
      </c>
      <c r="C47" s="32">
        <v>5</v>
      </c>
      <c r="D47" s="33" t="s">
        <v>340</v>
      </c>
      <c r="E47" s="33" t="s">
        <v>341</v>
      </c>
      <c r="F47" s="32" t="s">
        <v>35</v>
      </c>
      <c r="G47" s="32" t="s">
        <v>36</v>
      </c>
      <c r="H47" s="35">
        <v>12</v>
      </c>
      <c r="I47" s="96" t="s">
        <v>329</v>
      </c>
      <c r="J47" s="97">
        <f t="shared" si="15"/>
        <v>880</v>
      </c>
      <c r="K47" s="97">
        <v>280</v>
      </c>
      <c r="L47" s="110">
        <v>0</v>
      </c>
      <c r="M47" s="97">
        <v>600</v>
      </c>
      <c r="N47" s="97">
        <v>0</v>
      </c>
      <c r="O47" s="35">
        <v>142</v>
      </c>
      <c r="P47" s="35">
        <v>382</v>
      </c>
      <c r="Q47" s="35"/>
      <c r="R47" s="35"/>
      <c r="S47" s="32" t="s">
        <v>131</v>
      </c>
      <c r="T47" s="32"/>
      <c r="U47" s="32" t="s">
        <v>40</v>
      </c>
      <c r="V47" s="39"/>
    </row>
    <row r="48" spans="1:24" ht="27" customHeight="1">
      <c r="A48" s="17"/>
      <c r="B48" s="17" t="s">
        <v>677</v>
      </c>
      <c r="C48" s="18">
        <v>19</v>
      </c>
      <c r="D48" s="17" t="s">
        <v>28</v>
      </c>
      <c r="E48" s="38" t="s">
        <v>28</v>
      </c>
      <c r="F48" s="17" t="s">
        <v>28</v>
      </c>
      <c r="G48" s="77" t="s">
        <v>28</v>
      </c>
      <c r="H48" s="19">
        <v>59600</v>
      </c>
      <c r="I48" s="66" t="s">
        <v>329</v>
      </c>
      <c r="J48" s="19">
        <v>11920</v>
      </c>
      <c r="K48" s="19">
        <v>0</v>
      </c>
      <c r="L48" s="19">
        <v>11920</v>
      </c>
      <c r="M48" s="19">
        <v>0</v>
      </c>
      <c r="N48" s="19">
        <v>0</v>
      </c>
      <c r="O48" s="99">
        <v>47542</v>
      </c>
      <c r="P48" s="99">
        <v>127435</v>
      </c>
      <c r="Q48" s="99"/>
      <c r="R48" s="99"/>
      <c r="S48" s="17"/>
      <c r="T48" s="17"/>
      <c r="U48" s="17"/>
      <c r="V48" s="17"/>
    </row>
    <row r="49" spans="1:16380" ht="27" customHeight="1">
      <c r="A49" s="26"/>
      <c r="B49" s="26" t="s">
        <v>678</v>
      </c>
      <c r="C49" s="27">
        <v>19</v>
      </c>
      <c r="D49" t="s">
        <v>679</v>
      </c>
      <c r="E49" s="37" t="s">
        <v>680</v>
      </c>
      <c r="F49" s="26" t="s">
        <v>35</v>
      </c>
      <c r="G49" s="29" t="s">
        <v>510</v>
      </c>
      <c r="H49" s="30">
        <v>59600</v>
      </c>
      <c r="I49" s="29" t="s">
        <v>397</v>
      </c>
      <c r="J49" s="30">
        <f>K49+L49</f>
        <v>11920</v>
      </c>
      <c r="K49" s="26">
        <v>0</v>
      </c>
      <c r="L49" s="30">
        <v>11920</v>
      </c>
      <c r="M49" s="26">
        <v>0</v>
      </c>
      <c r="N49" s="26">
        <v>0</v>
      </c>
      <c r="O49" s="95">
        <v>47542</v>
      </c>
      <c r="P49" s="95">
        <v>127435</v>
      </c>
      <c r="Q49" s="95"/>
      <c r="R49" s="95"/>
      <c r="S49" s="26" t="s">
        <v>354</v>
      </c>
      <c r="T49" s="26" t="s">
        <v>681</v>
      </c>
      <c r="U49" s="26"/>
      <c r="V49" s="26"/>
    </row>
    <row r="50" spans="1:16380" s="4" customFormat="1" ht="27" customHeight="1">
      <c r="A50" s="17"/>
      <c r="B50" s="17" t="s">
        <v>682</v>
      </c>
      <c r="C50" s="18">
        <v>0</v>
      </c>
      <c r="D50" s="17" t="s">
        <v>28</v>
      </c>
      <c r="E50" s="38" t="s">
        <v>28</v>
      </c>
      <c r="F50" s="17" t="s">
        <v>28</v>
      </c>
      <c r="G50" s="77" t="s">
        <v>28</v>
      </c>
      <c r="H50" s="19" t="s">
        <v>28</v>
      </c>
      <c r="I50" s="77" t="s">
        <v>28</v>
      </c>
      <c r="J50" s="19">
        <v>0</v>
      </c>
      <c r="K50" s="17">
        <v>0</v>
      </c>
      <c r="L50" s="19">
        <v>0</v>
      </c>
      <c r="M50" s="66">
        <v>0</v>
      </c>
      <c r="N50" s="66">
        <v>0</v>
      </c>
      <c r="O50" s="99">
        <v>0</v>
      </c>
      <c r="P50" s="99">
        <v>0</v>
      </c>
      <c r="Q50" s="99"/>
      <c r="R50" s="99"/>
      <c r="S50" s="17" t="s">
        <v>28</v>
      </c>
      <c r="T50" s="17" t="s">
        <v>28</v>
      </c>
      <c r="U50" s="66" t="s">
        <v>28</v>
      </c>
      <c r="V50" s="99" t="s">
        <v>683</v>
      </c>
    </row>
    <row r="51" spans="1:16380" s="4" customFormat="1" ht="27" customHeight="1">
      <c r="A51" s="17"/>
      <c r="B51" s="17" t="s">
        <v>684</v>
      </c>
      <c r="C51" s="18">
        <v>3</v>
      </c>
      <c r="D51" s="17" t="s">
        <v>28</v>
      </c>
      <c r="E51" s="38" t="s">
        <v>28</v>
      </c>
      <c r="F51" s="17" t="s">
        <v>28</v>
      </c>
      <c r="G51" s="77" t="s">
        <v>28</v>
      </c>
      <c r="H51" s="19" t="s">
        <v>28</v>
      </c>
      <c r="I51" s="77" t="s">
        <v>28</v>
      </c>
      <c r="J51" s="19">
        <v>2551.94</v>
      </c>
      <c r="K51" s="19">
        <v>0</v>
      </c>
      <c r="L51" s="19">
        <v>2521.71</v>
      </c>
      <c r="M51" s="19">
        <v>30.23</v>
      </c>
      <c r="N51" s="19">
        <f>N52+N55</f>
        <v>0</v>
      </c>
      <c r="O51" s="99">
        <v>14539</v>
      </c>
      <c r="P51" s="99">
        <v>42909</v>
      </c>
      <c r="Q51" s="99"/>
      <c r="R51" s="99"/>
      <c r="S51" s="17" t="s">
        <v>28</v>
      </c>
      <c r="T51" s="17" t="s">
        <v>28</v>
      </c>
      <c r="U51" s="17" t="s">
        <v>28</v>
      </c>
      <c r="V51" s="17"/>
    </row>
    <row r="52" spans="1:16380" ht="27" customHeight="1">
      <c r="A52" s="26"/>
      <c r="B52" s="26" t="s">
        <v>375</v>
      </c>
      <c r="C52" s="27">
        <v>2</v>
      </c>
      <c r="D52" s="26" t="s">
        <v>28</v>
      </c>
      <c r="E52" s="28" t="s">
        <v>28</v>
      </c>
      <c r="F52" s="26" t="s">
        <v>28</v>
      </c>
      <c r="G52" s="26" t="s">
        <v>28</v>
      </c>
      <c r="H52" s="78">
        <f t="shared" ref="H52:P52" si="20">H53+H54</f>
        <v>5034.3</v>
      </c>
      <c r="I52" s="112" t="s">
        <v>155</v>
      </c>
      <c r="J52" s="106">
        <f t="shared" si="20"/>
        <v>1324.74</v>
      </c>
      <c r="K52" s="113">
        <f t="shared" si="20"/>
        <v>0</v>
      </c>
      <c r="L52" s="114">
        <f t="shared" si="20"/>
        <v>1459.95</v>
      </c>
      <c r="M52" s="115">
        <f t="shared" si="20"/>
        <v>0</v>
      </c>
      <c r="N52" s="115">
        <f t="shared" si="20"/>
        <v>0</v>
      </c>
      <c r="O52" s="113">
        <f t="shared" si="20"/>
        <v>10228</v>
      </c>
      <c r="P52" s="113">
        <f t="shared" si="20"/>
        <v>29085</v>
      </c>
      <c r="Q52" s="113"/>
      <c r="R52" s="113"/>
      <c r="S52" s="67"/>
      <c r="T52" s="67" t="s">
        <v>83</v>
      </c>
      <c r="U52" s="26" t="s">
        <v>40</v>
      </c>
      <c r="V52" s="26"/>
    </row>
    <row r="53" spans="1:16380" ht="27" customHeight="1">
      <c r="A53" s="514" t="s">
        <v>516</v>
      </c>
      <c r="B53" s="515" t="s">
        <v>517</v>
      </c>
      <c r="C53" s="516">
        <v>2</v>
      </c>
      <c r="D53" s="51" t="s">
        <v>685</v>
      </c>
      <c r="E53" s="52" t="s">
        <v>686</v>
      </c>
      <c r="F53" s="51" t="s">
        <v>379</v>
      </c>
      <c r="G53" s="51" t="s">
        <v>520</v>
      </c>
      <c r="H53" s="80">
        <v>414.3</v>
      </c>
      <c r="I53" s="82" t="s">
        <v>687</v>
      </c>
      <c r="J53" s="54">
        <v>1200</v>
      </c>
      <c r="K53" s="82">
        <v>0</v>
      </c>
      <c r="L53" s="80">
        <v>1335.21</v>
      </c>
      <c r="M53" s="82">
        <v>0</v>
      </c>
      <c r="N53" s="82">
        <v>0</v>
      </c>
      <c r="O53" s="116">
        <v>5608</v>
      </c>
      <c r="P53" s="116">
        <v>15225</v>
      </c>
      <c r="Q53" s="116"/>
      <c r="R53" s="116"/>
      <c r="S53" s="128" t="s">
        <v>688</v>
      </c>
      <c r="T53" s="79" t="s">
        <v>521</v>
      </c>
      <c r="U53" s="82" t="s">
        <v>40</v>
      </c>
      <c r="V53" s="129"/>
    </row>
    <row r="54" spans="1:16380" ht="27" customHeight="1">
      <c r="A54" s="514"/>
      <c r="B54" s="515"/>
      <c r="C54" s="516"/>
      <c r="D54" s="51" t="s">
        <v>383</v>
      </c>
      <c r="E54" s="52" t="s">
        <v>384</v>
      </c>
      <c r="F54" s="51" t="s">
        <v>35</v>
      </c>
      <c r="G54" s="51" t="s">
        <v>205</v>
      </c>
      <c r="H54" s="80">
        <v>4620</v>
      </c>
      <c r="I54" s="82" t="s">
        <v>155</v>
      </c>
      <c r="J54" s="54">
        <v>124.74</v>
      </c>
      <c r="K54" s="82">
        <v>0</v>
      </c>
      <c r="L54" s="80">
        <v>124.74</v>
      </c>
      <c r="M54" s="82">
        <v>0</v>
      </c>
      <c r="N54" s="82">
        <v>0</v>
      </c>
      <c r="O54" s="116">
        <v>4620</v>
      </c>
      <c r="P54" s="116">
        <v>13860</v>
      </c>
      <c r="Q54" s="130"/>
      <c r="R54" s="130"/>
      <c r="S54" t="s">
        <v>688</v>
      </c>
      <c r="T54" s="79" t="s">
        <v>521</v>
      </c>
      <c r="U54" s="82" t="s">
        <v>40</v>
      </c>
      <c r="V54" s="131"/>
    </row>
    <row r="55" spans="1:16380" ht="21" customHeight="1">
      <c r="A55" s="67"/>
      <c r="B55" s="26" t="s">
        <v>386</v>
      </c>
      <c r="C55" s="27">
        <v>1</v>
      </c>
      <c r="D55" s="26" t="s">
        <v>28</v>
      </c>
      <c r="E55" s="28" t="s">
        <v>28</v>
      </c>
      <c r="F55" s="26" t="s">
        <v>28</v>
      </c>
      <c r="G55" s="26" t="s">
        <v>28</v>
      </c>
      <c r="H55" s="30">
        <f t="shared" ref="H55:P55" si="21">H56</f>
        <v>330.65</v>
      </c>
      <c r="I55" s="29" t="s">
        <v>249</v>
      </c>
      <c r="J55" s="30">
        <f t="shared" si="21"/>
        <v>60.46</v>
      </c>
      <c r="K55" s="26">
        <f t="shared" si="21"/>
        <v>0</v>
      </c>
      <c r="L55" s="30">
        <f t="shared" si="21"/>
        <v>1061.76</v>
      </c>
      <c r="M55" s="26">
        <f t="shared" si="21"/>
        <v>30.23</v>
      </c>
      <c r="N55" s="26">
        <f t="shared" si="21"/>
        <v>0</v>
      </c>
      <c r="O55" s="95">
        <f t="shared" si="21"/>
        <v>4311</v>
      </c>
      <c r="P55" s="95">
        <f t="shared" si="21"/>
        <v>13824</v>
      </c>
      <c r="Q55" s="95"/>
      <c r="R55" s="95"/>
      <c r="S55" s="26" t="s">
        <v>522</v>
      </c>
      <c r="T55" s="26" t="s">
        <v>83</v>
      </c>
      <c r="U55" s="26" t="s">
        <v>40</v>
      </c>
      <c r="V55" s="67"/>
    </row>
    <row r="56" spans="1:16380" ht="27">
      <c r="A56" s="81" t="s">
        <v>523</v>
      </c>
      <c r="B56" s="79" t="s">
        <v>387</v>
      </c>
      <c r="C56" s="57">
        <v>1</v>
      </c>
      <c r="D56" s="79" t="s">
        <v>652</v>
      </c>
      <c r="E56" s="52" t="s">
        <v>689</v>
      </c>
      <c r="F56" s="82" t="s">
        <v>35</v>
      </c>
      <c r="G56" s="79" t="s">
        <v>526</v>
      </c>
      <c r="H56" s="83">
        <v>330.65</v>
      </c>
      <c r="I56" s="117" t="s">
        <v>687</v>
      </c>
      <c r="J56" s="54">
        <v>60.46</v>
      </c>
      <c r="K56" s="82">
        <v>0</v>
      </c>
      <c r="L56" s="102">
        <v>1061.76</v>
      </c>
      <c r="M56" s="82">
        <v>30.23</v>
      </c>
      <c r="N56" s="118"/>
      <c r="O56" s="116">
        <v>4311</v>
      </c>
      <c r="P56" s="116">
        <v>13824</v>
      </c>
      <c r="Q56" s="116"/>
      <c r="R56" s="116"/>
      <c r="S56" s="79" t="s">
        <v>390</v>
      </c>
      <c r="T56" s="82" t="s">
        <v>40</v>
      </c>
      <c r="U56" s="132"/>
      <c r="V56" s="131"/>
    </row>
    <row r="57" spans="1:16380" ht="24.95" customHeight="1">
      <c r="A57" s="17"/>
      <c r="B57" s="17" t="s">
        <v>527</v>
      </c>
      <c r="C57" s="18">
        <v>1</v>
      </c>
      <c r="D57" s="17" t="s">
        <v>28</v>
      </c>
      <c r="E57" s="38" t="s">
        <v>28</v>
      </c>
      <c r="F57" s="17" t="s">
        <v>28</v>
      </c>
      <c r="G57" s="77" t="s">
        <v>28</v>
      </c>
      <c r="H57" s="19" t="s">
        <v>28</v>
      </c>
      <c r="I57" s="77" t="s">
        <v>28</v>
      </c>
      <c r="J57" s="19">
        <v>2562.88</v>
      </c>
      <c r="K57" s="19">
        <v>0</v>
      </c>
      <c r="L57" s="19">
        <v>2562.88</v>
      </c>
      <c r="M57" s="19">
        <v>0</v>
      </c>
      <c r="N57" s="19">
        <v>0</v>
      </c>
      <c r="O57" s="99">
        <v>15213</v>
      </c>
      <c r="P57" s="99">
        <v>48268</v>
      </c>
      <c r="Q57" s="99"/>
      <c r="R57" s="99"/>
      <c r="S57" s="17" t="s">
        <v>28</v>
      </c>
      <c r="T57" s="17" t="s">
        <v>28</v>
      </c>
      <c r="U57" s="17" t="s">
        <v>28</v>
      </c>
      <c r="V57" s="17"/>
    </row>
    <row r="58" spans="1:16380" ht="24" customHeight="1">
      <c r="A58" s="26"/>
      <c r="B58" s="26" t="s">
        <v>283</v>
      </c>
      <c r="C58" s="27">
        <v>1</v>
      </c>
      <c r="D58" s="26" t="s">
        <v>28</v>
      </c>
      <c r="E58" s="28" t="s">
        <v>28</v>
      </c>
      <c r="F58" s="26" t="s">
        <v>28</v>
      </c>
      <c r="G58" s="29" t="s">
        <v>28</v>
      </c>
      <c r="H58" s="30">
        <f t="shared" ref="H58:P58" si="22">H59</f>
        <v>1340.2</v>
      </c>
      <c r="I58" s="29" t="s">
        <v>187</v>
      </c>
      <c r="J58" s="30">
        <f t="shared" si="22"/>
        <v>2562.88</v>
      </c>
      <c r="K58" s="30">
        <f t="shared" si="22"/>
        <v>0</v>
      </c>
      <c r="L58" s="30">
        <f t="shared" si="22"/>
        <v>2562.88</v>
      </c>
      <c r="M58" s="30">
        <f t="shared" si="22"/>
        <v>0</v>
      </c>
      <c r="N58" s="30">
        <f t="shared" si="22"/>
        <v>0</v>
      </c>
      <c r="O58" s="95">
        <f t="shared" si="22"/>
        <v>15213</v>
      </c>
      <c r="P58" s="95">
        <f t="shared" si="22"/>
        <v>48268</v>
      </c>
      <c r="Q58" s="95"/>
      <c r="R58" s="95"/>
      <c r="S58" s="26" t="s">
        <v>28</v>
      </c>
      <c r="T58" s="26" t="s">
        <v>28</v>
      </c>
      <c r="U58" s="26" t="s">
        <v>28</v>
      </c>
      <c r="V58" s="26"/>
    </row>
    <row r="59" spans="1:16380" ht="29.1" customHeight="1">
      <c r="A59" s="39">
        <v>1</v>
      </c>
      <c r="B59" s="84" t="s">
        <v>528</v>
      </c>
      <c r="C59" s="85">
        <v>353</v>
      </c>
      <c r="D59" s="39" t="s">
        <v>529</v>
      </c>
      <c r="E59" s="41" t="s">
        <v>530</v>
      </c>
      <c r="F59" s="42" t="s">
        <v>35</v>
      </c>
      <c r="G59" s="84" t="s">
        <v>36</v>
      </c>
      <c r="H59" s="86">
        <v>1340.2</v>
      </c>
      <c r="I59" s="119" t="s">
        <v>187</v>
      </c>
      <c r="J59" s="86">
        <v>2562.88</v>
      </c>
      <c r="K59" s="39">
        <v>0</v>
      </c>
      <c r="L59" s="86">
        <v>2562.88</v>
      </c>
      <c r="M59" s="39">
        <v>0</v>
      </c>
      <c r="N59" s="39">
        <v>0</v>
      </c>
      <c r="O59" s="100">
        <v>15213</v>
      </c>
      <c r="P59" s="100">
        <v>48268</v>
      </c>
      <c r="Q59" s="100"/>
      <c r="R59" s="100"/>
      <c r="S59" s="39" t="s">
        <v>63</v>
      </c>
      <c r="T59" s="39" t="s">
        <v>531</v>
      </c>
      <c r="U59" s="39" t="s">
        <v>40</v>
      </c>
      <c r="V59" s="39"/>
    </row>
    <row r="60" spans="1:16380" ht="20.100000000000001" customHeight="1">
      <c r="A60" s="17"/>
      <c r="B60" s="38" t="s">
        <v>532</v>
      </c>
      <c r="C60" s="18">
        <v>353</v>
      </c>
      <c r="D60" s="18"/>
      <c r="E60" s="18"/>
      <c r="F60" s="18"/>
      <c r="G60" s="18"/>
      <c r="H60" s="18">
        <v>500</v>
      </c>
      <c r="I60" s="18" t="s">
        <v>65</v>
      </c>
      <c r="J60" s="18">
        <v>25300</v>
      </c>
      <c r="K60" s="18">
        <v>1800</v>
      </c>
      <c r="L60" s="18">
        <v>1500</v>
      </c>
      <c r="M60" s="18">
        <v>21900</v>
      </c>
      <c r="N60" s="18">
        <v>100</v>
      </c>
      <c r="O60" s="18">
        <v>367</v>
      </c>
      <c r="P60" s="18">
        <v>1498</v>
      </c>
      <c r="Q60" s="18"/>
      <c r="R60" s="18"/>
      <c r="S60" s="17" t="s">
        <v>28</v>
      </c>
      <c r="T60" s="17" t="s">
        <v>28</v>
      </c>
      <c r="U60" s="17" t="s">
        <v>28</v>
      </c>
      <c r="V60" s="17"/>
    </row>
    <row r="61" spans="1:16380" ht="23.1" customHeight="1">
      <c r="A61" s="45" t="s">
        <v>503</v>
      </c>
      <c r="B61" s="46" t="s">
        <v>296</v>
      </c>
      <c r="C61" s="47">
        <v>2</v>
      </c>
      <c r="D61" s="46"/>
      <c r="E61" s="87"/>
      <c r="F61" s="46"/>
      <c r="G61" s="46"/>
      <c r="H61" s="88">
        <f t="shared" ref="H61:P61" si="23">H62+H63</f>
        <v>149</v>
      </c>
      <c r="I61" s="47" t="s">
        <v>312</v>
      </c>
      <c r="J61" s="106">
        <f t="shared" si="23"/>
        <v>24100</v>
      </c>
      <c r="K61" s="47">
        <f t="shared" si="23"/>
        <v>1200</v>
      </c>
      <c r="L61" s="106">
        <f t="shared" si="23"/>
        <v>1500</v>
      </c>
      <c r="M61" s="47">
        <f t="shared" si="23"/>
        <v>21300</v>
      </c>
      <c r="N61" s="47">
        <f t="shared" si="23"/>
        <v>100</v>
      </c>
      <c r="O61" s="107">
        <f t="shared" si="23"/>
        <v>307</v>
      </c>
      <c r="P61" s="107">
        <f t="shared" si="23"/>
        <v>1288</v>
      </c>
      <c r="Q61" s="107"/>
      <c r="R61" s="107"/>
      <c r="S61" s="46"/>
      <c r="T61" s="47"/>
      <c r="U61" s="46"/>
      <c r="V61" s="126"/>
    </row>
    <row r="62" spans="1:16380" ht="40.5">
      <c r="A62" s="81" t="s">
        <v>533</v>
      </c>
      <c r="B62" s="79" t="s">
        <v>297</v>
      </c>
      <c r="C62" s="50">
        <v>1</v>
      </c>
      <c r="D62" s="79" t="s">
        <v>87</v>
      </c>
      <c r="E62" s="52" t="s">
        <v>298</v>
      </c>
      <c r="F62" s="79" t="s">
        <v>62</v>
      </c>
      <c r="G62" s="79" t="s">
        <v>36</v>
      </c>
      <c r="H62" s="54">
        <v>145</v>
      </c>
      <c r="I62" s="79" t="s">
        <v>65</v>
      </c>
      <c r="J62" s="54">
        <v>900</v>
      </c>
      <c r="K62" s="79">
        <v>0</v>
      </c>
      <c r="L62" s="54">
        <v>700</v>
      </c>
      <c r="M62" s="79">
        <v>100</v>
      </c>
      <c r="N62" s="79">
        <v>100</v>
      </c>
      <c r="O62" s="103">
        <v>42</v>
      </c>
      <c r="P62" s="103">
        <v>228</v>
      </c>
      <c r="Q62" s="103"/>
      <c r="R62" s="103"/>
      <c r="S62" s="79" t="s">
        <v>299</v>
      </c>
      <c r="T62" s="79" t="s">
        <v>40</v>
      </c>
      <c r="U62" s="79"/>
      <c r="V62" s="131"/>
    </row>
    <row r="63" spans="1:16380" s="5" customFormat="1" ht="44.1" customHeight="1">
      <c r="A63" s="89" t="s">
        <v>690</v>
      </c>
      <c r="B63" s="90" t="s">
        <v>300</v>
      </c>
      <c r="C63" s="90">
        <v>1</v>
      </c>
      <c r="D63" s="90" t="s">
        <v>301</v>
      </c>
      <c r="E63" s="90" t="s">
        <v>302</v>
      </c>
      <c r="F63" s="90" t="s">
        <v>62</v>
      </c>
      <c r="G63" s="90" t="s">
        <v>36</v>
      </c>
      <c r="H63" s="91">
        <v>4</v>
      </c>
      <c r="I63" s="90" t="s">
        <v>65</v>
      </c>
      <c r="J63" s="120">
        <v>23200</v>
      </c>
      <c r="K63" s="90">
        <v>1200</v>
      </c>
      <c r="L63" s="90">
        <v>800</v>
      </c>
      <c r="M63" s="90">
        <v>21200</v>
      </c>
      <c r="N63" s="90">
        <v>0</v>
      </c>
      <c r="O63" s="90">
        <v>265</v>
      </c>
      <c r="P63" s="90">
        <v>1060</v>
      </c>
      <c r="Q63" s="90"/>
      <c r="R63" s="90"/>
      <c r="S63" s="90" t="s">
        <v>77</v>
      </c>
      <c r="T63" s="90" t="s">
        <v>303</v>
      </c>
      <c r="U63" s="90" t="s">
        <v>40</v>
      </c>
      <c r="V63" s="90" t="s">
        <v>691</v>
      </c>
      <c r="W63" s="133"/>
      <c r="X63" s="134"/>
      <c r="Y63" s="135"/>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34"/>
      <c r="BR63" s="134"/>
      <c r="BS63" s="134"/>
      <c r="BT63" s="134"/>
      <c r="BU63" s="134"/>
      <c r="BV63" s="134"/>
      <c r="BW63" s="134"/>
      <c r="BX63" s="134"/>
      <c r="BY63" s="134"/>
      <c r="BZ63" s="134"/>
      <c r="CA63" s="134"/>
      <c r="CB63" s="134"/>
      <c r="CC63" s="134"/>
      <c r="CD63" s="134"/>
      <c r="CE63" s="134"/>
      <c r="CF63" s="134"/>
      <c r="CG63" s="134"/>
      <c r="CH63" s="134"/>
      <c r="CI63" s="134"/>
      <c r="CJ63" s="134"/>
      <c r="CK63" s="134"/>
      <c r="CL63" s="134"/>
      <c r="CM63" s="134"/>
      <c r="CN63" s="134"/>
      <c r="CO63" s="134"/>
      <c r="CP63" s="134"/>
      <c r="CQ63" s="134"/>
      <c r="CR63" s="134"/>
      <c r="CS63" s="134"/>
      <c r="CT63" s="134"/>
      <c r="CU63" s="134"/>
      <c r="CV63" s="134"/>
      <c r="CW63" s="134"/>
      <c r="CX63" s="134"/>
      <c r="CY63" s="134"/>
      <c r="CZ63" s="134"/>
      <c r="DA63" s="134"/>
      <c r="DB63" s="134"/>
      <c r="DC63" s="134"/>
      <c r="DD63" s="134"/>
      <c r="DE63" s="134"/>
      <c r="DF63" s="134"/>
      <c r="DG63" s="134"/>
      <c r="DH63" s="134"/>
      <c r="DI63" s="134"/>
      <c r="DJ63" s="134"/>
      <c r="DK63" s="134"/>
      <c r="DL63" s="134"/>
      <c r="DM63" s="134"/>
      <c r="DN63" s="134"/>
      <c r="DO63" s="134"/>
      <c r="DP63" s="134"/>
      <c r="DQ63" s="134"/>
      <c r="DR63" s="134"/>
      <c r="DS63" s="134"/>
      <c r="DT63" s="134"/>
      <c r="DU63" s="134"/>
      <c r="DV63" s="134"/>
      <c r="DW63" s="134"/>
      <c r="DX63" s="134"/>
      <c r="DY63" s="134"/>
      <c r="DZ63" s="134"/>
      <c r="EA63" s="134"/>
      <c r="EB63" s="134"/>
      <c r="EC63" s="134"/>
      <c r="ED63" s="134"/>
      <c r="EE63" s="134"/>
      <c r="EF63" s="134"/>
      <c r="EG63" s="134"/>
      <c r="EH63" s="134"/>
      <c r="EI63" s="134"/>
      <c r="EJ63" s="134"/>
      <c r="EK63" s="134"/>
      <c r="EL63" s="134"/>
      <c r="EM63" s="134"/>
      <c r="EN63" s="134"/>
      <c r="EO63" s="134"/>
      <c r="EP63" s="134"/>
      <c r="EQ63" s="134"/>
      <c r="ER63" s="134"/>
      <c r="ES63" s="134"/>
      <c r="ET63" s="134"/>
      <c r="EU63" s="134"/>
      <c r="EV63" s="134"/>
      <c r="EW63" s="134"/>
      <c r="EX63" s="134"/>
      <c r="EY63" s="134"/>
      <c r="EZ63" s="134"/>
      <c r="FA63" s="134"/>
      <c r="FB63" s="134"/>
      <c r="FC63" s="134"/>
      <c r="FD63" s="134"/>
      <c r="FE63" s="134"/>
      <c r="FF63" s="134"/>
      <c r="FG63" s="134"/>
      <c r="FH63" s="134"/>
      <c r="FI63" s="134"/>
      <c r="FJ63" s="134"/>
      <c r="FK63" s="134"/>
      <c r="FL63" s="134"/>
      <c r="FM63" s="134"/>
      <c r="FN63" s="134"/>
      <c r="FO63" s="134"/>
      <c r="FP63" s="134"/>
      <c r="FQ63" s="134"/>
      <c r="FR63" s="134"/>
      <c r="FS63" s="134"/>
      <c r="FT63" s="134"/>
      <c r="FU63" s="134"/>
      <c r="FV63" s="134"/>
      <c r="FW63" s="134"/>
      <c r="FX63" s="134"/>
      <c r="FY63" s="134"/>
      <c r="FZ63" s="134"/>
      <c r="GA63" s="134"/>
      <c r="GB63" s="134"/>
      <c r="GC63" s="134"/>
      <c r="GD63" s="134"/>
      <c r="GE63" s="134"/>
      <c r="GF63" s="134"/>
      <c r="GG63" s="134"/>
      <c r="GH63" s="134"/>
      <c r="GI63" s="134"/>
      <c r="GJ63" s="134"/>
      <c r="GK63" s="134"/>
      <c r="GL63" s="134"/>
      <c r="GM63" s="134"/>
      <c r="GN63" s="134"/>
      <c r="GO63" s="134"/>
      <c r="GP63" s="134"/>
      <c r="GQ63" s="134"/>
      <c r="GR63" s="134"/>
      <c r="GS63" s="134"/>
      <c r="GT63" s="134"/>
      <c r="GU63" s="134"/>
      <c r="GV63" s="134"/>
      <c r="GW63" s="134"/>
      <c r="GX63" s="134"/>
      <c r="GY63" s="134"/>
      <c r="GZ63" s="134"/>
      <c r="HA63" s="134"/>
      <c r="HB63" s="134"/>
      <c r="HC63" s="134"/>
      <c r="HD63" s="134"/>
      <c r="HE63" s="134"/>
      <c r="HF63" s="134"/>
      <c r="HG63" s="134"/>
      <c r="HH63" s="134"/>
      <c r="HI63" s="134"/>
      <c r="HJ63" s="134"/>
      <c r="HK63" s="134"/>
      <c r="HL63" s="134"/>
      <c r="HM63" s="134"/>
      <c r="HN63" s="134"/>
      <c r="HO63" s="134"/>
      <c r="HP63" s="134"/>
      <c r="HQ63" s="134"/>
      <c r="HR63" s="134"/>
      <c r="HS63" s="134"/>
      <c r="HT63" s="134"/>
      <c r="HU63" s="134"/>
      <c r="HV63" s="134"/>
      <c r="HW63" s="134"/>
      <c r="HX63" s="134"/>
      <c r="HY63" s="134"/>
      <c r="HZ63" s="134"/>
      <c r="IA63" s="134"/>
      <c r="IB63" s="134"/>
      <c r="IC63" s="134"/>
      <c r="ID63" s="134"/>
      <c r="IE63" s="134"/>
      <c r="IF63" s="134"/>
      <c r="IG63" s="134"/>
      <c r="IH63" s="134"/>
      <c r="II63" s="134"/>
      <c r="IJ63" s="134"/>
      <c r="IK63" s="134"/>
      <c r="IL63" s="134"/>
      <c r="IM63" s="134"/>
      <c r="IN63" s="134"/>
      <c r="IO63" s="134"/>
      <c r="IP63" s="134"/>
      <c r="IQ63" s="134"/>
      <c r="IR63" s="134"/>
      <c r="IS63" s="134"/>
      <c r="IT63" s="134"/>
      <c r="IU63" s="134"/>
      <c r="IV63" s="134"/>
      <c r="IW63" s="134"/>
      <c r="IX63" s="134"/>
      <c r="IY63" s="134"/>
      <c r="IZ63" s="134"/>
      <c r="JA63" s="134"/>
      <c r="JB63" s="134"/>
      <c r="JC63" s="134"/>
      <c r="JD63" s="134"/>
      <c r="JE63" s="134"/>
      <c r="JF63" s="134"/>
      <c r="JG63" s="134"/>
      <c r="JH63" s="134"/>
      <c r="JI63" s="134"/>
      <c r="JJ63" s="134"/>
      <c r="JK63" s="134"/>
      <c r="JL63" s="134"/>
      <c r="JM63" s="134"/>
      <c r="JN63" s="134"/>
      <c r="JO63" s="134"/>
      <c r="JP63" s="134"/>
      <c r="JQ63" s="134"/>
      <c r="JR63" s="134"/>
      <c r="JS63" s="134"/>
      <c r="JT63" s="134"/>
      <c r="JU63" s="134"/>
      <c r="JV63" s="134"/>
      <c r="JW63" s="134"/>
      <c r="JX63" s="134"/>
      <c r="JY63" s="134"/>
      <c r="JZ63" s="134"/>
      <c r="KA63" s="134"/>
      <c r="KB63" s="134"/>
      <c r="KC63" s="134"/>
      <c r="KD63" s="134"/>
      <c r="KE63" s="134"/>
      <c r="KF63" s="134"/>
      <c r="KG63" s="134"/>
      <c r="KH63" s="134"/>
      <c r="KI63" s="134"/>
      <c r="KJ63" s="134"/>
      <c r="KK63" s="134"/>
      <c r="KL63" s="134"/>
      <c r="KM63" s="134"/>
      <c r="KN63" s="134"/>
      <c r="KO63" s="134"/>
      <c r="KP63" s="134"/>
      <c r="KQ63" s="134"/>
      <c r="KR63" s="134"/>
      <c r="KS63" s="134"/>
      <c r="KT63" s="134"/>
      <c r="KU63" s="134"/>
      <c r="KV63" s="134"/>
      <c r="KW63" s="134"/>
      <c r="KX63" s="134"/>
      <c r="KY63" s="134"/>
      <c r="KZ63" s="134"/>
      <c r="LA63" s="134"/>
      <c r="LB63" s="134"/>
      <c r="LC63" s="134"/>
      <c r="LD63" s="134"/>
      <c r="LE63" s="134"/>
      <c r="LF63" s="134"/>
      <c r="LG63" s="134"/>
      <c r="LH63" s="134"/>
      <c r="LI63" s="134"/>
      <c r="LJ63" s="134"/>
      <c r="LK63" s="134"/>
      <c r="LL63" s="134"/>
      <c r="LM63" s="134"/>
      <c r="LN63" s="134"/>
      <c r="LO63" s="134"/>
      <c r="LP63" s="134"/>
      <c r="LQ63" s="134"/>
      <c r="LR63" s="134"/>
      <c r="LS63" s="134"/>
      <c r="LT63" s="134"/>
      <c r="LU63" s="134"/>
      <c r="LV63" s="134"/>
      <c r="LW63" s="134"/>
      <c r="LX63" s="134"/>
      <c r="LY63" s="134"/>
      <c r="LZ63" s="134"/>
      <c r="MA63" s="134"/>
      <c r="MB63" s="134"/>
      <c r="MC63" s="134"/>
      <c r="MD63" s="134"/>
      <c r="ME63" s="134"/>
      <c r="MF63" s="134"/>
      <c r="MG63" s="134"/>
      <c r="MH63" s="134"/>
      <c r="MI63" s="134"/>
      <c r="MJ63" s="134"/>
      <c r="MK63" s="134"/>
      <c r="ML63" s="134"/>
      <c r="MM63" s="134"/>
      <c r="MN63" s="134"/>
      <c r="MO63" s="134"/>
      <c r="MP63" s="134"/>
      <c r="MQ63" s="134"/>
      <c r="MR63" s="134"/>
      <c r="MS63" s="134"/>
      <c r="MT63" s="134"/>
      <c r="MU63" s="134"/>
      <c r="MV63" s="134"/>
      <c r="MW63" s="134"/>
      <c r="MX63" s="134"/>
      <c r="MY63" s="134"/>
      <c r="MZ63" s="134"/>
      <c r="NA63" s="134"/>
      <c r="NB63" s="134"/>
      <c r="NC63" s="134"/>
      <c r="ND63" s="134"/>
      <c r="NE63" s="134"/>
      <c r="NF63" s="134"/>
      <c r="NG63" s="134"/>
      <c r="NH63" s="134"/>
      <c r="NI63" s="134"/>
      <c r="NJ63" s="134"/>
      <c r="NK63" s="134"/>
      <c r="NL63" s="134"/>
      <c r="NM63" s="134"/>
      <c r="NN63" s="134"/>
      <c r="NO63" s="134"/>
      <c r="NP63" s="134"/>
      <c r="NQ63" s="134"/>
      <c r="NR63" s="134"/>
      <c r="NS63" s="134"/>
      <c r="NT63" s="134"/>
      <c r="NU63" s="134"/>
      <c r="NV63" s="134"/>
      <c r="NW63" s="134"/>
      <c r="NX63" s="134"/>
      <c r="NY63" s="134"/>
      <c r="NZ63" s="134"/>
      <c r="OA63" s="134"/>
      <c r="OB63" s="134"/>
      <c r="OC63" s="134"/>
      <c r="OD63" s="134"/>
      <c r="OE63" s="134"/>
      <c r="OF63" s="134"/>
      <c r="OG63" s="134"/>
      <c r="OH63" s="134"/>
      <c r="OI63" s="134"/>
      <c r="OJ63" s="134"/>
      <c r="OK63" s="134"/>
      <c r="OL63" s="134"/>
      <c r="OM63" s="134"/>
      <c r="ON63" s="134"/>
      <c r="OO63" s="134"/>
      <c r="OP63" s="134"/>
      <c r="OQ63" s="134"/>
      <c r="OR63" s="134"/>
      <c r="OS63" s="134"/>
      <c r="OT63" s="134"/>
      <c r="OU63" s="134"/>
      <c r="OV63" s="134"/>
      <c r="OW63" s="134"/>
      <c r="OX63" s="134"/>
      <c r="OY63" s="134"/>
      <c r="OZ63" s="134"/>
      <c r="PA63" s="134"/>
      <c r="PB63" s="134"/>
      <c r="PC63" s="134"/>
      <c r="PD63" s="134"/>
      <c r="PE63" s="134"/>
      <c r="PF63" s="134"/>
      <c r="PG63" s="134"/>
      <c r="PH63" s="134"/>
      <c r="PI63" s="134"/>
      <c r="PJ63" s="134"/>
      <c r="PK63" s="134"/>
      <c r="PL63" s="134"/>
      <c r="PM63" s="134"/>
      <c r="PN63" s="134"/>
      <c r="PO63" s="134"/>
      <c r="PP63" s="134"/>
      <c r="PQ63" s="134"/>
      <c r="PR63" s="134"/>
      <c r="PS63" s="134"/>
      <c r="PT63" s="134"/>
      <c r="PU63" s="134"/>
      <c r="PV63" s="134"/>
      <c r="PW63" s="134"/>
      <c r="PX63" s="134"/>
      <c r="PY63" s="134"/>
      <c r="PZ63" s="134"/>
      <c r="QA63" s="134"/>
      <c r="QB63" s="134"/>
      <c r="QC63" s="134"/>
      <c r="QD63" s="134"/>
      <c r="QE63" s="134"/>
      <c r="QF63" s="134"/>
      <c r="QG63" s="134"/>
      <c r="QH63" s="134"/>
      <c r="QI63" s="134"/>
      <c r="QJ63" s="134"/>
      <c r="QK63" s="134"/>
      <c r="QL63" s="134"/>
      <c r="QM63" s="134"/>
      <c r="QN63" s="134"/>
      <c r="QO63" s="134"/>
      <c r="QP63" s="134"/>
      <c r="QQ63" s="134"/>
      <c r="QR63" s="134"/>
      <c r="QS63" s="134"/>
      <c r="QT63" s="134"/>
      <c r="QU63" s="134"/>
      <c r="QV63" s="134"/>
      <c r="QW63" s="134"/>
      <c r="QX63" s="134"/>
      <c r="QY63" s="134"/>
      <c r="QZ63" s="134"/>
      <c r="RA63" s="134"/>
      <c r="RB63" s="134"/>
      <c r="RC63" s="134"/>
      <c r="RD63" s="134"/>
      <c r="RE63" s="134"/>
      <c r="RF63" s="134"/>
      <c r="RG63" s="134"/>
      <c r="RH63" s="134"/>
      <c r="RI63" s="134"/>
      <c r="RJ63" s="134"/>
      <c r="RK63" s="134"/>
      <c r="RL63" s="134"/>
      <c r="RM63" s="134"/>
      <c r="RN63" s="134"/>
      <c r="RO63" s="134"/>
      <c r="RP63" s="134"/>
      <c r="RQ63" s="134"/>
      <c r="RR63" s="134"/>
      <c r="RS63" s="134"/>
      <c r="RT63" s="134"/>
      <c r="RU63" s="134"/>
      <c r="RV63" s="134"/>
      <c r="RW63" s="134"/>
      <c r="RX63" s="134"/>
      <c r="RY63" s="134"/>
      <c r="RZ63" s="134"/>
      <c r="SA63" s="134"/>
      <c r="SB63" s="134"/>
      <c r="SC63" s="134"/>
      <c r="SD63" s="134"/>
      <c r="SE63" s="134"/>
      <c r="SF63" s="134"/>
      <c r="SG63" s="134"/>
      <c r="SH63" s="134"/>
      <c r="SI63" s="134"/>
      <c r="SJ63" s="134"/>
      <c r="SK63" s="134"/>
      <c r="SL63" s="134"/>
      <c r="SM63" s="134"/>
      <c r="SN63" s="134"/>
      <c r="SO63" s="134"/>
      <c r="SP63" s="134"/>
      <c r="SQ63" s="134"/>
      <c r="SR63" s="134"/>
      <c r="SS63" s="134"/>
      <c r="ST63" s="134"/>
      <c r="SU63" s="134"/>
      <c r="SV63" s="134"/>
      <c r="SW63" s="134"/>
      <c r="SX63" s="134"/>
      <c r="SY63" s="134"/>
      <c r="SZ63" s="134"/>
      <c r="TA63" s="134"/>
      <c r="TB63" s="134"/>
      <c r="TC63" s="134"/>
      <c r="TD63" s="134"/>
      <c r="TE63" s="134"/>
      <c r="TF63" s="134"/>
      <c r="TG63" s="134"/>
      <c r="TH63" s="134"/>
      <c r="TI63" s="134"/>
      <c r="TJ63" s="134"/>
      <c r="TK63" s="134"/>
      <c r="TL63" s="134"/>
      <c r="TM63" s="134"/>
      <c r="TN63" s="134"/>
      <c r="TO63" s="134"/>
      <c r="TP63" s="134"/>
      <c r="TQ63" s="134"/>
      <c r="TR63" s="134"/>
      <c r="TS63" s="134"/>
      <c r="TT63" s="134"/>
      <c r="TU63" s="134"/>
      <c r="TV63" s="134"/>
      <c r="TW63" s="134"/>
      <c r="TX63" s="134"/>
      <c r="TY63" s="134"/>
      <c r="TZ63" s="134"/>
      <c r="UA63" s="134"/>
      <c r="UB63" s="134"/>
      <c r="UC63" s="134"/>
      <c r="UD63" s="134"/>
      <c r="UE63" s="134"/>
      <c r="UF63" s="134"/>
      <c r="UG63" s="134"/>
      <c r="UH63" s="134"/>
      <c r="UI63" s="134"/>
      <c r="UJ63" s="134"/>
      <c r="UK63" s="134"/>
      <c r="UL63" s="134"/>
      <c r="UM63" s="134"/>
      <c r="UN63" s="134"/>
      <c r="UO63" s="134"/>
      <c r="UP63" s="134"/>
      <c r="UQ63" s="134"/>
      <c r="UR63" s="134"/>
      <c r="US63" s="134"/>
      <c r="UT63" s="134"/>
      <c r="UU63" s="134"/>
      <c r="UV63" s="134"/>
      <c r="UW63" s="134"/>
      <c r="UX63" s="134"/>
      <c r="UY63" s="134"/>
      <c r="UZ63" s="134"/>
      <c r="VA63" s="134"/>
      <c r="VB63" s="134"/>
      <c r="VC63" s="134"/>
      <c r="VD63" s="134"/>
      <c r="VE63" s="134"/>
      <c r="VF63" s="134"/>
      <c r="VG63" s="134"/>
      <c r="VH63" s="134"/>
      <c r="VI63" s="134"/>
      <c r="VJ63" s="134"/>
      <c r="VK63" s="134"/>
      <c r="VL63" s="134"/>
      <c r="VM63" s="134"/>
      <c r="VN63" s="134"/>
      <c r="VO63" s="134"/>
      <c r="VP63" s="134"/>
      <c r="VQ63" s="134"/>
      <c r="VR63" s="134"/>
      <c r="VS63" s="134"/>
      <c r="VT63" s="134"/>
      <c r="VU63" s="134"/>
      <c r="VV63" s="134"/>
      <c r="VW63" s="134"/>
      <c r="VX63" s="134"/>
      <c r="VY63" s="134"/>
      <c r="VZ63" s="134"/>
      <c r="WA63" s="134"/>
      <c r="WB63" s="134"/>
      <c r="WC63" s="134"/>
      <c r="WD63" s="134"/>
      <c r="WE63" s="134"/>
      <c r="WF63" s="134"/>
      <c r="WG63" s="134"/>
      <c r="WH63" s="134"/>
      <c r="WI63" s="134"/>
      <c r="WJ63" s="134"/>
      <c r="WK63" s="134"/>
      <c r="WL63" s="134"/>
      <c r="WM63" s="134"/>
      <c r="WN63" s="134"/>
      <c r="WO63" s="134"/>
      <c r="WP63" s="134"/>
      <c r="WQ63" s="134"/>
      <c r="WR63" s="134"/>
      <c r="WS63" s="134"/>
      <c r="WT63" s="134"/>
      <c r="WU63" s="134"/>
      <c r="WV63" s="134"/>
      <c r="WW63" s="134"/>
      <c r="WX63" s="134"/>
      <c r="WY63" s="134"/>
      <c r="WZ63" s="134"/>
      <c r="XA63" s="134"/>
      <c r="XB63" s="134"/>
      <c r="XC63" s="134"/>
      <c r="XD63" s="134"/>
      <c r="XE63" s="134"/>
      <c r="XF63" s="134"/>
      <c r="XG63" s="134"/>
      <c r="XH63" s="134"/>
      <c r="XI63" s="134"/>
      <c r="XJ63" s="134"/>
      <c r="XK63" s="134"/>
      <c r="XL63" s="134"/>
      <c r="XM63" s="134"/>
      <c r="XN63" s="134"/>
      <c r="XO63" s="134"/>
      <c r="XP63" s="134"/>
      <c r="XQ63" s="134"/>
      <c r="XR63" s="134"/>
      <c r="XS63" s="134"/>
      <c r="XT63" s="134"/>
      <c r="XU63" s="134"/>
      <c r="XV63" s="134"/>
      <c r="XW63" s="134"/>
      <c r="XX63" s="134"/>
      <c r="XY63" s="134"/>
      <c r="XZ63" s="134"/>
      <c r="YA63" s="134"/>
      <c r="YB63" s="134"/>
      <c r="YC63" s="134"/>
      <c r="YD63" s="134"/>
      <c r="YE63" s="134"/>
      <c r="YF63" s="134"/>
      <c r="YG63" s="134"/>
      <c r="YH63" s="134"/>
      <c r="YI63" s="134"/>
      <c r="YJ63" s="134"/>
      <c r="YK63" s="134"/>
      <c r="YL63" s="134"/>
      <c r="YM63" s="134"/>
      <c r="YN63" s="134"/>
      <c r="YO63" s="134"/>
      <c r="YP63" s="134"/>
      <c r="YQ63" s="134"/>
      <c r="YR63" s="134"/>
      <c r="YS63" s="134"/>
      <c r="YT63" s="134"/>
      <c r="YU63" s="134"/>
      <c r="YV63" s="134"/>
      <c r="YW63" s="134"/>
      <c r="YX63" s="134"/>
      <c r="YY63" s="134"/>
      <c r="YZ63" s="134"/>
      <c r="ZA63" s="134"/>
      <c r="ZB63" s="134"/>
      <c r="ZC63" s="134"/>
      <c r="ZD63" s="134"/>
      <c r="ZE63" s="134"/>
      <c r="ZF63" s="134"/>
      <c r="ZG63" s="134"/>
      <c r="ZH63" s="134"/>
      <c r="ZI63" s="134"/>
      <c r="ZJ63" s="134"/>
      <c r="ZK63" s="134"/>
      <c r="ZL63" s="134"/>
      <c r="ZM63" s="134"/>
      <c r="ZN63" s="134"/>
      <c r="ZO63" s="134"/>
      <c r="ZP63" s="134"/>
      <c r="ZQ63" s="134"/>
      <c r="ZR63" s="134"/>
      <c r="ZS63" s="134"/>
      <c r="ZT63" s="134"/>
      <c r="ZU63" s="134"/>
      <c r="ZV63" s="134"/>
      <c r="ZW63" s="134"/>
      <c r="ZX63" s="134"/>
      <c r="ZY63" s="134"/>
      <c r="ZZ63" s="134"/>
      <c r="AAA63" s="134"/>
      <c r="AAB63" s="134"/>
      <c r="AAC63" s="134"/>
      <c r="AAD63" s="134"/>
      <c r="AAE63" s="134"/>
      <c r="AAF63" s="134"/>
      <c r="AAG63" s="134"/>
      <c r="AAH63" s="134"/>
      <c r="AAI63" s="134"/>
      <c r="AAJ63" s="134"/>
      <c r="AAK63" s="134"/>
      <c r="AAL63" s="134"/>
      <c r="AAM63" s="134"/>
      <c r="AAN63" s="134"/>
      <c r="AAO63" s="134"/>
      <c r="AAP63" s="134"/>
      <c r="AAQ63" s="134"/>
      <c r="AAR63" s="134"/>
      <c r="AAS63" s="134"/>
      <c r="AAT63" s="134"/>
      <c r="AAU63" s="134"/>
      <c r="AAV63" s="134"/>
      <c r="AAW63" s="134"/>
      <c r="AAX63" s="134"/>
      <c r="AAY63" s="134"/>
      <c r="AAZ63" s="134"/>
      <c r="ABA63" s="134"/>
      <c r="ABB63" s="134"/>
      <c r="ABC63" s="134"/>
      <c r="ABD63" s="134"/>
      <c r="ABE63" s="134"/>
      <c r="ABF63" s="134"/>
      <c r="ABG63" s="134"/>
      <c r="ABH63" s="134"/>
      <c r="ABI63" s="134"/>
      <c r="ABJ63" s="134"/>
      <c r="ABK63" s="134"/>
      <c r="ABL63" s="134"/>
      <c r="ABM63" s="134"/>
      <c r="ABN63" s="134"/>
      <c r="ABO63" s="134"/>
      <c r="ABP63" s="134"/>
      <c r="ABQ63" s="134"/>
      <c r="ABR63" s="134"/>
      <c r="ABS63" s="134"/>
      <c r="ABT63" s="134"/>
      <c r="ABU63" s="134"/>
      <c r="ABV63" s="134"/>
      <c r="ABW63" s="134"/>
      <c r="ABX63" s="134"/>
      <c r="ABY63" s="134"/>
      <c r="ABZ63" s="134"/>
      <c r="ACA63" s="134"/>
      <c r="ACB63" s="134"/>
      <c r="ACC63" s="134"/>
      <c r="ACD63" s="134"/>
      <c r="ACE63" s="134"/>
      <c r="ACF63" s="134"/>
      <c r="ACG63" s="134"/>
      <c r="ACH63" s="134"/>
      <c r="ACI63" s="134"/>
      <c r="ACJ63" s="134"/>
      <c r="ACK63" s="134"/>
      <c r="ACL63" s="134"/>
      <c r="ACM63" s="134"/>
      <c r="ACN63" s="134"/>
      <c r="ACO63" s="134"/>
      <c r="ACP63" s="134"/>
      <c r="ACQ63" s="134"/>
      <c r="ACR63" s="134"/>
      <c r="ACS63" s="134"/>
      <c r="ACT63" s="134"/>
      <c r="ACU63" s="134"/>
      <c r="ACV63" s="134"/>
      <c r="ACW63" s="134"/>
      <c r="ACX63" s="134"/>
      <c r="ACY63" s="134"/>
      <c r="ACZ63" s="134"/>
      <c r="ADA63" s="134"/>
      <c r="ADB63" s="134"/>
      <c r="ADC63" s="134"/>
      <c r="ADD63" s="134"/>
      <c r="ADE63" s="134"/>
      <c r="ADF63" s="134"/>
      <c r="ADG63" s="134"/>
      <c r="ADH63" s="134"/>
      <c r="ADI63" s="134"/>
      <c r="ADJ63" s="134"/>
      <c r="ADK63" s="134"/>
      <c r="ADL63" s="134"/>
      <c r="ADM63" s="134"/>
      <c r="ADN63" s="134"/>
      <c r="ADO63" s="134"/>
      <c r="ADP63" s="134"/>
      <c r="ADQ63" s="134"/>
      <c r="ADR63" s="134"/>
      <c r="ADS63" s="134"/>
      <c r="ADT63" s="134"/>
      <c r="ADU63" s="134"/>
      <c r="ADV63" s="134"/>
      <c r="ADW63" s="134"/>
      <c r="ADX63" s="134"/>
      <c r="ADY63" s="134"/>
      <c r="ADZ63" s="134"/>
      <c r="AEA63" s="134"/>
      <c r="AEB63" s="134"/>
      <c r="AEC63" s="134"/>
      <c r="AED63" s="134"/>
      <c r="AEE63" s="134"/>
      <c r="AEF63" s="134"/>
      <c r="AEG63" s="134"/>
      <c r="AEH63" s="134"/>
      <c r="AEI63" s="134"/>
      <c r="AEJ63" s="134"/>
      <c r="AEK63" s="134"/>
      <c r="AEL63" s="134"/>
      <c r="AEM63" s="134"/>
      <c r="AEN63" s="134"/>
      <c r="AEO63" s="134"/>
      <c r="AEP63" s="134"/>
      <c r="AEQ63" s="134"/>
      <c r="AER63" s="134"/>
      <c r="AES63" s="134"/>
      <c r="AET63" s="134"/>
      <c r="AEU63" s="134"/>
      <c r="AEV63" s="134"/>
      <c r="AEW63" s="134"/>
      <c r="AEX63" s="134"/>
      <c r="AEY63" s="134"/>
      <c r="AEZ63" s="134"/>
      <c r="AFA63" s="134"/>
      <c r="AFB63" s="134"/>
      <c r="AFC63" s="134"/>
      <c r="AFD63" s="134"/>
      <c r="AFE63" s="134"/>
      <c r="AFF63" s="134"/>
      <c r="AFG63" s="134"/>
      <c r="AFH63" s="134"/>
      <c r="AFI63" s="134"/>
      <c r="AFJ63" s="134"/>
      <c r="AFK63" s="134"/>
      <c r="AFL63" s="134"/>
      <c r="AFM63" s="134"/>
      <c r="AFN63" s="134"/>
      <c r="AFO63" s="134"/>
      <c r="AFP63" s="134"/>
      <c r="AFQ63" s="134"/>
      <c r="AFR63" s="134"/>
      <c r="AFS63" s="134"/>
      <c r="AFT63" s="134"/>
      <c r="AFU63" s="134"/>
      <c r="AFV63" s="134"/>
      <c r="AFW63" s="134"/>
      <c r="AFX63" s="134"/>
      <c r="AFY63" s="134"/>
      <c r="AFZ63" s="134"/>
      <c r="AGA63" s="134"/>
      <c r="AGB63" s="134"/>
      <c r="AGC63" s="134"/>
      <c r="AGD63" s="134"/>
      <c r="AGE63" s="134"/>
      <c r="AGF63" s="134"/>
      <c r="AGG63" s="134"/>
      <c r="AGH63" s="134"/>
      <c r="AGI63" s="134"/>
      <c r="AGJ63" s="134"/>
      <c r="AGK63" s="134"/>
      <c r="AGL63" s="134"/>
      <c r="AGM63" s="134"/>
      <c r="AGN63" s="134"/>
      <c r="AGO63" s="134"/>
      <c r="AGP63" s="134"/>
      <c r="AGQ63" s="134"/>
      <c r="AGR63" s="134"/>
      <c r="AGS63" s="134"/>
      <c r="AGT63" s="134"/>
      <c r="AGU63" s="134"/>
      <c r="AGV63" s="134"/>
      <c r="AGW63" s="134"/>
      <c r="AGX63" s="134"/>
      <c r="AGY63" s="134"/>
      <c r="AGZ63" s="134"/>
      <c r="AHA63" s="134"/>
      <c r="AHB63" s="134"/>
      <c r="AHC63" s="134"/>
      <c r="AHD63" s="134"/>
      <c r="AHE63" s="134"/>
      <c r="AHF63" s="134"/>
      <c r="AHG63" s="134"/>
      <c r="AHH63" s="134"/>
      <c r="AHI63" s="134"/>
      <c r="AHJ63" s="134"/>
      <c r="AHK63" s="134"/>
      <c r="AHL63" s="134"/>
      <c r="AHM63" s="134"/>
      <c r="AHN63" s="134"/>
      <c r="AHO63" s="134"/>
      <c r="AHP63" s="134"/>
      <c r="AHQ63" s="134"/>
      <c r="AHR63" s="134"/>
      <c r="AHS63" s="134"/>
      <c r="AHT63" s="134"/>
      <c r="AHU63" s="134"/>
      <c r="AHV63" s="134"/>
      <c r="AHW63" s="134"/>
      <c r="AHX63" s="134"/>
      <c r="AHY63" s="134"/>
      <c r="AHZ63" s="134"/>
      <c r="AIA63" s="134"/>
      <c r="AIB63" s="134"/>
      <c r="AIC63" s="134"/>
      <c r="AID63" s="134"/>
      <c r="AIE63" s="134"/>
      <c r="AIF63" s="134"/>
      <c r="AIG63" s="134"/>
      <c r="AIH63" s="134"/>
      <c r="AII63" s="134"/>
      <c r="AIJ63" s="134"/>
      <c r="AIK63" s="134"/>
      <c r="AIL63" s="134"/>
      <c r="AIM63" s="134"/>
      <c r="AIN63" s="134"/>
      <c r="AIO63" s="134"/>
      <c r="AIP63" s="134"/>
      <c r="AIQ63" s="134"/>
      <c r="AIR63" s="134"/>
      <c r="AIS63" s="134"/>
      <c r="AIT63" s="134"/>
      <c r="AIU63" s="134"/>
      <c r="AIV63" s="134"/>
      <c r="AIW63" s="134"/>
      <c r="AIX63" s="134"/>
      <c r="AIY63" s="134"/>
      <c r="AIZ63" s="134"/>
      <c r="AJA63" s="134"/>
      <c r="AJB63" s="134"/>
      <c r="AJC63" s="134"/>
      <c r="AJD63" s="134"/>
      <c r="AJE63" s="134"/>
      <c r="AJF63" s="134"/>
      <c r="AJG63" s="134"/>
      <c r="AJH63" s="134"/>
      <c r="AJI63" s="134"/>
      <c r="AJJ63" s="134"/>
      <c r="AJK63" s="134"/>
      <c r="AJL63" s="134"/>
      <c r="AJM63" s="134"/>
      <c r="AJN63" s="134"/>
      <c r="AJO63" s="134"/>
      <c r="AJP63" s="134"/>
      <c r="AJQ63" s="134"/>
      <c r="AJR63" s="134"/>
      <c r="AJS63" s="134"/>
      <c r="AJT63" s="134"/>
      <c r="AJU63" s="134"/>
      <c r="AJV63" s="134"/>
      <c r="AJW63" s="134"/>
      <c r="AJX63" s="134"/>
      <c r="AJY63" s="134"/>
      <c r="AJZ63" s="134"/>
      <c r="AKA63" s="134"/>
      <c r="AKB63" s="134"/>
      <c r="AKC63" s="134"/>
      <c r="AKD63" s="134"/>
      <c r="AKE63" s="134"/>
      <c r="AKF63" s="134"/>
      <c r="AKG63" s="134"/>
      <c r="AKH63" s="134"/>
      <c r="AKI63" s="134"/>
      <c r="AKJ63" s="134"/>
      <c r="AKK63" s="134"/>
      <c r="AKL63" s="134"/>
      <c r="AKM63" s="134"/>
      <c r="AKN63" s="134"/>
      <c r="AKO63" s="134"/>
      <c r="AKP63" s="134"/>
      <c r="AKQ63" s="134"/>
      <c r="AKR63" s="134"/>
      <c r="AKS63" s="134"/>
      <c r="AKT63" s="134"/>
      <c r="AKU63" s="134"/>
      <c r="AKV63" s="134"/>
      <c r="AKW63" s="134"/>
      <c r="AKX63" s="134"/>
      <c r="AKY63" s="134"/>
      <c r="AKZ63" s="134"/>
      <c r="ALA63" s="134"/>
      <c r="ALB63" s="134"/>
      <c r="ALC63" s="134"/>
      <c r="ALD63" s="134"/>
      <c r="ALE63" s="134"/>
      <c r="ALF63" s="134"/>
      <c r="ALG63" s="134"/>
      <c r="ALH63" s="134"/>
      <c r="ALI63" s="134"/>
      <c r="ALJ63" s="134"/>
      <c r="ALK63" s="134"/>
      <c r="ALL63" s="134"/>
      <c r="ALM63" s="134"/>
      <c r="ALN63" s="134"/>
      <c r="ALO63" s="134"/>
      <c r="ALP63" s="134"/>
      <c r="ALQ63" s="134"/>
      <c r="ALR63" s="134"/>
      <c r="ALS63" s="134"/>
      <c r="ALT63" s="134"/>
      <c r="ALU63" s="134"/>
      <c r="ALV63" s="134"/>
      <c r="ALW63" s="134"/>
      <c r="ALX63" s="134"/>
      <c r="ALY63" s="134"/>
      <c r="ALZ63" s="134"/>
      <c r="AMA63" s="134"/>
      <c r="AMB63" s="134"/>
      <c r="AMC63" s="134"/>
      <c r="AMD63" s="134"/>
      <c r="AME63" s="134"/>
      <c r="AMF63" s="134"/>
      <c r="AMG63" s="134"/>
      <c r="AMH63" s="134"/>
      <c r="AMI63" s="134"/>
      <c r="AMJ63" s="134"/>
      <c r="AMK63" s="134"/>
      <c r="AML63" s="134"/>
      <c r="AMM63" s="134"/>
      <c r="AMN63" s="134"/>
      <c r="AMO63" s="134"/>
      <c r="AMP63" s="134"/>
      <c r="AMQ63" s="134"/>
      <c r="AMR63" s="134"/>
      <c r="AMS63" s="134"/>
      <c r="AMT63" s="134"/>
      <c r="AMU63" s="134"/>
      <c r="AMV63" s="134"/>
      <c r="AMW63" s="134"/>
      <c r="AMX63" s="134"/>
      <c r="AMY63" s="134"/>
      <c r="AMZ63" s="134"/>
      <c r="ANA63" s="134"/>
      <c r="ANB63" s="134"/>
      <c r="ANC63" s="134"/>
      <c r="AND63" s="134"/>
      <c r="ANE63" s="134"/>
      <c r="ANF63" s="134"/>
      <c r="ANG63" s="134"/>
      <c r="ANH63" s="134"/>
      <c r="ANI63" s="134"/>
      <c r="ANJ63" s="134"/>
      <c r="ANK63" s="134"/>
      <c r="ANL63" s="134"/>
      <c r="ANM63" s="134"/>
      <c r="ANN63" s="134"/>
      <c r="ANO63" s="134"/>
      <c r="ANP63" s="134"/>
      <c r="ANQ63" s="134"/>
      <c r="ANR63" s="134"/>
      <c r="ANS63" s="134"/>
      <c r="ANT63" s="134"/>
      <c r="ANU63" s="134"/>
      <c r="ANV63" s="134"/>
      <c r="ANW63" s="134"/>
      <c r="ANX63" s="134"/>
      <c r="ANY63" s="134"/>
      <c r="ANZ63" s="134"/>
      <c r="AOA63" s="134"/>
      <c r="AOB63" s="134"/>
      <c r="AOC63" s="134"/>
      <c r="AOD63" s="134"/>
      <c r="AOE63" s="134"/>
      <c r="AOF63" s="134"/>
      <c r="AOG63" s="134"/>
      <c r="AOH63" s="134"/>
      <c r="AOI63" s="134"/>
      <c r="AOJ63" s="134"/>
      <c r="AOK63" s="134"/>
      <c r="AOL63" s="134"/>
      <c r="AOM63" s="134"/>
      <c r="AON63" s="134"/>
      <c r="AOO63" s="134"/>
      <c r="AOP63" s="134"/>
      <c r="AOQ63" s="134"/>
      <c r="AOR63" s="134"/>
      <c r="AOS63" s="134"/>
      <c r="AOT63" s="134"/>
      <c r="AOU63" s="134"/>
      <c r="AOV63" s="134"/>
      <c r="AOW63" s="134"/>
      <c r="AOX63" s="134"/>
      <c r="AOY63" s="134"/>
      <c r="AOZ63" s="134"/>
      <c r="APA63" s="134"/>
      <c r="APB63" s="134"/>
      <c r="APC63" s="134"/>
      <c r="APD63" s="134"/>
      <c r="APE63" s="134"/>
      <c r="APF63" s="134"/>
      <c r="APG63" s="134"/>
      <c r="APH63" s="134"/>
      <c r="API63" s="134"/>
      <c r="APJ63" s="134"/>
      <c r="APK63" s="134"/>
      <c r="APL63" s="134"/>
      <c r="APM63" s="134"/>
      <c r="APN63" s="134"/>
      <c r="APO63" s="134"/>
      <c r="APP63" s="134"/>
      <c r="APQ63" s="134"/>
      <c r="APR63" s="134"/>
      <c r="APS63" s="134"/>
      <c r="APT63" s="134"/>
      <c r="APU63" s="134"/>
      <c r="APV63" s="134"/>
      <c r="APW63" s="134"/>
      <c r="APX63" s="134"/>
      <c r="APY63" s="134"/>
      <c r="APZ63" s="134"/>
      <c r="AQA63" s="134"/>
      <c r="AQB63" s="134"/>
      <c r="AQC63" s="134"/>
      <c r="AQD63" s="134"/>
      <c r="AQE63" s="134"/>
      <c r="AQF63" s="134"/>
      <c r="AQG63" s="134"/>
      <c r="AQH63" s="134"/>
      <c r="AQI63" s="134"/>
      <c r="AQJ63" s="134"/>
      <c r="AQK63" s="134"/>
      <c r="AQL63" s="134"/>
      <c r="AQM63" s="134"/>
      <c r="AQN63" s="134"/>
      <c r="AQO63" s="134"/>
      <c r="AQP63" s="134"/>
      <c r="AQQ63" s="134"/>
      <c r="AQR63" s="134"/>
      <c r="AQS63" s="134"/>
      <c r="AQT63" s="134"/>
      <c r="AQU63" s="134"/>
      <c r="AQV63" s="134"/>
      <c r="AQW63" s="134"/>
      <c r="AQX63" s="134"/>
      <c r="AQY63" s="134"/>
      <c r="AQZ63" s="134"/>
      <c r="ARA63" s="134"/>
      <c r="ARB63" s="134"/>
      <c r="ARC63" s="134"/>
      <c r="ARD63" s="134"/>
      <c r="ARE63" s="134"/>
      <c r="ARF63" s="134"/>
      <c r="ARG63" s="134"/>
      <c r="ARH63" s="134"/>
      <c r="ARI63" s="134"/>
      <c r="ARJ63" s="134"/>
      <c r="ARK63" s="134"/>
      <c r="ARL63" s="134"/>
      <c r="ARM63" s="134"/>
      <c r="ARN63" s="134"/>
      <c r="ARO63" s="134"/>
      <c r="ARP63" s="134"/>
      <c r="ARQ63" s="134"/>
      <c r="ARR63" s="134"/>
      <c r="ARS63" s="134"/>
      <c r="ART63" s="134"/>
      <c r="ARU63" s="134"/>
      <c r="ARV63" s="134"/>
      <c r="ARW63" s="134"/>
      <c r="ARX63" s="134"/>
      <c r="ARY63" s="134"/>
      <c r="ARZ63" s="134"/>
      <c r="ASA63" s="134"/>
      <c r="ASB63" s="134"/>
      <c r="ASC63" s="134"/>
      <c r="ASD63" s="134"/>
      <c r="ASE63" s="134"/>
      <c r="ASF63" s="134"/>
      <c r="ASG63" s="134"/>
      <c r="ASH63" s="134"/>
      <c r="ASI63" s="134"/>
      <c r="ASJ63" s="134"/>
      <c r="ASK63" s="134"/>
      <c r="ASL63" s="134"/>
      <c r="ASM63" s="134"/>
      <c r="ASN63" s="134"/>
      <c r="ASO63" s="134"/>
      <c r="ASP63" s="134"/>
      <c r="ASQ63" s="134"/>
      <c r="ASR63" s="134"/>
      <c r="ASS63" s="134"/>
      <c r="AST63" s="134"/>
      <c r="ASU63" s="134"/>
      <c r="ASV63" s="134"/>
      <c r="ASW63" s="134"/>
      <c r="ASX63" s="134"/>
      <c r="ASY63" s="134"/>
      <c r="ASZ63" s="134"/>
      <c r="ATA63" s="134"/>
      <c r="ATB63" s="134"/>
      <c r="ATC63" s="134"/>
      <c r="ATD63" s="134"/>
      <c r="ATE63" s="134"/>
      <c r="ATF63" s="134"/>
      <c r="ATG63" s="134"/>
      <c r="ATH63" s="134"/>
      <c r="ATI63" s="134"/>
      <c r="ATJ63" s="134"/>
      <c r="ATK63" s="134"/>
      <c r="ATL63" s="134"/>
      <c r="ATM63" s="134"/>
      <c r="ATN63" s="134"/>
      <c r="ATO63" s="134"/>
      <c r="ATP63" s="134"/>
      <c r="ATQ63" s="134"/>
      <c r="ATR63" s="134"/>
      <c r="ATS63" s="134"/>
      <c r="ATT63" s="134"/>
      <c r="ATU63" s="134"/>
      <c r="ATV63" s="134"/>
      <c r="ATW63" s="134"/>
      <c r="ATX63" s="134"/>
      <c r="ATY63" s="134"/>
      <c r="ATZ63" s="134"/>
      <c r="AUA63" s="134"/>
      <c r="AUB63" s="134"/>
      <c r="AUC63" s="134"/>
      <c r="AUD63" s="134"/>
      <c r="AUE63" s="134"/>
      <c r="AUF63" s="134"/>
      <c r="AUG63" s="134"/>
      <c r="AUH63" s="134"/>
      <c r="AUI63" s="134"/>
      <c r="AUJ63" s="134"/>
      <c r="AUK63" s="134"/>
      <c r="AUL63" s="134"/>
      <c r="AUM63" s="134"/>
      <c r="AUN63" s="134"/>
      <c r="AUO63" s="134"/>
      <c r="AUP63" s="134"/>
      <c r="AUQ63" s="134"/>
      <c r="AUR63" s="134"/>
      <c r="AUS63" s="134"/>
      <c r="AUT63" s="134"/>
      <c r="AUU63" s="134"/>
      <c r="AUV63" s="134"/>
      <c r="AUW63" s="134"/>
      <c r="AUX63" s="134"/>
      <c r="AUY63" s="134"/>
      <c r="AUZ63" s="134"/>
      <c r="AVA63" s="134"/>
      <c r="AVB63" s="134"/>
      <c r="AVC63" s="134"/>
      <c r="AVD63" s="134"/>
      <c r="AVE63" s="134"/>
      <c r="AVF63" s="134"/>
      <c r="AVG63" s="134"/>
      <c r="AVH63" s="134"/>
      <c r="AVI63" s="134"/>
      <c r="AVJ63" s="134"/>
      <c r="AVK63" s="134"/>
      <c r="AVL63" s="134"/>
      <c r="AVM63" s="134"/>
      <c r="AVN63" s="134"/>
      <c r="AVO63" s="134"/>
      <c r="AVP63" s="134"/>
      <c r="AVQ63" s="134"/>
      <c r="AVR63" s="134"/>
      <c r="AVS63" s="134"/>
      <c r="AVT63" s="134"/>
      <c r="AVU63" s="134"/>
      <c r="AVV63" s="134"/>
      <c r="AVW63" s="134"/>
      <c r="AVX63" s="134"/>
      <c r="AVY63" s="134"/>
      <c r="AVZ63" s="134"/>
      <c r="AWA63" s="134"/>
      <c r="AWB63" s="134"/>
      <c r="AWC63" s="134"/>
      <c r="AWD63" s="134"/>
      <c r="AWE63" s="134"/>
      <c r="AWF63" s="134"/>
      <c r="AWG63" s="134"/>
      <c r="AWH63" s="134"/>
      <c r="AWI63" s="134"/>
      <c r="AWJ63" s="134"/>
      <c r="AWK63" s="134"/>
      <c r="AWL63" s="134"/>
      <c r="AWM63" s="134"/>
      <c r="AWN63" s="134"/>
      <c r="AWO63" s="134"/>
      <c r="AWP63" s="134"/>
      <c r="AWQ63" s="134"/>
      <c r="AWR63" s="134"/>
      <c r="AWS63" s="134"/>
      <c r="AWT63" s="134"/>
      <c r="AWU63" s="134"/>
      <c r="AWV63" s="134"/>
      <c r="AWW63" s="134"/>
      <c r="AWX63" s="134"/>
      <c r="AWY63" s="134"/>
      <c r="AWZ63" s="134"/>
      <c r="AXA63" s="134"/>
      <c r="AXB63" s="134"/>
      <c r="AXC63" s="134"/>
      <c r="AXD63" s="134"/>
      <c r="AXE63" s="134"/>
      <c r="AXF63" s="134"/>
      <c r="AXG63" s="134"/>
      <c r="AXH63" s="134"/>
      <c r="AXI63" s="134"/>
      <c r="AXJ63" s="134"/>
      <c r="AXK63" s="134"/>
      <c r="AXL63" s="134"/>
      <c r="AXM63" s="134"/>
      <c r="AXN63" s="134"/>
      <c r="AXO63" s="134"/>
      <c r="AXP63" s="134"/>
      <c r="AXQ63" s="134"/>
      <c r="AXR63" s="134"/>
      <c r="AXS63" s="134"/>
      <c r="AXT63" s="134"/>
      <c r="AXU63" s="134"/>
      <c r="AXV63" s="134"/>
      <c r="AXW63" s="134"/>
      <c r="AXX63" s="134"/>
      <c r="AXY63" s="134"/>
      <c r="AXZ63" s="134"/>
      <c r="AYA63" s="134"/>
      <c r="AYB63" s="134"/>
      <c r="AYC63" s="134"/>
      <c r="AYD63" s="134"/>
      <c r="AYE63" s="134"/>
      <c r="AYF63" s="134"/>
      <c r="AYG63" s="134"/>
      <c r="AYH63" s="134"/>
      <c r="AYI63" s="134"/>
      <c r="AYJ63" s="134"/>
      <c r="AYK63" s="134"/>
      <c r="AYL63" s="134"/>
      <c r="AYM63" s="134"/>
      <c r="AYN63" s="134"/>
      <c r="AYO63" s="134"/>
      <c r="AYP63" s="134"/>
      <c r="AYQ63" s="134"/>
      <c r="AYR63" s="134"/>
      <c r="AYS63" s="134"/>
      <c r="AYT63" s="134"/>
      <c r="AYU63" s="134"/>
      <c r="AYV63" s="134"/>
      <c r="AYW63" s="134"/>
      <c r="AYX63" s="134"/>
      <c r="AYY63" s="134"/>
      <c r="AYZ63" s="134"/>
      <c r="AZA63" s="134"/>
      <c r="AZB63" s="134"/>
      <c r="AZC63" s="134"/>
      <c r="AZD63" s="134"/>
      <c r="AZE63" s="134"/>
      <c r="AZF63" s="134"/>
      <c r="AZG63" s="134"/>
      <c r="AZH63" s="134"/>
      <c r="AZI63" s="134"/>
      <c r="AZJ63" s="134"/>
      <c r="AZK63" s="134"/>
      <c r="AZL63" s="134"/>
      <c r="AZM63" s="134"/>
      <c r="AZN63" s="134"/>
      <c r="AZO63" s="134"/>
      <c r="AZP63" s="134"/>
      <c r="AZQ63" s="134"/>
      <c r="AZR63" s="134"/>
      <c r="AZS63" s="134"/>
      <c r="AZT63" s="134"/>
      <c r="AZU63" s="134"/>
      <c r="AZV63" s="134"/>
      <c r="AZW63" s="134"/>
      <c r="AZX63" s="134"/>
      <c r="AZY63" s="134"/>
      <c r="AZZ63" s="134"/>
      <c r="BAA63" s="134"/>
      <c r="BAB63" s="134"/>
      <c r="BAC63" s="134"/>
      <c r="BAD63" s="134"/>
      <c r="BAE63" s="134"/>
      <c r="BAF63" s="134"/>
      <c r="BAG63" s="134"/>
      <c r="BAH63" s="134"/>
      <c r="BAI63" s="134"/>
      <c r="BAJ63" s="134"/>
      <c r="BAK63" s="134"/>
      <c r="BAL63" s="134"/>
      <c r="BAM63" s="134"/>
      <c r="BAN63" s="134"/>
      <c r="BAO63" s="134"/>
      <c r="BAP63" s="134"/>
      <c r="BAQ63" s="134"/>
      <c r="BAR63" s="134"/>
      <c r="BAS63" s="134"/>
      <c r="BAT63" s="134"/>
      <c r="BAU63" s="134"/>
      <c r="BAV63" s="134"/>
      <c r="BAW63" s="134"/>
      <c r="BAX63" s="134"/>
      <c r="BAY63" s="134"/>
      <c r="BAZ63" s="134"/>
      <c r="BBA63" s="134"/>
      <c r="BBB63" s="134"/>
      <c r="BBC63" s="134"/>
      <c r="BBD63" s="134"/>
      <c r="BBE63" s="134"/>
      <c r="BBF63" s="134"/>
      <c r="BBG63" s="134"/>
      <c r="BBH63" s="134"/>
      <c r="BBI63" s="134"/>
      <c r="BBJ63" s="134"/>
      <c r="BBK63" s="134"/>
      <c r="BBL63" s="134"/>
      <c r="BBM63" s="134"/>
      <c r="BBN63" s="134"/>
      <c r="BBO63" s="134"/>
      <c r="BBP63" s="134"/>
      <c r="BBQ63" s="134"/>
      <c r="BBR63" s="134"/>
      <c r="BBS63" s="134"/>
      <c r="BBT63" s="134"/>
      <c r="BBU63" s="134"/>
      <c r="BBV63" s="134"/>
      <c r="BBW63" s="134"/>
      <c r="BBX63" s="134"/>
      <c r="BBY63" s="134"/>
      <c r="BBZ63" s="134"/>
      <c r="BCA63" s="134"/>
      <c r="BCB63" s="134"/>
      <c r="BCC63" s="134"/>
      <c r="BCD63" s="134"/>
      <c r="BCE63" s="134"/>
      <c r="BCF63" s="134"/>
      <c r="BCG63" s="134"/>
      <c r="BCH63" s="134"/>
      <c r="BCI63" s="134"/>
      <c r="BCJ63" s="134"/>
      <c r="BCK63" s="134"/>
      <c r="BCL63" s="134"/>
      <c r="BCM63" s="134"/>
      <c r="BCN63" s="134"/>
      <c r="BCO63" s="134"/>
      <c r="BCP63" s="134"/>
      <c r="BCQ63" s="134"/>
      <c r="BCR63" s="134"/>
      <c r="BCS63" s="134"/>
      <c r="BCT63" s="134"/>
      <c r="BCU63" s="134"/>
      <c r="BCV63" s="134"/>
      <c r="BCW63" s="134"/>
      <c r="BCX63" s="134"/>
      <c r="BCY63" s="134"/>
      <c r="BCZ63" s="134"/>
      <c r="BDA63" s="134"/>
      <c r="BDB63" s="134"/>
      <c r="BDC63" s="134"/>
      <c r="BDD63" s="134"/>
      <c r="BDE63" s="134"/>
      <c r="BDF63" s="134"/>
      <c r="BDG63" s="134"/>
      <c r="BDH63" s="134"/>
      <c r="BDI63" s="134"/>
      <c r="BDJ63" s="134"/>
      <c r="BDK63" s="134"/>
      <c r="BDL63" s="134"/>
      <c r="BDM63" s="134"/>
      <c r="BDN63" s="134"/>
      <c r="BDO63" s="134"/>
      <c r="BDP63" s="134"/>
      <c r="BDQ63" s="134"/>
      <c r="BDR63" s="134"/>
      <c r="BDS63" s="134"/>
      <c r="BDT63" s="134"/>
      <c r="BDU63" s="134"/>
      <c r="BDV63" s="134"/>
      <c r="BDW63" s="134"/>
      <c r="BDX63" s="134"/>
      <c r="BDY63" s="134"/>
      <c r="BDZ63" s="134"/>
      <c r="BEA63" s="134"/>
      <c r="BEB63" s="134"/>
      <c r="BEC63" s="134"/>
      <c r="BED63" s="134"/>
      <c r="BEE63" s="134"/>
      <c r="BEF63" s="134"/>
      <c r="BEG63" s="134"/>
      <c r="BEH63" s="134"/>
      <c r="BEI63" s="134"/>
      <c r="BEJ63" s="134"/>
      <c r="BEK63" s="134"/>
      <c r="BEL63" s="134"/>
      <c r="BEM63" s="134"/>
      <c r="BEN63" s="134"/>
      <c r="BEO63" s="134"/>
      <c r="BEP63" s="134"/>
      <c r="BEQ63" s="134"/>
      <c r="BER63" s="134"/>
      <c r="BES63" s="134"/>
      <c r="BET63" s="134"/>
      <c r="BEU63" s="134"/>
      <c r="BEV63" s="134"/>
      <c r="BEW63" s="134"/>
      <c r="BEX63" s="134"/>
      <c r="BEY63" s="134"/>
      <c r="BEZ63" s="134"/>
      <c r="BFA63" s="134"/>
      <c r="BFB63" s="134"/>
      <c r="BFC63" s="134"/>
      <c r="BFD63" s="134"/>
      <c r="BFE63" s="134"/>
      <c r="BFF63" s="134"/>
      <c r="BFG63" s="134"/>
      <c r="BFH63" s="134"/>
      <c r="BFI63" s="134"/>
      <c r="BFJ63" s="134"/>
      <c r="BFK63" s="134"/>
      <c r="BFL63" s="134"/>
      <c r="BFM63" s="134"/>
      <c r="BFN63" s="134"/>
      <c r="BFO63" s="134"/>
      <c r="BFP63" s="134"/>
      <c r="BFQ63" s="134"/>
      <c r="BFR63" s="134"/>
      <c r="BFS63" s="134"/>
      <c r="BFT63" s="134"/>
      <c r="BFU63" s="134"/>
      <c r="BFV63" s="134"/>
      <c r="BFW63" s="134"/>
      <c r="BFX63" s="134"/>
      <c r="BFY63" s="134"/>
      <c r="BFZ63" s="134"/>
      <c r="BGA63" s="134"/>
      <c r="BGB63" s="134"/>
      <c r="BGC63" s="134"/>
      <c r="BGD63" s="134"/>
      <c r="BGE63" s="134"/>
      <c r="BGF63" s="134"/>
      <c r="BGG63" s="134"/>
      <c r="BGH63" s="134"/>
      <c r="BGI63" s="134"/>
      <c r="BGJ63" s="134"/>
      <c r="BGK63" s="134"/>
      <c r="BGL63" s="134"/>
      <c r="BGM63" s="134"/>
      <c r="BGN63" s="134"/>
      <c r="BGO63" s="134"/>
      <c r="BGP63" s="134"/>
      <c r="BGQ63" s="134"/>
      <c r="BGR63" s="134"/>
      <c r="BGS63" s="134"/>
      <c r="BGT63" s="134"/>
      <c r="BGU63" s="134"/>
      <c r="BGV63" s="134"/>
      <c r="BGW63" s="134"/>
      <c r="BGX63" s="134"/>
      <c r="BGY63" s="134"/>
      <c r="BGZ63" s="134"/>
      <c r="BHA63" s="134"/>
      <c r="BHB63" s="134"/>
      <c r="BHC63" s="134"/>
      <c r="BHD63" s="134"/>
      <c r="BHE63" s="134"/>
      <c r="BHF63" s="134"/>
      <c r="BHG63" s="134"/>
      <c r="BHH63" s="134"/>
      <c r="BHI63" s="134"/>
      <c r="BHJ63" s="134"/>
      <c r="BHK63" s="134"/>
      <c r="BHL63" s="134"/>
      <c r="BHM63" s="134"/>
      <c r="BHN63" s="134"/>
      <c r="BHO63" s="134"/>
      <c r="BHP63" s="134"/>
      <c r="BHQ63" s="134"/>
      <c r="BHR63" s="134"/>
      <c r="BHS63" s="134"/>
      <c r="BHT63" s="134"/>
      <c r="BHU63" s="134"/>
      <c r="BHV63" s="134"/>
      <c r="BHW63" s="134"/>
      <c r="BHX63" s="134"/>
      <c r="BHY63" s="134"/>
      <c r="BHZ63" s="134"/>
      <c r="BIA63" s="134"/>
      <c r="BIB63" s="134"/>
      <c r="BIC63" s="134"/>
      <c r="BID63" s="134"/>
      <c r="BIE63" s="134"/>
      <c r="BIF63" s="134"/>
      <c r="BIG63" s="134"/>
      <c r="BIH63" s="134"/>
      <c r="BII63" s="134"/>
      <c r="BIJ63" s="134"/>
      <c r="BIK63" s="134"/>
      <c r="BIL63" s="134"/>
      <c r="BIM63" s="134"/>
      <c r="BIN63" s="134"/>
      <c r="BIO63" s="134"/>
      <c r="BIP63" s="134"/>
      <c r="BIQ63" s="134"/>
      <c r="BIR63" s="134"/>
      <c r="BIS63" s="134"/>
      <c r="BIT63" s="134"/>
      <c r="BIU63" s="134"/>
      <c r="BIV63" s="134"/>
      <c r="BIW63" s="134"/>
      <c r="BIX63" s="134"/>
      <c r="BIY63" s="134"/>
      <c r="BIZ63" s="134"/>
      <c r="BJA63" s="134"/>
      <c r="BJB63" s="134"/>
      <c r="BJC63" s="134"/>
      <c r="BJD63" s="134"/>
      <c r="BJE63" s="134"/>
      <c r="BJF63" s="134"/>
      <c r="BJG63" s="134"/>
      <c r="BJH63" s="134"/>
      <c r="BJI63" s="134"/>
      <c r="BJJ63" s="134"/>
      <c r="BJK63" s="134"/>
      <c r="BJL63" s="134"/>
      <c r="BJM63" s="134"/>
      <c r="BJN63" s="134"/>
      <c r="BJO63" s="134"/>
      <c r="BJP63" s="134"/>
      <c r="BJQ63" s="134"/>
      <c r="BJR63" s="134"/>
      <c r="BJS63" s="134"/>
      <c r="BJT63" s="134"/>
      <c r="BJU63" s="134"/>
      <c r="BJV63" s="134"/>
      <c r="BJW63" s="134"/>
      <c r="BJX63" s="134"/>
      <c r="BJY63" s="134"/>
      <c r="BJZ63" s="134"/>
      <c r="BKA63" s="134"/>
      <c r="BKB63" s="134"/>
      <c r="BKC63" s="134"/>
      <c r="BKD63" s="134"/>
      <c r="BKE63" s="134"/>
      <c r="BKF63" s="134"/>
      <c r="BKG63" s="134"/>
      <c r="BKH63" s="134"/>
      <c r="BKI63" s="134"/>
      <c r="BKJ63" s="134"/>
      <c r="BKK63" s="134"/>
      <c r="BKL63" s="134"/>
      <c r="BKM63" s="134"/>
      <c r="BKN63" s="134"/>
      <c r="BKO63" s="134"/>
      <c r="BKP63" s="134"/>
      <c r="BKQ63" s="134"/>
      <c r="BKR63" s="134"/>
      <c r="BKS63" s="134"/>
      <c r="BKT63" s="134"/>
      <c r="BKU63" s="134"/>
      <c r="BKV63" s="134"/>
      <c r="BKW63" s="134"/>
      <c r="BKX63" s="134"/>
      <c r="BKY63" s="134"/>
      <c r="BKZ63" s="134"/>
      <c r="BLA63" s="134"/>
      <c r="BLB63" s="134"/>
      <c r="BLC63" s="134"/>
      <c r="BLD63" s="134"/>
      <c r="BLE63" s="134"/>
      <c r="BLF63" s="134"/>
      <c r="BLG63" s="134"/>
      <c r="BLH63" s="134"/>
      <c r="BLI63" s="134"/>
      <c r="BLJ63" s="134"/>
      <c r="BLK63" s="134"/>
      <c r="BLL63" s="134"/>
      <c r="BLM63" s="134"/>
      <c r="BLN63" s="134"/>
      <c r="BLO63" s="134"/>
      <c r="BLP63" s="134"/>
      <c r="BLQ63" s="134"/>
      <c r="BLR63" s="134"/>
      <c r="BLS63" s="134"/>
      <c r="BLT63" s="134"/>
      <c r="BLU63" s="134"/>
      <c r="BLV63" s="134"/>
      <c r="BLW63" s="134"/>
      <c r="BLX63" s="134"/>
      <c r="BLY63" s="134"/>
      <c r="BLZ63" s="134"/>
      <c r="BMA63" s="134"/>
      <c r="BMB63" s="134"/>
      <c r="BMC63" s="134"/>
      <c r="BMD63" s="134"/>
      <c r="BME63" s="134"/>
      <c r="BMF63" s="134"/>
      <c r="BMG63" s="134"/>
      <c r="BMH63" s="134"/>
      <c r="BMI63" s="134"/>
      <c r="BMJ63" s="134"/>
      <c r="BMK63" s="134"/>
      <c r="BML63" s="134"/>
      <c r="BMM63" s="134"/>
      <c r="BMN63" s="134"/>
      <c r="BMO63" s="134"/>
      <c r="BMP63" s="134"/>
      <c r="BMQ63" s="134"/>
      <c r="BMR63" s="134"/>
      <c r="BMS63" s="134"/>
      <c r="BMT63" s="134"/>
      <c r="BMU63" s="134"/>
      <c r="BMV63" s="134"/>
      <c r="BMW63" s="134"/>
      <c r="BMX63" s="134"/>
      <c r="BMY63" s="134"/>
      <c r="BMZ63" s="134"/>
      <c r="BNA63" s="134"/>
      <c r="BNB63" s="134"/>
      <c r="BNC63" s="134"/>
      <c r="BND63" s="134"/>
      <c r="BNE63" s="134"/>
      <c r="BNF63" s="134"/>
      <c r="BNG63" s="134"/>
      <c r="BNH63" s="134"/>
      <c r="BNI63" s="134"/>
      <c r="BNJ63" s="134"/>
      <c r="BNK63" s="134"/>
      <c r="BNL63" s="134"/>
      <c r="BNM63" s="134"/>
      <c r="BNN63" s="134"/>
      <c r="BNO63" s="134"/>
      <c r="BNP63" s="134"/>
      <c r="BNQ63" s="134"/>
      <c r="BNR63" s="134"/>
      <c r="BNS63" s="134"/>
      <c r="BNT63" s="134"/>
      <c r="BNU63" s="134"/>
      <c r="BNV63" s="134"/>
      <c r="BNW63" s="134"/>
      <c r="BNX63" s="134"/>
      <c r="BNY63" s="134"/>
      <c r="BNZ63" s="134"/>
      <c r="BOA63" s="134"/>
      <c r="BOB63" s="134"/>
      <c r="BOC63" s="134"/>
      <c r="BOD63" s="134"/>
      <c r="BOE63" s="134"/>
      <c r="BOF63" s="134"/>
      <c r="BOG63" s="134"/>
      <c r="BOH63" s="134"/>
      <c r="BOI63" s="134"/>
      <c r="BOJ63" s="134"/>
      <c r="BOK63" s="134"/>
      <c r="BOL63" s="134"/>
      <c r="BOM63" s="134"/>
      <c r="BON63" s="134"/>
      <c r="BOO63" s="134"/>
      <c r="BOP63" s="134"/>
      <c r="BOQ63" s="134"/>
      <c r="BOR63" s="134"/>
      <c r="BOS63" s="134"/>
      <c r="BOT63" s="134"/>
      <c r="BOU63" s="134"/>
      <c r="BOV63" s="134"/>
      <c r="BOW63" s="134"/>
      <c r="BOX63" s="134"/>
      <c r="BOY63" s="134"/>
      <c r="BOZ63" s="134"/>
      <c r="BPA63" s="134"/>
      <c r="BPB63" s="134"/>
      <c r="BPC63" s="134"/>
      <c r="BPD63" s="134"/>
      <c r="BPE63" s="134"/>
      <c r="BPF63" s="134"/>
      <c r="BPG63" s="134"/>
      <c r="BPH63" s="134"/>
      <c r="BPI63" s="134"/>
      <c r="BPJ63" s="134"/>
      <c r="BPK63" s="134"/>
      <c r="BPL63" s="134"/>
      <c r="BPM63" s="134"/>
      <c r="BPN63" s="134"/>
      <c r="BPO63" s="134"/>
      <c r="BPP63" s="134"/>
      <c r="BPQ63" s="134"/>
      <c r="BPR63" s="134"/>
      <c r="BPS63" s="134"/>
      <c r="BPT63" s="134"/>
      <c r="BPU63" s="134"/>
      <c r="BPV63" s="134"/>
      <c r="BPW63" s="134"/>
      <c r="BPX63" s="134"/>
      <c r="BPY63" s="134"/>
      <c r="BPZ63" s="134"/>
      <c r="BQA63" s="134"/>
      <c r="BQB63" s="134"/>
      <c r="BQC63" s="134"/>
      <c r="BQD63" s="134"/>
      <c r="BQE63" s="134"/>
      <c r="BQF63" s="134"/>
      <c r="BQG63" s="134"/>
      <c r="BQH63" s="134"/>
      <c r="BQI63" s="134"/>
      <c r="BQJ63" s="134"/>
      <c r="BQK63" s="134"/>
      <c r="BQL63" s="134"/>
      <c r="BQM63" s="134"/>
      <c r="BQN63" s="134"/>
      <c r="BQO63" s="134"/>
      <c r="BQP63" s="134"/>
      <c r="BQQ63" s="134"/>
      <c r="BQR63" s="134"/>
      <c r="BQS63" s="134"/>
      <c r="BQT63" s="134"/>
      <c r="BQU63" s="134"/>
      <c r="BQV63" s="134"/>
      <c r="BQW63" s="134"/>
      <c r="BQX63" s="134"/>
      <c r="BQY63" s="134"/>
      <c r="BQZ63" s="134"/>
      <c r="BRA63" s="134"/>
      <c r="BRB63" s="134"/>
      <c r="BRC63" s="134"/>
      <c r="BRD63" s="134"/>
      <c r="BRE63" s="134"/>
      <c r="BRF63" s="134"/>
      <c r="BRG63" s="134"/>
      <c r="BRH63" s="134"/>
      <c r="BRI63" s="134"/>
      <c r="BRJ63" s="134"/>
      <c r="BRK63" s="134"/>
      <c r="BRL63" s="134"/>
      <c r="BRM63" s="134"/>
      <c r="BRN63" s="134"/>
      <c r="BRO63" s="134"/>
      <c r="BRP63" s="134"/>
      <c r="BRQ63" s="134"/>
      <c r="BRR63" s="134"/>
      <c r="BRS63" s="134"/>
      <c r="BRT63" s="134"/>
      <c r="BRU63" s="134"/>
      <c r="BRV63" s="134"/>
      <c r="BRW63" s="134"/>
      <c r="BRX63" s="134"/>
      <c r="BRY63" s="134"/>
      <c r="BRZ63" s="134"/>
      <c r="BSA63" s="134"/>
      <c r="BSB63" s="134"/>
      <c r="BSC63" s="134"/>
      <c r="BSD63" s="134"/>
      <c r="BSE63" s="134"/>
      <c r="BSF63" s="134"/>
      <c r="BSG63" s="134"/>
      <c r="BSH63" s="134"/>
      <c r="BSI63" s="134"/>
      <c r="BSJ63" s="134"/>
      <c r="BSK63" s="134"/>
      <c r="BSL63" s="134"/>
      <c r="BSM63" s="134"/>
      <c r="BSN63" s="134"/>
      <c r="BSO63" s="134"/>
      <c r="BSP63" s="134"/>
      <c r="BSQ63" s="134"/>
      <c r="BSR63" s="134"/>
      <c r="BSS63" s="134"/>
      <c r="BST63" s="134"/>
      <c r="BSU63" s="134"/>
      <c r="BSV63" s="134"/>
      <c r="BSW63" s="134"/>
      <c r="BSX63" s="134"/>
      <c r="BSY63" s="134"/>
      <c r="BSZ63" s="134"/>
      <c r="BTA63" s="134"/>
      <c r="BTB63" s="134"/>
      <c r="BTC63" s="134"/>
      <c r="BTD63" s="134"/>
      <c r="BTE63" s="134"/>
      <c r="BTF63" s="134"/>
      <c r="BTG63" s="134"/>
      <c r="BTH63" s="134"/>
      <c r="BTI63" s="134"/>
      <c r="BTJ63" s="134"/>
      <c r="BTK63" s="134"/>
      <c r="BTL63" s="134"/>
      <c r="BTM63" s="134"/>
      <c r="BTN63" s="134"/>
      <c r="BTO63" s="134"/>
      <c r="BTP63" s="134"/>
      <c r="BTQ63" s="134"/>
      <c r="BTR63" s="134"/>
      <c r="BTS63" s="134"/>
      <c r="BTT63" s="134"/>
      <c r="BTU63" s="134"/>
      <c r="BTV63" s="134"/>
      <c r="BTW63" s="134"/>
      <c r="BTX63" s="134"/>
      <c r="BTY63" s="134"/>
      <c r="BTZ63" s="134"/>
      <c r="BUA63" s="134"/>
      <c r="BUB63" s="134"/>
      <c r="BUC63" s="134"/>
      <c r="BUD63" s="134"/>
      <c r="BUE63" s="134"/>
      <c r="BUF63" s="134"/>
      <c r="BUG63" s="134"/>
      <c r="BUH63" s="134"/>
      <c r="BUI63" s="134"/>
      <c r="BUJ63" s="134"/>
      <c r="BUK63" s="134"/>
      <c r="BUL63" s="134"/>
      <c r="BUM63" s="134"/>
      <c r="BUN63" s="134"/>
      <c r="BUO63" s="134"/>
      <c r="BUP63" s="134"/>
      <c r="BUQ63" s="134"/>
      <c r="BUR63" s="134"/>
      <c r="BUS63" s="134"/>
      <c r="BUT63" s="134"/>
      <c r="BUU63" s="134"/>
      <c r="BUV63" s="134"/>
      <c r="BUW63" s="134"/>
      <c r="BUX63" s="134"/>
      <c r="BUY63" s="134"/>
      <c r="BUZ63" s="134"/>
      <c r="BVA63" s="134"/>
      <c r="BVB63" s="134"/>
      <c r="BVC63" s="134"/>
      <c r="BVD63" s="134"/>
      <c r="BVE63" s="134"/>
      <c r="BVF63" s="134"/>
      <c r="BVG63" s="134"/>
      <c r="BVH63" s="134"/>
      <c r="BVI63" s="134"/>
      <c r="BVJ63" s="134"/>
      <c r="BVK63" s="134"/>
      <c r="BVL63" s="134"/>
      <c r="BVM63" s="134"/>
      <c r="BVN63" s="134"/>
      <c r="BVO63" s="134"/>
      <c r="BVP63" s="134"/>
      <c r="BVQ63" s="134"/>
      <c r="BVR63" s="134"/>
      <c r="BVS63" s="134"/>
      <c r="BVT63" s="134"/>
      <c r="BVU63" s="134"/>
      <c r="BVV63" s="134"/>
      <c r="BVW63" s="134"/>
      <c r="BVX63" s="134"/>
      <c r="BVY63" s="134"/>
      <c r="BVZ63" s="134"/>
      <c r="BWA63" s="134"/>
      <c r="BWB63" s="134"/>
      <c r="BWC63" s="134"/>
      <c r="BWD63" s="134"/>
      <c r="BWE63" s="134"/>
      <c r="BWF63" s="134"/>
      <c r="BWG63" s="134"/>
      <c r="BWH63" s="134"/>
      <c r="BWI63" s="134"/>
      <c r="BWJ63" s="134"/>
      <c r="BWK63" s="134"/>
      <c r="BWL63" s="134"/>
      <c r="BWM63" s="134"/>
      <c r="BWN63" s="134"/>
      <c r="BWO63" s="134"/>
      <c r="BWP63" s="134"/>
      <c r="BWQ63" s="134"/>
      <c r="BWR63" s="134"/>
      <c r="BWS63" s="134"/>
      <c r="BWT63" s="134"/>
      <c r="BWU63" s="134"/>
      <c r="BWV63" s="134"/>
      <c r="BWW63" s="134"/>
      <c r="BWX63" s="134"/>
      <c r="BWY63" s="134"/>
      <c r="BWZ63" s="134"/>
      <c r="BXA63" s="134"/>
      <c r="BXB63" s="134"/>
      <c r="BXC63" s="134"/>
      <c r="BXD63" s="134"/>
      <c r="BXE63" s="134"/>
      <c r="BXF63" s="134"/>
      <c r="BXG63" s="134"/>
      <c r="BXH63" s="134"/>
      <c r="BXI63" s="134"/>
      <c r="BXJ63" s="134"/>
      <c r="BXK63" s="134"/>
      <c r="BXL63" s="134"/>
      <c r="BXM63" s="134"/>
      <c r="BXN63" s="134"/>
      <c r="BXO63" s="134"/>
      <c r="BXP63" s="134"/>
      <c r="BXQ63" s="134"/>
      <c r="BXR63" s="134"/>
      <c r="BXS63" s="134"/>
      <c r="BXT63" s="134"/>
      <c r="BXU63" s="134"/>
      <c r="BXV63" s="134"/>
      <c r="BXW63" s="134"/>
      <c r="BXX63" s="134"/>
      <c r="BXY63" s="134"/>
      <c r="BXZ63" s="134"/>
      <c r="BYA63" s="134"/>
      <c r="BYB63" s="134"/>
      <c r="BYC63" s="134"/>
      <c r="BYD63" s="134"/>
      <c r="BYE63" s="134"/>
      <c r="BYF63" s="134"/>
      <c r="BYG63" s="134"/>
      <c r="BYH63" s="134"/>
      <c r="BYI63" s="134"/>
      <c r="BYJ63" s="134"/>
      <c r="BYK63" s="134"/>
      <c r="BYL63" s="134"/>
      <c r="BYM63" s="134"/>
      <c r="BYN63" s="134"/>
      <c r="BYO63" s="134"/>
      <c r="BYP63" s="134"/>
      <c r="BYQ63" s="134"/>
      <c r="BYR63" s="134"/>
      <c r="BYS63" s="134"/>
      <c r="BYT63" s="134"/>
      <c r="BYU63" s="134"/>
      <c r="BYV63" s="134"/>
      <c r="BYW63" s="134"/>
      <c r="BYX63" s="134"/>
      <c r="BYY63" s="134"/>
      <c r="BYZ63" s="134"/>
      <c r="BZA63" s="134"/>
      <c r="BZB63" s="134"/>
      <c r="BZC63" s="134"/>
      <c r="BZD63" s="134"/>
      <c r="BZE63" s="134"/>
      <c r="BZF63" s="134"/>
      <c r="BZG63" s="134"/>
      <c r="BZH63" s="134"/>
      <c r="BZI63" s="134"/>
      <c r="BZJ63" s="134"/>
      <c r="BZK63" s="134"/>
      <c r="BZL63" s="134"/>
      <c r="BZM63" s="134"/>
      <c r="BZN63" s="134"/>
      <c r="BZO63" s="134"/>
      <c r="BZP63" s="134"/>
      <c r="BZQ63" s="134"/>
      <c r="BZR63" s="134"/>
      <c r="BZS63" s="134"/>
      <c r="BZT63" s="134"/>
      <c r="BZU63" s="134"/>
      <c r="BZV63" s="134"/>
      <c r="BZW63" s="134"/>
      <c r="BZX63" s="134"/>
      <c r="BZY63" s="134"/>
      <c r="BZZ63" s="134"/>
      <c r="CAA63" s="134"/>
      <c r="CAB63" s="134"/>
      <c r="CAC63" s="134"/>
      <c r="CAD63" s="134"/>
      <c r="CAE63" s="134"/>
      <c r="CAF63" s="134"/>
      <c r="CAG63" s="134"/>
      <c r="CAH63" s="134"/>
      <c r="CAI63" s="134"/>
      <c r="CAJ63" s="134"/>
      <c r="CAK63" s="134"/>
      <c r="CAL63" s="134"/>
      <c r="CAM63" s="134"/>
      <c r="CAN63" s="134"/>
      <c r="CAO63" s="134"/>
      <c r="CAP63" s="134"/>
      <c r="CAQ63" s="134"/>
      <c r="CAR63" s="134"/>
      <c r="CAS63" s="134"/>
      <c r="CAT63" s="134"/>
      <c r="CAU63" s="134"/>
      <c r="CAV63" s="134"/>
      <c r="CAW63" s="134"/>
      <c r="CAX63" s="134"/>
      <c r="CAY63" s="134"/>
      <c r="CAZ63" s="134"/>
      <c r="CBA63" s="134"/>
      <c r="CBB63" s="134"/>
      <c r="CBC63" s="134"/>
      <c r="CBD63" s="134"/>
      <c r="CBE63" s="134"/>
      <c r="CBF63" s="134"/>
      <c r="CBG63" s="134"/>
      <c r="CBH63" s="134"/>
      <c r="CBI63" s="134"/>
      <c r="CBJ63" s="134"/>
      <c r="CBK63" s="134"/>
      <c r="CBL63" s="134"/>
      <c r="CBM63" s="134"/>
      <c r="CBN63" s="134"/>
      <c r="CBO63" s="134"/>
      <c r="CBP63" s="134"/>
      <c r="CBQ63" s="134"/>
      <c r="CBR63" s="134"/>
      <c r="CBS63" s="134"/>
      <c r="CBT63" s="134"/>
      <c r="CBU63" s="134"/>
      <c r="CBV63" s="134"/>
      <c r="CBW63" s="134"/>
      <c r="CBX63" s="134"/>
      <c r="CBY63" s="134"/>
      <c r="CBZ63" s="134"/>
      <c r="CCA63" s="134"/>
      <c r="CCB63" s="134"/>
      <c r="CCC63" s="134"/>
      <c r="CCD63" s="134"/>
      <c r="CCE63" s="134"/>
      <c r="CCF63" s="134"/>
      <c r="CCG63" s="134"/>
      <c r="CCH63" s="134"/>
      <c r="CCI63" s="134"/>
      <c r="CCJ63" s="134"/>
      <c r="CCK63" s="134"/>
      <c r="CCL63" s="134"/>
      <c r="CCM63" s="134"/>
      <c r="CCN63" s="134"/>
      <c r="CCO63" s="134"/>
      <c r="CCP63" s="134"/>
      <c r="CCQ63" s="134"/>
      <c r="CCR63" s="134"/>
      <c r="CCS63" s="134"/>
      <c r="CCT63" s="134"/>
      <c r="CCU63" s="134"/>
      <c r="CCV63" s="134"/>
      <c r="CCW63" s="134"/>
      <c r="CCX63" s="134"/>
      <c r="CCY63" s="134"/>
      <c r="CCZ63" s="134"/>
      <c r="CDA63" s="134"/>
      <c r="CDB63" s="134"/>
      <c r="CDC63" s="134"/>
      <c r="CDD63" s="134"/>
      <c r="CDE63" s="134"/>
      <c r="CDF63" s="134"/>
      <c r="CDG63" s="134"/>
      <c r="CDH63" s="134"/>
      <c r="CDI63" s="134"/>
      <c r="CDJ63" s="134"/>
      <c r="CDK63" s="134"/>
      <c r="CDL63" s="134"/>
      <c r="CDM63" s="134"/>
      <c r="CDN63" s="134"/>
      <c r="CDO63" s="134"/>
      <c r="CDP63" s="134"/>
      <c r="CDQ63" s="134"/>
      <c r="CDR63" s="134"/>
      <c r="CDS63" s="134"/>
      <c r="CDT63" s="134"/>
      <c r="CDU63" s="134"/>
      <c r="CDV63" s="134"/>
      <c r="CDW63" s="134"/>
      <c r="CDX63" s="134"/>
      <c r="CDY63" s="134"/>
      <c r="CDZ63" s="134"/>
      <c r="CEA63" s="134"/>
      <c r="CEB63" s="134"/>
      <c r="CEC63" s="134"/>
      <c r="CED63" s="134"/>
      <c r="CEE63" s="134"/>
      <c r="CEF63" s="134"/>
      <c r="CEG63" s="134"/>
      <c r="CEH63" s="134"/>
      <c r="CEI63" s="134"/>
      <c r="CEJ63" s="134"/>
      <c r="CEK63" s="134"/>
      <c r="CEL63" s="134"/>
      <c r="CEM63" s="134"/>
      <c r="CEN63" s="134"/>
      <c r="CEO63" s="134"/>
      <c r="CEP63" s="134"/>
      <c r="CEQ63" s="134"/>
      <c r="CER63" s="134"/>
      <c r="CES63" s="134"/>
      <c r="CET63" s="134"/>
      <c r="CEU63" s="134"/>
      <c r="CEV63" s="134"/>
      <c r="CEW63" s="134"/>
      <c r="CEX63" s="134"/>
      <c r="CEY63" s="134"/>
      <c r="CEZ63" s="134"/>
      <c r="CFA63" s="134"/>
      <c r="CFB63" s="134"/>
      <c r="CFC63" s="134"/>
      <c r="CFD63" s="134"/>
      <c r="CFE63" s="134"/>
      <c r="CFF63" s="134"/>
      <c r="CFG63" s="134"/>
      <c r="CFH63" s="134"/>
      <c r="CFI63" s="134"/>
      <c r="CFJ63" s="134"/>
      <c r="CFK63" s="134"/>
      <c r="CFL63" s="134"/>
      <c r="CFM63" s="134"/>
      <c r="CFN63" s="134"/>
      <c r="CFO63" s="134"/>
      <c r="CFP63" s="134"/>
      <c r="CFQ63" s="134"/>
      <c r="CFR63" s="134"/>
      <c r="CFS63" s="134"/>
      <c r="CFT63" s="134"/>
      <c r="CFU63" s="134"/>
      <c r="CFV63" s="134"/>
      <c r="CFW63" s="134"/>
      <c r="CFX63" s="134"/>
      <c r="CFY63" s="134"/>
      <c r="CFZ63" s="134"/>
      <c r="CGA63" s="134"/>
      <c r="CGB63" s="134"/>
      <c r="CGC63" s="134"/>
      <c r="CGD63" s="134"/>
      <c r="CGE63" s="134"/>
      <c r="CGF63" s="134"/>
      <c r="CGG63" s="134"/>
      <c r="CGH63" s="134"/>
      <c r="CGI63" s="134"/>
      <c r="CGJ63" s="134"/>
      <c r="CGK63" s="134"/>
      <c r="CGL63" s="134"/>
      <c r="CGM63" s="134"/>
      <c r="CGN63" s="134"/>
      <c r="CGO63" s="134"/>
      <c r="CGP63" s="134"/>
      <c r="CGQ63" s="134"/>
      <c r="CGR63" s="134"/>
      <c r="CGS63" s="134"/>
      <c r="CGT63" s="134"/>
      <c r="CGU63" s="134"/>
      <c r="CGV63" s="134"/>
      <c r="CGW63" s="134"/>
      <c r="CGX63" s="134"/>
      <c r="CGY63" s="134"/>
      <c r="CGZ63" s="134"/>
      <c r="CHA63" s="134"/>
      <c r="CHB63" s="134"/>
      <c r="CHC63" s="134"/>
      <c r="CHD63" s="134"/>
      <c r="CHE63" s="134"/>
      <c r="CHF63" s="134"/>
      <c r="CHG63" s="134"/>
      <c r="CHH63" s="134"/>
      <c r="CHI63" s="134"/>
      <c r="CHJ63" s="134"/>
      <c r="CHK63" s="134"/>
      <c r="CHL63" s="134"/>
      <c r="CHM63" s="134"/>
      <c r="CHN63" s="134"/>
      <c r="CHO63" s="134"/>
      <c r="CHP63" s="134"/>
      <c r="CHQ63" s="134"/>
      <c r="CHR63" s="134"/>
      <c r="CHS63" s="134"/>
      <c r="CHT63" s="134"/>
      <c r="CHU63" s="134"/>
      <c r="CHV63" s="134"/>
      <c r="CHW63" s="134"/>
      <c r="CHX63" s="134"/>
      <c r="CHY63" s="134"/>
      <c r="CHZ63" s="134"/>
      <c r="CIA63" s="134"/>
      <c r="CIB63" s="134"/>
      <c r="CIC63" s="134"/>
      <c r="CID63" s="134"/>
      <c r="CIE63" s="134"/>
      <c r="CIF63" s="134"/>
      <c r="CIG63" s="134"/>
      <c r="CIH63" s="134"/>
      <c r="CII63" s="134"/>
      <c r="CIJ63" s="134"/>
      <c r="CIK63" s="134"/>
      <c r="CIL63" s="134"/>
      <c r="CIM63" s="134"/>
      <c r="CIN63" s="134"/>
      <c r="CIO63" s="134"/>
      <c r="CIP63" s="134"/>
      <c r="CIQ63" s="134"/>
      <c r="CIR63" s="134"/>
      <c r="CIS63" s="134"/>
      <c r="CIT63" s="134"/>
      <c r="CIU63" s="134"/>
      <c r="CIV63" s="134"/>
      <c r="CIW63" s="134"/>
      <c r="CIX63" s="134"/>
      <c r="CIY63" s="134"/>
      <c r="CIZ63" s="134"/>
      <c r="CJA63" s="134"/>
      <c r="CJB63" s="134"/>
      <c r="CJC63" s="134"/>
      <c r="CJD63" s="134"/>
      <c r="CJE63" s="134"/>
      <c r="CJF63" s="134"/>
      <c r="CJG63" s="134"/>
      <c r="CJH63" s="134"/>
      <c r="CJI63" s="134"/>
      <c r="CJJ63" s="134"/>
      <c r="CJK63" s="134"/>
      <c r="CJL63" s="134"/>
      <c r="CJM63" s="134"/>
      <c r="CJN63" s="134"/>
      <c r="CJO63" s="134"/>
      <c r="CJP63" s="134"/>
      <c r="CJQ63" s="134"/>
      <c r="CJR63" s="134"/>
      <c r="CJS63" s="134"/>
      <c r="CJT63" s="134"/>
      <c r="CJU63" s="134"/>
      <c r="CJV63" s="134"/>
      <c r="CJW63" s="134"/>
      <c r="CJX63" s="134"/>
      <c r="CJY63" s="134"/>
      <c r="CJZ63" s="134"/>
      <c r="CKA63" s="134"/>
      <c r="CKB63" s="134"/>
      <c r="CKC63" s="134"/>
      <c r="CKD63" s="134"/>
      <c r="CKE63" s="134"/>
      <c r="CKF63" s="134"/>
      <c r="CKG63" s="134"/>
      <c r="CKH63" s="134"/>
      <c r="CKI63" s="134"/>
      <c r="CKJ63" s="134"/>
      <c r="CKK63" s="134"/>
      <c r="CKL63" s="134"/>
      <c r="CKM63" s="134"/>
      <c r="CKN63" s="134"/>
      <c r="CKO63" s="134"/>
      <c r="CKP63" s="134"/>
      <c r="CKQ63" s="134"/>
      <c r="CKR63" s="134"/>
      <c r="CKS63" s="134"/>
      <c r="CKT63" s="134"/>
      <c r="CKU63" s="134"/>
      <c r="CKV63" s="134"/>
      <c r="CKW63" s="134"/>
      <c r="CKX63" s="134"/>
      <c r="CKY63" s="134"/>
      <c r="CKZ63" s="134"/>
      <c r="CLA63" s="134"/>
      <c r="CLB63" s="134"/>
      <c r="CLC63" s="134"/>
      <c r="CLD63" s="134"/>
      <c r="CLE63" s="134"/>
      <c r="CLF63" s="134"/>
      <c r="CLG63" s="134"/>
      <c r="CLH63" s="134"/>
      <c r="CLI63" s="134"/>
      <c r="CLJ63" s="134"/>
      <c r="CLK63" s="134"/>
      <c r="CLL63" s="134"/>
      <c r="CLM63" s="134"/>
      <c r="CLN63" s="134"/>
      <c r="CLO63" s="134"/>
      <c r="CLP63" s="134"/>
      <c r="CLQ63" s="134"/>
      <c r="CLR63" s="134"/>
      <c r="CLS63" s="134"/>
      <c r="CLT63" s="134"/>
      <c r="CLU63" s="134"/>
      <c r="CLV63" s="134"/>
      <c r="CLW63" s="134"/>
      <c r="CLX63" s="134"/>
      <c r="CLY63" s="134"/>
      <c r="CLZ63" s="134"/>
      <c r="CMA63" s="134"/>
      <c r="CMB63" s="134"/>
      <c r="CMC63" s="134"/>
      <c r="CMD63" s="134"/>
      <c r="CME63" s="134"/>
      <c r="CMF63" s="134"/>
      <c r="CMG63" s="134"/>
      <c r="CMH63" s="134"/>
      <c r="CMI63" s="134"/>
      <c r="CMJ63" s="134"/>
      <c r="CMK63" s="134"/>
      <c r="CML63" s="134"/>
      <c r="CMM63" s="134"/>
      <c r="CMN63" s="134"/>
      <c r="CMO63" s="134"/>
      <c r="CMP63" s="134"/>
      <c r="CMQ63" s="134"/>
      <c r="CMR63" s="134"/>
      <c r="CMS63" s="134"/>
      <c r="CMT63" s="134"/>
      <c r="CMU63" s="134"/>
      <c r="CMV63" s="134"/>
      <c r="CMW63" s="134"/>
      <c r="CMX63" s="134"/>
      <c r="CMY63" s="134"/>
      <c r="CMZ63" s="134"/>
      <c r="CNA63" s="134"/>
      <c r="CNB63" s="134"/>
      <c r="CNC63" s="134"/>
      <c r="CND63" s="134"/>
      <c r="CNE63" s="134"/>
      <c r="CNF63" s="134"/>
      <c r="CNG63" s="134"/>
      <c r="CNH63" s="134"/>
      <c r="CNI63" s="134"/>
      <c r="CNJ63" s="134"/>
      <c r="CNK63" s="134"/>
      <c r="CNL63" s="134"/>
      <c r="CNM63" s="134"/>
      <c r="CNN63" s="134"/>
      <c r="CNO63" s="134"/>
      <c r="CNP63" s="134"/>
      <c r="CNQ63" s="134"/>
      <c r="CNR63" s="134"/>
      <c r="CNS63" s="134"/>
      <c r="CNT63" s="134"/>
      <c r="CNU63" s="134"/>
      <c r="CNV63" s="134"/>
      <c r="CNW63" s="134"/>
      <c r="CNX63" s="134"/>
      <c r="CNY63" s="134"/>
      <c r="CNZ63" s="134"/>
      <c r="COA63" s="134"/>
      <c r="COB63" s="134"/>
      <c r="COC63" s="134"/>
      <c r="COD63" s="134"/>
      <c r="COE63" s="134"/>
      <c r="COF63" s="134"/>
      <c r="COG63" s="134"/>
      <c r="COH63" s="134"/>
      <c r="COI63" s="134"/>
      <c r="COJ63" s="134"/>
      <c r="COK63" s="134"/>
      <c r="COL63" s="134"/>
      <c r="COM63" s="134"/>
      <c r="CON63" s="134"/>
      <c r="COO63" s="134"/>
      <c r="COP63" s="134"/>
      <c r="COQ63" s="134"/>
      <c r="COR63" s="134"/>
      <c r="COS63" s="134"/>
      <c r="COT63" s="134"/>
      <c r="COU63" s="134"/>
      <c r="COV63" s="134"/>
      <c r="COW63" s="134"/>
      <c r="COX63" s="134"/>
      <c r="COY63" s="134"/>
      <c r="COZ63" s="134"/>
      <c r="CPA63" s="134"/>
      <c r="CPB63" s="134"/>
      <c r="CPC63" s="134"/>
      <c r="CPD63" s="134"/>
      <c r="CPE63" s="134"/>
      <c r="CPF63" s="134"/>
      <c r="CPG63" s="134"/>
      <c r="CPH63" s="134"/>
      <c r="CPI63" s="134"/>
      <c r="CPJ63" s="134"/>
      <c r="CPK63" s="134"/>
      <c r="CPL63" s="134"/>
      <c r="CPM63" s="134"/>
      <c r="CPN63" s="134"/>
      <c r="CPO63" s="134"/>
      <c r="CPP63" s="134"/>
      <c r="CPQ63" s="134"/>
      <c r="CPR63" s="134"/>
      <c r="CPS63" s="134"/>
      <c r="CPT63" s="134"/>
      <c r="CPU63" s="134"/>
      <c r="CPV63" s="134"/>
      <c r="CPW63" s="134"/>
      <c r="CPX63" s="134"/>
      <c r="CPY63" s="134"/>
      <c r="CPZ63" s="134"/>
      <c r="CQA63" s="134"/>
      <c r="CQB63" s="134"/>
      <c r="CQC63" s="134"/>
      <c r="CQD63" s="134"/>
      <c r="CQE63" s="134"/>
      <c r="CQF63" s="134"/>
      <c r="CQG63" s="134"/>
      <c r="CQH63" s="134"/>
      <c r="CQI63" s="134"/>
      <c r="CQJ63" s="134"/>
      <c r="CQK63" s="134"/>
      <c r="CQL63" s="134"/>
      <c r="CQM63" s="134"/>
      <c r="CQN63" s="134"/>
      <c r="CQO63" s="134"/>
      <c r="CQP63" s="134"/>
      <c r="CQQ63" s="134"/>
      <c r="CQR63" s="134"/>
      <c r="CQS63" s="134"/>
      <c r="CQT63" s="134"/>
      <c r="CQU63" s="134"/>
      <c r="CQV63" s="134"/>
      <c r="CQW63" s="134"/>
      <c r="CQX63" s="134"/>
      <c r="CQY63" s="134"/>
      <c r="CQZ63" s="134"/>
      <c r="CRA63" s="134"/>
      <c r="CRB63" s="134"/>
      <c r="CRC63" s="134"/>
      <c r="CRD63" s="134"/>
      <c r="CRE63" s="134"/>
      <c r="CRF63" s="134"/>
      <c r="CRG63" s="134"/>
      <c r="CRH63" s="134"/>
      <c r="CRI63" s="134"/>
      <c r="CRJ63" s="134"/>
      <c r="CRK63" s="134"/>
      <c r="CRL63" s="134"/>
      <c r="CRM63" s="134"/>
      <c r="CRN63" s="134"/>
      <c r="CRO63" s="134"/>
      <c r="CRP63" s="134"/>
      <c r="CRQ63" s="134"/>
      <c r="CRR63" s="134"/>
      <c r="CRS63" s="134"/>
      <c r="CRT63" s="134"/>
      <c r="CRU63" s="134"/>
      <c r="CRV63" s="134"/>
      <c r="CRW63" s="134"/>
      <c r="CRX63" s="134"/>
      <c r="CRY63" s="134"/>
      <c r="CRZ63" s="134"/>
      <c r="CSA63" s="134"/>
      <c r="CSB63" s="134"/>
      <c r="CSC63" s="134"/>
      <c r="CSD63" s="134"/>
      <c r="CSE63" s="134"/>
      <c r="CSF63" s="134"/>
      <c r="CSG63" s="134"/>
      <c r="CSH63" s="134"/>
      <c r="CSI63" s="134"/>
      <c r="CSJ63" s="134"/>
      <c r="CSK63" s="134"/>
      <c r="CSL63" s="134"/>
      <c r="CSM63" s="134"/>
      <c r="CSN63" s="134"/>
      <c r="CSO63" s="134"/>
      <c r="CSP63" s="134"/>
      <c r="CSQ63" s="134"/>
      <c r="CSR63" s="134"/>
      <c r="CSS63" s="134"/>
      <c r="CST63" s="134"/>
      <c r="CSU63" s="134"/>
      <c r="CSV63" s="134"/>
      <c r="CSW63" s="134"/>
      <c r="CSX63" s="134"/>
      <c r="CSY63" s="134"/>
      <c r="CSZ63" s="134"/>
      <c r="CTA63" s="134"/>
      <c r="CTB63" s="134"/>
      <c r="CTC63" s="134"/>
      <c r="CTD63" s="134"/>
      <c r="CTE63" s="134"/>
      <c r="CTF63" s="134"/>
      <c r="CTG63" s="134"/>
      <c r="CTH63" s="134"/>
      <c r="CTI63" s="134"/>
      <c r="CTJ63" s="134"/>
      <c r="CTK63" s="134"/>
      <c r="CTL63" s="134"/>
      <c r="CTM63" s="134"/>
      <c r="CTN63" s="134"/>
      <c r="CTO63" s="134"/>
      <c r="CTP63" s="134"/>
      <c r="CTQ63" s="134"/>
      <c r="CTR63" s="134"/>
      <c r="CTS63" s="134"/>
      <c r="CTT63" s="134"/>
      <c r="CTU63" s="134"/>
      <c r="CTV63" s="134"/>
      <c r="CTW63" s="134"/>
      <c r="CTX63" s="134"/>
      <c r="CTY63" s="134"/>
      <c r="CTZ63" s="134"/>
      <c r="CUA63" s="134"/>
      <c r="CUB63" s="134"/>
      <c r="CUC63" s="134"/>
      <c r="CUD63" s="134"/>
      <c r="CUE63" s="134"/>
      <c r="CUF63" s="134"/>
      <c r="CUG63" s="134"/>
      <c r="CUH63" s="134"/>
      <c r="CUI63" s="134"/>
      <c r="CUJ63" s="134"/>
      <c r="CUK63" s="134"/>
      <c r="CUL63" s="134"/>
      <c r="CUM63" s="134"/>
      <c r="CUN63" s="134"/>
      <c r="CUO63" s="134"/>
      <c r="CUP63" s="134"/>
      <c r="CUQ63" s="134"/>
      <c r="CUR63" s="134"/>
      <c r="CUS63" s="134"/>
      <c r="CUT63" s="134"/>
      <c r="CUU63" s="134"/>
      <c r="CUV63" s="134"/>
      <c r="CUW63" s="134"/>
      <c r="CUX63" s="134"/>
      <c r="CUY63" s="134"/>
      <c r="CUZ63" s="134"/>
      <c r="CVA63" s="134"/>
      <c r="CVB63" s="134"/>
      <c r="CVC63" s="134"/>
      <c r="CVD63" s="134"/>
      <c r="CVE63" s="134"/>
      <c r="CVF63" s="134"/>
      <c r="CVG63" s="134"/>
      <c r="CVH63" s="134"/>
      <c r="CVI63" s="134"/>
      <c r="CVJ63" s="134"/>
      <c r="CVK63" s="134"/>
      <c r="CVL63" s="134"/>
      <c r="CVM63" s="134"/>
      <c r="CVN63" s="134"/>
      <c r="CVO63" s="134"/>
      <c r="CVP63" s="134"/>
      <c r="CVQ63" s="134"/>
      <c r="CVR63" s="134"/>
      <c r="CVS63" s="134"/>
      <c r="CVT63" s="134"/>
      <c r="CVU63" s="134"/>
      <c r="CVV63" s="134"/>
      <c r="CVW63" s="134"/>
      <c r="CVX63" s="134"/>
      <c r="CVY63" s="134"/>
      <c r="CVZ63" s="134"/>
      <c r="CWA63" s="134"/>
      <c r="CWB63" s="134"/>
      <c r="CWC63" s="134"/>
      <c r="CWD63" s="134"/>
      <c r="CWE63" s="134"/>
      <c r="CWF63" s="134"/>
      <c r="CWG63" s="134"/>
      <c r="CWH63" s="134"/>
      <c r="CWI63" s="134"/>
      <c r="CWJ63" s="134"/>
      <c r="CWK63" s="134"/>
      <c r="CWL63" s="134"/>
      <c r="CWM63" s="134"/>
      <c r="CWN63" s="134"/>
      <c r="CWO63" s="134"/>
      <c r="CWP63" s="134"/>
      <c r="CWQ63" s="134"/>
      <c r="CWR63" s="134"/>
      <c r="CWS63" s="134"/>
      <c r="CWT63" s="134"/>
      <c r="CWU63" s="134"/>
      <c r="CWV63" s="134"/>
      <c r="CWW63" s="134"/>
      <c r="CWX63" s="134"/>
      <c r="CWY63" s="134"/>
      <c r="CWZ63" s="134"/>
      <c r="CXA63" s="134"/>
      <c r="CXB63" s="134"/>
      <c r="CXC63" s="134"/>
      <c r="CXD63" s="134"/>
      <c r="CXE63" s="134"/>
      <c r="CXF63" s="134"/>
      <c r="CXG63" s="134"/>
      <c r="CXH63" s="134"/>
      <c r="CXI63" s="134"/>
      <c r="CXJ63" s="134"/>
      <c r="CXK63" s="134"/>
      <c r="CXL63" s="134"/>
      <c r="CXM63" s="134"/>
      <c r="CXN63" s="134"/>
      <c r="CXO63" s="134"/>
      <c r="CXP63" s="134"/>
      <c r="CXQ63" s="134"/>
      <c r="CXR63" s="134"/>
      <c r="CXS63" s="134"/>
      <c r="CXT63" s="134"/>
      <c r="CXU63" s="134"/>
      <c r="CXV63" s="134"/>
      <c r="CXW63" s="134"/>
      <c r="CXX63" s="134"/>
      <c r="CXY63" s="134"/>
      <c r="CXZ63" s="134"/>
      <c r="CYA63" s="134"/>
      <c r="CYB63" s="134"/>
      <c r="CYC63" s="134"/>
      <c r="CYD63" s="134"/>
      <c r="CYE63" s="134"/>
      <c r="CYF63" s="134"/>
      <c r="CYG63" s="134"/>
      <c r="CYH63" s="134"/>
      <c r="CYI63" s="134"/>
      <c r="CYJ63" s="134"/>
      <c r="CYK63" s="134"/>
      <c r="CYL63" s="134"/>
      <c r="CYM63" s="134"/>
      <c r="CYN63" s="134"/>
      <c r="CYO63" s="134"/>
      <c r="CYP63" s="134"/>
      <c r="CYQ63" s="134"/>
      <c r="CYR63" s="134"/>
      <c r="CYS63" s="134"/>
      <c r="CYT63" s="134"/>
      <c r="CYU63" s="134"/>
      <c r="CYV63" s="134"/>
      <c r="CYW63" s="134"/>
      <c r="CYX63" s="134"/>
      <c r="CYY63" s="134"/>
      <c r="CYZ63" s="134"/>
      <c r="CZA63" s="134"/>
      <c r="CZB63" s="134"/>
      <c r="CZC63" s="134"/>
      <c r="CZD63" s="134"/>
      <c r="CZE63" s="134"/>
      <c r="CZF63" s="134"/>
      <c r="CZG63" s="134"/>
      <c r="CZH63" s="134"/>
      <c r="CZI63" s="134"/>
      <c r="CZJ63" s="134"/>
      <c r="CZK63" s="134"/>
      <c r="CZL63" s="134"/>
      <c r="CZM63" s="134"/>
      <c r="CZN63" s="134"/>
      <c r="CZO63" s="134"/>
      <c r="CZP63" s="134"/>
      <c r="CZQ63" s="134"/>
      <c r="CZR63" s="134"/>
      <c r="CZS63" s="134"/>
      <c r="CZT63" s="134"/>
      <c r="CZU63" s="134"/>
      <c r="CZV63" s="134"/>
      <c r="CZW63" s="134"/>
      <c r="CZX63" s="134"/>
      <c r="CZY63" s="134"/>
      <c r="CZZ63" s="134"/>
      <c r="DAA63" s="134"/>
      <c r="DAB63" s="134"/>
      <c r="DAC63" s="134"/>
      <c r="DAD63" s="134"/>
      <c r="DAE63" s="134"/>
      <c r="DAF63" s="134"/>
      <c r="DAG63" s="134"/>
      <c r="DAH63" s="134"/>
      <c r="DAI63" s="134"/>
      <c r="DAJ63" s="134"/>
      <c r="DAK63" s="134"/>
      <c r="DAL63" s="134"/>
      <c r="DAM63" s="134"/>
      <c r="DAN63" s="134"/>
      <c r="DAO63" s="134"/>
      <c r="DAP63" s="134"/>
      <c r="DAQ63" s="134"/>
      <c r="DAR63" s="134"/>
      <c r="DAS63" s="134"/>
      <c r="DAT63" s="134"/>
      <c r="DAU63" s="134"/>
      <c r="DAV63" s="134"/>
      <c r="DAW63" s="134"/>
      <c r="DAX63" s="134"/>
      <c r="DAY63" s="134"/>
      <c r="DAZ63" s="134"/>
      <c r="DBA63" s="134"/>
      <c r="DBB63" s="134"/>
      <c r="DBC63" s="134"/>
      <c r="DBD63" s="134"/>
      <c r="DBE63" s="134"/>
      <c r="DBF63" s="134"/>
      <c r="DBG63" s="134"/>
      <c r="DBH63" s="134"/>
      <c r="DBI63" s="134"/>
      <c r="DBJ63" s="134"/>
      <c r="DBK63" s="134"/>
      <c r="DBL63" s="134"/>
      <c r="DBM63" s="134"/>
      <c r="DBN63" s="134"/>
      <c r="DBO63" s="134"/>
      <c r="DBP63" s="134"/>
      <c r="DBQ63" s="134"/>
      <c r="DBR63" s="134"/>
      <c r="DBS63" s="134"/>
      <c r="DBT63" s="134"/>
      <c r="DBU63" s="134"/>
      <c r="DBV63" s="134"/>
      <c r="DBW63" s="134"/>
      <c r="DBX63" s="134"/>
      <c r="DBY63" s="134"/>
      <c r="DBZ63" s="134"/>
      <c r="DCA63" s="134"/>
      <c r="DCB63" s="134"/>
      <c r="DCC63" s="134"/>
      <c r="DCD63" s="134"/>
      <c r="DCE63" s="134"/>
      <c r="DCF63" s="134"/>
      <c r="DCG63" s="134"/>
      <c r="DCH63" s="134"/>
      <c r="DCI63" s="134"/>
      <c r="DCJ63" s="134"/>
      <c r="DCK63" s="134"/>
      <c r="DCL63" s="134"/>
      <c r="DCM63" s="134"/>
      <c r="DCN63" s="134"/>
      <c r="DCO63" s="134"/>
      <c r="DCP63" s="134"/>
      <c r="DCQ63" s="134"/>
      <c r="DCR63" s="134"/>
      <c r="DCS63" s="134"/>
      <c r="DCT63" s="134"/>
      <c r="DCU63" s="134"/>
      <c r="DCV63" s="134"/>
      <c r="DCW63" s="134"/>
      <c r="DCX63" s="134"/>
      <c r="DCY63" s="134"/>
      <c r="DCZ63" s="134"/>
      <c r="DDA63" s="134"/>
      <c r="DDB63" s="134"/>
      <c r="DDC63" s="134"/>
      <c r="DDD63" s="134"/>
      <c r="DDE63" s="134"/>
      <c r="DDF63" s="134"/>
      <c r="DDG63" s="134"/>
      <c r="DDH63" s="134"/>
      <c r="DDI63" s="134"/>
      <c r="DDJ63" s="134"/>
      <c r="DDK63" s="134"/>
      <c r="DDL63" s="134"/>
      <c r="DDM63" s="134"/>
      <c r="DDN63" s="134"/>
      <c r="DDO63" s="134"/>
      <c r="DDP63" s="134"/>
      <c r="DDQ63" s="134"/>
      <c r="DDR63" s="134"/>
      <c r="DDS63" s="134"/>
      <c r="DDT63" s="134"/>
      <c r="DDU63" s="134"/>
      <c r="DDV63" s="134"/>
      <c r="DDW63" s="134"/>
      <c r="DDX63" s="134"/>
      <c r="DDY63" s="134"/>
      <c r="DDZ63" s="134"/>
      <c r="DEA63" s="134"/>
      <c r="DEB63" s="134"/>
      <c r="DEC63" s="134"/>
      <c r="DED63" s="134"/>
      <c r="DEE63" s="134"/>
      <c r="DEF63" s="134"/>
      <c r="DEG63" s="134"/>
      <c r="DEH63" s="134"/>
      <c r="DEI63" s="134"/>
      <c r="DEJ63" s="134"/>
      <c r="DEK63" s="134"/>
      <c r="DEL63" s="134"/>
      <c r="DEM63" s="134"/>
      <c r="DEN63" s="134"/>
      <c r="DEO63" s="134"/>
      <c r="DEP63" s="134"/>
      <c r="DEQ63" s="134"/>
      <c r="DER63" s="134"/>
      <c r="DES63" s="134"/>
      <c r="DET63" s="134"/>
      <c r="DEU63" s="134"/>
      <c r="DEV63" s="134"/>
      <c r="DEW63" s="134"/>
      <c r="DEX63" s="134"/>
      <c r="DEY63" s="134"/>
      <c r="DEZ63" s="134"/>
      <c r="DFA63" s="134"/>
      <c r="DFB63" s="134"/>
      <c r="DFC63" s="134"/>
      <c r="DFD63" s="134"/>
      <c r="DFE63" s="134"/>
      <c r="DFF63" s="134"/>
      <c r="DFG63" s="134"/>
      <c r="DFH63" s="134"/>
      <c r="DFI63" s="134"/>
      <c r="DFJ63" s="134"/>
      <c r="DFK63" s="134"/>
      <c r="DFL63" s="134"/>
      <c r="DFM63" s="134"/>
      <c r="DFN63" s="134"/>
      <c r="DFO63" s="134"/>
      <c r="DFP63" s="134"/>
      <c r="DFQ63" s="134"/>
      <c r="DFR63" s="134"/>
      <c r="DFS63" s="134"/>
      <c r="DFT63" s="134"/>
      <c r="DFU63" s="134"/>
      <c r="DFV63" s="134"/>
      <c r="DFW63" s="134"/>
      <c r="DFX63" s="134"/>
      <c r="DFY63" s="134"/>
      <c r="DFZ63" s="134"/>
      <c r="DGA63" s="134"/>
      <c r="DGB63" s="134"/>
      <c r="DGC63" s="134"/>
      <c r="DGD63" s="134"/>
      <c r="DGE63" s="134"/>
      <c r="DGF63" s="134"/>
      <c r="DGG63" s="134"/>
      <c r="DGH63" s="134"/>
      <c r="DGI63" s="134"/>
      <c r="DGJ63" s="134"/>
      <c r="DGK63" s="134"/>
      <c r="DGL63" s="134"/>
      <c r="DGM63" s="134"/>
      <c r="DGN63" s="134"/>
      <c r="DGO63" s="134"/>
      <c r="DGP63" s="134"/>
      <c r="DGQ63" s="134"/>
      <c r="DGR63" s="134"/>
      <c r="DGS63" s="134"/>
      <c r="DGT63" s="134"/>
      <c r="DGU63" s="134"/>
      <c r="DGV63" s="134"/>
      <c r="DGW63" s="134"/>
      <c r="DGX63" s="134"/>
      <c r="DGY63" s="134"/>
      <c r="DGZ63" s="134"/>
      <c r="DHA63" s="134"/>
      <c r="DHB63" s="134"/>
      <c r="DHC63" s="134"/>
      <c r="DHD63" s="134"/>
      <c r="DHE63" s="134"/>
      <c r="DHF63" s="134"/>
      <c r="DHG63" s="134"/>
      <c r="DHH63" s="134"/>
      <c r="DHI63" s="134"/>
      <c r="DHJ63" s="134"/>
      <c r="DHK63" s="134"/>
      <c r="DHL63" s="134"/>
      <c r="DHM63" s="134"/>
      <c r="DHN63" s="134"/>
      <c r="DHO63" s="134"/>
      <c r="DHP63" s="134"/>
      <c r="DHQ63" s="134"/>
      <c r="DHR63" s="134"/>
      <c r="DHS63" s="134"/>
      <c r="DHT63" s="134"/>
      <c r="DHU63" s="134"/>
      <c r="DHV63" s="134"/>
      <c r="DHW63" s="134"/>
      <c r="DHX63" s="134"/>
      <c r="DHY63" s="134"/>
      <c r="DHZ63" s="134"/>
      <c r="DIA63" s="134"/>
      <c r="DIB63" s="134"/>
      <c r="DIC63" s="134"/>
      <c r="DID63" s="134"/>
      <c r="DIE63" s="134"/>
      <c r="DIF63" s="134"/>
      <c r="DIG63" s="134"/>
      <c r="DIH63" s="134"/>
      <c r="DII63" s="134"/>
      <c r="DIJ63" s="134"/>
      <c r="DIK63" s="134"/>
      <c r="DIL63" s="134"/>
      <c r="DIM63" s="134"/>
      <c r="DIN63" s="134"/>
      <c r="DIO63" s="134"/>
      <c r="DIP63" s="134"/>
      <c r="DIQ63" s="134"/>
      <c r="DIR63" s="134"/>
      <c r="DIS63" s="134"/>
      <c r="DIT63" s="134"/>
      <c r="DIU63" s="134"/>
      <c r="DIV63" s="134"/>
      <c r="DIW63" s="134"/>
      <c r="DIX63" s="134"/>
      <c r="DIY63" s="134"/>
      <c r="DIZ63" s="134"/>
      <c r="DJA63" s="134"/>
      <c r="DJB63" s="134"/>
      <c r="DJC63" s="134"/>
      <c r="DJD63" s="134"/>
      <c r="DJE63" s="134"/>
      <c r="DJF63" s="134"/>
      <c r="DJG63" s="134"/>
      <c r="DJH63" s="134"/>
      <c r="DJI63" s="134"/>
      <c r="DJJ63" s="134"/>
      <c r="DJK63" s="134"/>
      <c r="DJL63" s="134"/>
      <c r="DJM63" s="134"/>
      <c r="DJN63" s="134"/>
      <c r="DJO63" s="134"/>
      <c r="DJP63" s="134"/>
      <c r="DJQ63" s="134"/>
      <c r="DJR63" s="134"/>
      <c r="DJS63" s="134"/>
      <c r="DJT63" s="134"/>
      <c r="DJU63" s="134"/>
      <c r="DJV63" s="134"/>
      <c r="DJW63" s="134"/>
      <c r="DJX63" s="134"/>
      <c r="DJY63" s="134"/>
      <c r="DJZ63" s="134"/>
      <c r="DKA63" s="134"/>
      <c r="DKB63" s="134"/>
      <c r="DKC63" s="134"/>
      <c r="DKD63" s="134"/>
      <c r="DKE63" s="134"/>
      <c r="DKF63" s="134"/>
      <c r="DKG63" s="134"/>
      <c r="DKH63" s="134"/>
      <c r="DKI63" s="134"/>
      <c r="DKJ63" s="134"/>
      <c r="DKK63" s="134"/>
      <c r="DKL63" s="134"/>
      <c r="DKM63" s="134"/>
      <c r="DKN63" s="134"/>
      <c r="DKO63" s="134"/>
      <c r="DKP63" s="134"/>
      <c r="DKQ63" s="134"/>
      <c r="DKR63" s="134"/>
      <c r="DKS63" s="134"/>
      <c r="DKT63" s="134"/>
      <c r="DKU63" s="134"/>
      <c r="DKV63" s="134"/>
      <c r="DKW63" s="134"/>
      <c r="DKX63" s="134"/>
      <c r="DKY63" s="134"/>
      <c r="DKZ63" s="134"/>
      <c r="DLA63" s="134"/>
      <c r="DLB63" s="134"/>
      <c r="DLC63" s="134"/>
      <c r="DLD63" s="134"/>
      <c r="DLE63" s="134"/>
      <c r="DLF63" s="134"/>
      <c r="DLG63" s="134"/>
      <c r="DLH63" s="134"/>
      <c r="DLI63" s="134"/>
      <c r="DLJ63" s="134"/>
      <c r="DLK63" s="134"/>
      <c r="DLL63" s="134"/>
      <c r="DLM63" s="134"/>
      <c r="DLN63" s="134"/>
      <c r="DLO63" s="134"/>
      <c r="DLP63" s="134"/>
      <c r="DLQ63" s="134"/>
      <c r="DLR63" s="134"/>
      <c r="DLS63" s="134"/>
      <c r="DLT63" s="134"/>
      <c r="DLU63" s="134"/>
      <c r="DLV63" s="134"/>
      <c r="DLW63" s="134"/>
      <c r="DLX63" s="134"/>
      <c r="DLY63" s="134"/>
      <c r="DLZ63" s="134"/>
      <c r="DMA63" s="134"/>
      <c r="DMB63" s="134"/>
      <c r="DMC63" s="134"/>
      <c r="DMD63" s="134"/>
      <c r="DME63" s="134"/>
      <c r="DMF63" s="134"/>
      <c r="DMG63" s="134"/>
      <c r="DMH63" s="134"/>
      <c r="DMI63" s="134"/>
      <c r="DMJ63" s="134"/>
      <c r="DMK63" s="134"/>
      <c r="DML63" s="134"/>
      <c r="DMM63" s="134"/>
      <c r="DMN63" s="134"/>
      <c r="DMO63" s="134"/>
      <c r="DMP63" s="134"/>
      <c r="DMQ63" s="134"/>
      <c r="DMR63" s="134"/>
      <c r="DMS63" s="134"/>
      <c r="DMT63" s="134"/>
      <c r="DMU63" s="134"/>
      <c r="DMV63" s="134"/>
      <c r="DMW63" s="134"/>
      <c r="DMX63" s="134"/>
      <c r="DMY63" s="134"/>
      <c r="DMZ63" s="134"/>
      <c r="DNA63" s="134"/>
      <c r="DNB63" s="134"/>
      <c r="DNC63" s="134"/>
      <c r="DND63" s="134"/>
      <c r="DNE63" s="134"/>
      <c r="DNF63" s="134"/>
      <c r="DNG63" s="134"/>
      <c r="DNH63" s="134"/>
      <c r="DNI63" s="134"/>
      <c r="DNJ63" s="134"/>
      <c r="DNK63" s="134"/>
      <c r="DNL63" s="134"/>
      <c r="DNM63" s="134"/>
      <c r="DNN63" s="134"/>
      <c r="DNO63" s="134"/>
      <c r="DNP63" s="134"/>
      <c r="DNQ63" s="134"/>
      <c r="DNR63" s="134"/>
      <c r="DNS63" s="134"/>
      <c r="DNT63" s="134"/>
      <c r="DNU63" s="134"/>
      <c r="DNV63" s="134"/>
      <c r="DNW63" s="134"/>
      <c r="DNX63" s="134"/>
      <c r="DNY63" s="134"/>
      <c r="DNZ63" s="134"/>
      <c r="DOA63" s="134"/>
      <c r="DOB63" s="134"/>
      <c r="DOC63" s="134"/>
      <c r="DOD63" s="134"/>
      <c r="DOE63" s="134"/>
      <c r="DOF63" s="134"/>
      <c r="DOG63" s="134"/>
      <c r="DOH63" s="134"/>
      <c r="DOI63" s="134"/>
      <c r="DOJ63" s="134"/>
      <c r="DOK63" s="134"/>
      <c r="DOL63" s="134"/>
      <c r="DOM63" s="134"/>
      <c r="DON63" s="134"/>
      <c r="DOO63" s="134"/>
      <c r="DOP63" s="134"/>
      <c r="DOQ63" s="134"/>
      <c r="DOR63" s="134"/>
      <c r="DOS63" s="134"/>
      <c r="DOT63" s="134"/>
      <c r="DOU63" s="134"/>
      <c r="DOV63" s="134"/>
      <c r="DOW63" s="134"/>
      <c r="DOX63" s="134"/>
      <c r="DOY63" s="134"/>
      <c r="DOZ63" s="134"/>
      <c r="DPA63" s="134"/>
      <c r="DPB63" s="134"/>
      <c r="DPC63" s="134"/>
      <c r="DPD63" s="134"/>
      <c r="DPE63" s="134"/>
      <c r="DPF63" s="134"/>
      <c r="DPG63" s="134"/>
      <c r="DPH63" s="134"/>
      <c r="DPI63" s="134"/>
      <c r="DPJ63" s="134"/>
      <c r="DPK63" s="134"/>
      <c r="DPL63" s="134"/>
      <c r="DPM63" s="134"/>
      <c r="DPN63" s="134"/>
      <c r="DPO63" s="134"/>
      <c r="DPP63" s="134"/>
      <c r="DPQ63" s="134"/>
      <c r="DPR63" s="134"/>
      <c r="DPS63" s="134"/>
      <c r="DPT63" s="134"/>
      <c r="DPU63" s="134"/>
      <c r="DPV63" s="134"/>
      <c r="DPW63" s="134"/>
      <c r="DPX63" s="134"/>
      <c r="DPY63" s="134"/>
      <c r="DPZ63" s="134"/>
      <c r="DQA63" s="134"/>
      <c r="DQB63" s="134"/>
      <c r="DQC63" s="134"/>
      <c r="DQD63" s="134"/>
      <c r="DQE63" s="134"/>
      <c r="DQF63" s="134"/>
      <c r="DQG63" s="134"/>
      <c r="DQH63" s="134"/>
      <c r="DQI63" s="134"/>
      <c r="DQJ63" s="134"/>
      <c r="DQK63" s="134"/>
      <c r="DQL63" s="134"/>
      <c r="DQM63" s="134"/>
      <c r="DQN63" s="134"/>
      <c r="DQO63" s="134"/>
      <c r="DQP63" s="134"/>
      <c r="DQQ63" s="134"/>
      <c r="DQR63" s="134"/>
      <c r="DQS63" s="134"/>
      <c r="DQT63" s="134"/>
      <c r="DQU63" s="134"/>
      <c r="DQV63" s="134"/>
      <c r="DQW63" s="134"/>
      <c r="DQX63" s="134"/>
      <c r="DQY63" s="134"/>
      <c r="DQZ63" s="134"/>
      <c r="DRA63" s="134"/>
      <c r="DRB63" s="134"/>
      <c r="DRC63" s="134"/>
      <c r="DRD63" s="134"/>
      <c r="DRE63" s="134"/>
      <c r="DRF63" s="134"/>
      <c r="DRG63" s="134"/>
      <c r="DRH63" s="134"/>
      <c r="DRI63" s="134"/>
      <c r="DRJ63" s="134"/>
      <c r="DRK63" s="134"/>
      <c r="DRL63" s="134"/>
      <c r="DRM63" s="134"/>
      <c r="DRN63" s="134"/>
      <c r="DRO63" s="134"/>
      <c r="DRP63" s="134"/>
      <c r="DRQ63" s="134"/>
      <c r="DRR63" s="134"/>
      <c r="DRS63" s="134"/>
      <c r="DRT63" s="134"/>
      <c r="DRU63" s="134"/>
      <c r="DRV63" s="134"/>
      <c r="DRW63" s="134"/>
      <c r="DRX63" s="134"/>
      <c r="DRY63" s="134"/>
      <c r="DRZ63" s="134"/>
      <c r="DSA63" s="134"/>
      <c r="DSB63" s="134"/>
      <c r="DSC63" s="134"/>
      <c r="DSD63" s="134"/>
      <c r="DSE63" s="134"/>
      <c r="DSF63" s="134"/>
      <c r="DSG63" s="134"/>
      <c r="DSH63" s="134"/>
      <c r="DSI63" s="134"/>
      <c r="DSJ63" s="134"/>
      <c r="DSK63" s="134"/>
      <c r="DSL63" s="134"/>
      <c r="DSM63" s="134"/>
      <c r="DSN63" s="134"/>
      <c r="DSO63" s="134"/>
      <c r="DSP63" s="134"/>
      <c r="DSQ63" s="134"/>
      <c r="DSR63" s="134"/>
      <c r="DSS63" s="134"/>
      <c r="DST63" s="134"/>
      <c r="DSU63" s="134"/>
      <c r="DSV63" s="134"/>
      <c r="DSW63" s="134"/>
      <c r="DSX63" s="134"/>
      <c r="DSY63" s="134"/>
      <c r="DSZ63" s="134"/>
      <c r="DTA63" s="134"/>
      <c r="DTB63" s="134"/>
      <c r="DTC63" s="134"/>
      <c r="DTD63" s="134"/>
      <c r="DTE63" s="134"/>
      <c r="DTF63" s="134"/>
      <c r="DTG63" s="134"/>
      <c r="DTH63" s="134"/>
      <c r="DTI63" s="134"/>
      <c r="DTJ63" s="134"/>
      <c r="DTK63" s="134"/>
      <c r="DTL63" s="134"/>
      <c r="DTM63" s="134"/>
      <c r="DTN63" s="134"/>
      <c r="DTO63" s="134"/>
      <c r="DTP63" s="134"/>
      <c r="DTQ63" s="134"/>
      <c r="DTR63" s="134"/>
      <c r="DTS63" s="134"/>
      <c r="DTT63" s="134"/>
      <c r="DTU63" s="134"/>
      <c r="DTV63" s="134"/>
      <c r="DTW63" s="134"/>
      <c r="DTX63" s="134"/>
      <c r="DTY63" s="134"/>
      <c r="DTZ63" s="134"/>
      <c r="DUA63" s="134"/>
      <c r="DUB63" s="134"/>
      <c r="DUC63" s="134"/>
      <c r="DUD63" s="134"/>
      <c r="DUE63" s="134"/>
      <c r="DUF63" s="134"/>
      <c r="DUG63" s="134"/>
      <c r="DUH63" s="134"/>
      <c r="DUI63" s="134"/>
      <c r="DUJ63" s="134"/>
      <c r="DUK63" s="134"/>
      <c r="DUL63" s="134"/>
      <c r="DUM63" s="134"/>
      <c r="DUN63" s="134"/>
      <c r="DUO63" s="134"/>
      <c r="DUP63" s="134"/>
      <c r="DUQ63" s="134"/>
      <c r="DUR63" s="134"/>
      <c r="DUS63" s="134"/>
      <c r="DUT63" s="134"/>
      <c r="DUU63" s="134"/>
      <c r="DUV63" s="134"/>
      <c r="DUW63" s="134"/>
      <c r="DUX63" s="134"/>
      <c r="DUY63" s="134"/>
      <c r="DUZ63" s="134"/>
      <c r="DVA63" s="134"/>
      <c r="DVB63" s="134"/>
      <c r="DVC63" s="134"/>
      <c r="DVD63" s="134"/>
      <c r="DVE63" s="134"/>
      <c r="DVF63" s="134"/>
      <c r="DVG63" s="134"/>
      <c r="DVH63" s="134"/>
      <c r="DVI63" s="134"/>
      <c r="DVJ63" s="134"/>
      <c r="DVK63" s="134"/>
      <c r="DVL63" s="134"/>
      <c r="DVM63" s="134"/>
      <c r="DVN63" s="134"/>
      <c r="DVO63" s="134"/>
      <c r="DVP63" s="134"/>
      <c r="DVQ63" s="134"/>
      <c r="DVR63" s="134"/>
      <c r="DVS63" s="134"/>
      <c r="DVT63" s="134"/>
      <c r="DVU63" s="134"/>
      <c r="DVV63" s="134"/>
      <c r="DVW63" s="134"/>
      <c r="DVX63" s="134"/>
      <c r="DVY63" s="134"/>
      <c r="DVZ63" s="134"/>
      <c r="DWA63" s="134"/>
      <c r="DWB63" s="134"/>
      <c r="DWC63" s="134"/>
      <c r="DWD63" s="134"/>
      <c r="DWE63" s="134"/>
      <c r="DWF63" s="134"/>
      <c r="DWG63" s="134"/>
      <c r="DWH63" s="134"/>
      <c r="DWI63" s="134"/>
      <c r="DWJ63" s="134"/>
      <c r="DWK63" s="134"/>
      <c r="DWL63" s="134"/>
      <c r="DWM63" s="134"/>
      <c r="DWN63" s="134"/>
      <c r="DWO63" s="134"/>
      <c r="DWP63" s="134"/>
      <c r="DWQ63" s="134"/>
      <c r="DWR63" s="134"/>
      <c r="DWS63" s="134"/>
      <c r="DWT63" s="134"/>
      <c r="DWU63" s="134"/>
      <c r="DWV63" s="134"/>
      <c r="DWW63" s="134"/>
      <c r="DWX63" s="134"/>
      <c r="DWY63" s="134"/>
      <c r="DWZ63" s="134"/>
      <c r="DXA63" s="134"/>
      <c r="DXB63" s="134"/>
      <c r="DXC63" s="134"/>
      <c r="DXD63" s="134"/>
      <c r="DXE63" s="134"/>
      <c r="DXF63" s="134"/>
      <c r="DXG63" s="134"/>
      <c r="DXH63" s="134"/>
      <c r="DXI63" s="134"/>
      <c r="DXJ63" s="134"/>
      <c r="DXK63" s="134"/>
      <c r="DXL63" s="134"/>
      <c r="DXM63" s="134"/>
      <c r="DXN63" s="134"/>
      <c r="DXO63" s="134"/>
      <c r="DXP63" s="134"/>
      <c r="DXQ63" s="134"/>
      <c r="DXR63" s="134"/>
      <c r="DXS63" s="134"/>
      <c r="DXT63" s="134"/>
      <c r="DXU63" s="134"/>
      <c r="DXV63" s="134"/>
      <c r="DXW63" s="134"/>
      <c r="DXX63" s="134"/>
      <c r="DXY63" s="134"/>
      <c r="DXZ63" s="134"/>
      <c r="DYA63" s="134"/>
      <c r="DYB63" s="134"/>
      <c r="DYC63" s="134"/>
      <c r="DYD63" s="134"/>
      <c r="DYE63" s="134"/>
      <c r="DYF63" s="134"/>
      <c r="DYG63" s="134"/>
      <c r="DYH63" s="134"/>
      <c r="DYI63" s="134"/>
      <c r="DYJ63" s="134"/>
      <c r="DYK63" s="134"/>
      <c r="DYL63" s="134"/>
      <c r="DYM63" s="134"/>
      <c r="DYN63" s="134"/>
      <c r="DYO63" s="134"/>
      <c r="DYP63" s="134"/>
      <c r="DYQ63" s="134"/>
      <c r="DYR63" s="134"/>
      <c r="DYS63" s="134"/>
      <c r="DYT63" s="134"/>
      <c r="DYU63" s="134"/>
      <c r="DYV63" s="134"/>
      <c r="DYW63" s="134"/>
      <c r="DYX63" s="134"/>
      <c r="DYY63" s="134"/>
      <c r="DYZ63" s="134"/>
      <c r="DZA63" s="134"/>
      <c r="DZB63" s="134"/>
      <c r="DZC63" s="134"/>
      <c r="DZD63" s="134"/>
      <c r="DZE63" s="134"/>
      <c r="DZF63" s="134"/>
      <c r="DZG63" s="134"/>
      <c r="DZH63" s="134"/>
      <c r="DZI63" s="134"/>
      <c r="DZJ63" s="134"/>
      <c r="DZK63" s="134"/>
      <c r="DZL63" s="134"/>
      <c r="DZM63" s="134"/>
      <c r="DZN63" s="134"/>
      <c r="DZO63" s="134"/>
      <c r="DZP63" s="134"/>
      <c r="DZQ63" s="134"/>
      <c r="DZR63" s="134"/>
      <c r="DZS63" s="134"/>
      <c r="DZT63" s="134"/>
      <c r="DZU63" s="134"/>
      <c r="DZV63" s="134"/>
      <c r="DZW63" s="134"/>
      <c r="DZX63" s="134"/>
      <c r="DZY63" s="134"/>
      <c r="DZZ63" s="134"/>
      <c r="EAA63" s="134"/>
      <c r="EAB63" s="134"/>
      <c r="EAC63" s="134"/>
      <c r="EAD63" s="134"/>
      <c r="EAE63" s="134"/>
      <c r="EAF63" s="134"/>
      <c r="EAG63" s="134"/>
      <c r="EAH63" s="134"/>
      <c r="EAI63" s="134"/>
      <c r="EAJ63" s="134"/>
      <c r="EAK63" s="134"/>
      <c r="EAL63" s="134"/>
      <c r="EAM63" s="134"/>
      <c r="EAN63" s="134"/>
      <c r="EAO63" s="134"/>
      <c r="EAP63" s="134"/>
      <c r="EAQ63" s="134"/>
      <c r="EAR63" s="134"/>
      <c r="EAS63" s="134"/>
      <c r="EAT63" s="134"/>
      <c r="EAU63" s="134"/>
      <c r="EAV63" s="134"/>
      <c r="EAW63" s="134"/>
      <c r="EAX63" s="134"/>
      <c r="EAY63" s="134"/>
      <c r="EAZ63" s="134"/>
      <c r="EBA63" s="134"/>
      <c r="EBB63" s="134"/>
      <c r="EBC63" s="134"/>
      <c r="EBD63" s="134"/>
      <c r="EBE63" s="134"/>
      <c r="EBF63" s="134"/>
      <c r="EBG63" s="134"/>
      <c r="EBH63" s="134"/>
      <c r="EBI63" s="134"/>
      <c r="EBJ63" s="134"/>
      <c r="EBK63" s="134"/>
      <c r="EBL63" s="134"/>
      <c r="EBM63" s="134"/>
      <c r="EBN63" s="134"/>
      <c r="EBO63" s="134"/>
      <c r="EBP63" s="134"/>
      <c r="EBQ63" s="134"/>
      <c r="EBR63" s="134"/>
      <c r="EBS63" s="134"/>
      <c r="EBT63" s="134"/>
      <c r="EBU63" s="134"/>
      <c r="EBV63" s="134"/>
      <c r="EBW63" s="134"/>
      <c r="EBX63" s="134"/>
      <c r="EBY63" s="134"/>
      <c r="EBZ63" s="134"/>
      <c r="ECA63" s="134"/>
      <c r="ECB63" s="134"/>
      <c r="ECC63" s="134"/>
      <c r="ECD63" s="134"/>
      <c r="ECE63" s="134"/>
      <c r="ECF63" s="134"/>
      <c r="ECG63" s="134"/>
      <c r="ECH63" s="134"/>
      <c r="ECI63" s="134"/>
      <c r="ECJ63" s="134"/>
      <c r="ECK63" s="134"/>
      <c r="ECL63" s="134"/>
      <c r="ECM63" s="134"/>
      <c r="ECN63" s="134"/>
      <c r="ECO63" s="134"/>
      <c r="ECP63" s="134"/>
      <c r="ECQ63" s="134"/>
      <c r="ECR63" s="134"/>
      <c r="ECS63" s="134"/>
      <c r="ECT63" s="134"/>
      <c r="ECU63" s="134"/>
      <c r="ECV63" s="134"/>
      <c r="ECW63" s="134"/>
      <c r="ECX63" s="134"/>
      <c r="ECY63" s="134"/>
      <c r="ECZ63" s="134"/>
      <c r="EDA63" s="134"/>
      <c r="EDB63" s="134"/>
      <c r="EDC63" s="134"/>
      <c r="EDD63" s="134"/>
      <c r="EDE63" s="134"/>
      <c r="EDF63" s="134"/>
      <c r="EDG63" s="134"/>
      <c r="EDH63" s="134"/>
      <c r="EDI63" s="134"/>
      <c r="EDJ63" s="134"/>
      <c r="EDK63" s="134"/>
      <c r="EDL63" s="134"/>
      <c r="EDM63" s="134"/>
      <c r="EDN63" s="134"/>
      <c r="EDO63" s="134"/>
      <c r="EDP63" s="134"/>
      <c r="EDQ63" s="134"/>
      <c r="EDR63" s="134"/>
      <c r="EDS63" s="134"/>
      <c r="EDT63" s="134"/>
      <c r="EDU63" s="134"/>
      <c r="EDV63" s="134"/>
      <c r="EDW63" s="134"/>
      <c r="EDX63" s="134"/>
      <c r="EDY63" s="134"/>
      <c r="EDZ63" s="134"/>
      <c r="EEA63" s="134"/>
      <c r="EEB63" s="134"/>
      <c r="EEC63" s="134"/>
      <c r="EED63" s="134"/>
      <c r="EEE63" s="134"/>
      <c r="EEF63" s="134"/>
      <c r="EEG63" s="134"/>
      <c r="EEH63" s="134"/>
      <c r="EEI63" s="134"/>
      <c r="EEJ63" s="134"/>
      <c r="EEK63" s="134"/>
      <c r="EEL63" s="134"/>
      <c r="EEM63" s="134"/>
      <c r="EEN63" s="134"/>
      <c r="EEO63" s="134"/>
      <c r="EEP63" s="134"/>
      <c r="EEQ63" s="134"/>
      <c r="EER63" s="134"/>
      <c r="EES63" s="134"/>
      <c r="EET63" s="134"/>
      <c r="EEU63" s="134"/>
      <c r="EEV63" s="134"/>
      <c r="EEW63" s="134"/>
      <c r="EEX63" s="134"/>
      <c r="EEY63" s="134"/>
      <c r="EEZ63" s="134"/>
      <c r="EFA63" s="134"/>
      <c r="EFB63" s="134"/>
      <c r="EFC63" s="134"/>
      <c r="EFD63" s="134"/>
      <c r="EFE63" s="134"/>
      <c r="EFF63" s="134"/>
      <c r="EFG63" s="134"/>
      <c r="EFH63" s="134"/>
      <c r="EFI63" s="134"/>
      <c r="EFJ63" s="134"/>
      <c r="EFK63" s="134"/>
      <c r="EFL63" s="134"/>
      <c r="EFM63" s="134"/>
      <c r="EFN63" s="134"/>
      <c r="EFO63" s="134"/>
      <c r="EFP63" s="134"/>
      <c r="EFQ63" s="134"/>
      <c r="EFR63" s="134"/>
      <c r="EFS63" s="134"/>
      <c r="EFT63" s="134"/>
      <c r="EFU63" s="134"/>
      <c r="EFV63" s="134"/>
      <c r="EFW63" s="134"/>
      <c r="EFX63" s="134"/>
      <c r="EFY63" s="134"/>
      <c r="EFZ63" s="134"/>
      <c r="EGA63" s="134"/>
      <c r="EGB63" s="134"/>
      <c r="EGC63" s="134"/>
      <c r="EGD63" s="134"/>
      <c r="EGE63" s="134"/>
      <c r="EGF63" s="134"/>
      <c r="EGG63" s="134"/>
      <c r="EGH63" s="134"/>
      <c r="EGI63" s="134"/>
      <c r="EGJ63" s="134"/>
      <c r="EGK63" s="134"/>
      <c r="EGL63" s="134"/>
      <c r="EGM63" s="134"/>
      <c r="EGN63" s="134"/>
      <c r="EGO63" s="134"/>
      <c r="EGP63" s="134"/>
      <c r="EGQ63" s="134"/>
      <c r="EGR63" s="134"/>
      <c r="EGS63" s="134"/>
      <c r="EGT63" s="134"/>
      <c r="EGU63" s="134"/>
      <c r="EGV63" s="134"/>
      <c r="EGW63" s="134"/>
      <c r="EGX63" s="134"/>
      <c r="EGY63" s="134"/>
      <c r="EGZ63" s="134"/>
      <c r="EHA63" s="134"/>
      <c r="EHB63" s="134"/>
      <c r="EHC63" s="134"/>
      <c r="EHD63" s="134"/>
      <c r="EHE63" s="134"/>
      <c r="EHF63" s="134"/>
      <c r="EHG63" s="134"/>
      <c r="EHH63" s="134"/>
      <c r="EHI63" s="134"/>
      <c r="EHJ63" s="134"/>
      <c r="EHK63" s="134"/>
      <c r="EHL63" s="134"/>
      <c r="EHM63" s="134"/>
      <c r="EHN63" s="134"/>
      <c r="EHO63" s="134"/>
      <c r="EHP63" s="134"/>
      <c r="EHQ63" s="134"/>
      <c r="EHR63" s="134"/>
      <c r="EHS63" s="134"/>
      <c r="EHT63" s="134"/>
      <c r="EHU63" s="134"/>
      <c r="EHV63" s="134"/>
      <c r="EHW63" s="134"/>
      <c r="EHX63" s="134"/>
      <c r="EHY63" s="134"/>
      <c r="EHZ63" s="134"/>
      <c r="EIA63" s="134"/>
      <c r="EIB63" s="134"/>
      <c r="EIC63" s="134"/>
      <c r="EID63" s="134"/>
      <c r="EIE63" s="134"/>
      <c r="EIF63" s="134"/>
      <c r="EIG63" s="134"/>
      <c r="EIH63" s="134"/>
      <c r="EII63" s="134"/>
      <c r="EIJ63" s="134"/>
      <c r="EIK63" s="134"/>
      <c r="EIL63" s="134"/>
      <c r="EIM63" s="134"/>
      <c r="EIN63" s="134"/>
      <c r="EIO63" s="134"/>
      <c r="EIP63" s="134"/>
      <c r="EIQ63" s="134"/>
      <c r="EIR63" s="134"/>
      <c r="EIS63" s="134"/>
      <c r="EIT63" s="134"/>
      <c r="EIU63" s="134"/>
      <c r="EIV63" s="134"/>
      <c r="EIW63" s="134"/>
      <c r="EIX63" s="134"/>
      <c r="EIY63" s="134"/>
      <c r="EIZ63" s="134"/>
      <c r="EJA63" s="134"/>
      <c r="EJB63" s="134"/>
      <c r="EJC63" s="134"/>
      <c r="EJD63" s="134"/>
      <c r="EJE63" s="134"/>
      <c r="EJF63" s="134"/>
      <c r="EJG63" s="134"/>
      <c r="EJH63" s="134"/>
      <c r="EJI63" s="134"/>
      <c r="EJJ63" s="134"/>
      <c r="EJK63" s="134"/>
      <c r="EJL63" s="134"/>
      <c r="EJM63" s="134"/>
      <c r="EJN63" s="134"/>
      <c r="EJO63" s="134"/>
      <c r="EJP63" s="134"/>
      <c r="EJQ63" s="134"/>
      <c r="EJR63" s="134"/>
      <c r="EJS63" s="134"/>
      <c r="EJT63" s="134"/>
      <c r="EJU63" s="134"/>
      <c r="EJV63" s="134"/>
      <c r="EJW63" s="134"/>
      <c r="EJX63" s="134"/>
      <c r="EJY63" s="134"/>
      <c r="EJZ63" s="134"/>
      <c r="EKA63" s="134"/>
      <c r="EKB63" s="134"/>
      <c r="EKC63" s="134"/>
      <c r="EKD63" s="134"/>
      <c r="EKE63" s="134"/>
      <c r="EKF63" s="134"/>
      <c r="EKG63" s="134"/>
      <c r="EKH63" s="134"/>
      <c r="EKI63" s="134"/>
      <c r="EKJ63" s="134"/>
      <c r="EKK63" s="134"/>
      <c r="EKL63" s="134"/>
      <c r="EKM63" s="134"/>
      <c r="EKN63" s="134"/>
      <c r="EKO63" s="134"/>
      <c r="EKP63" s="134"/>
      <c r="EKQ63" s="134"/>
      <c r="EKR63" s="134"/>
      <c r="EKS63" s="134"/>
      <c r="EKT63" s="134"/>
      <c r="EKU63" s="134"/>
      <c r="EKV63" s="134"/>
      <c r="EKW63" s="134"/>
      <c r="EKX63" s="134"/>
      <c r="EKY63" s="134"/>
      <c r="EKZ63" s="134"/>
      <c r="ELA63" s="134"/>
      <c r="ELB63" s="134"/>
      <c r="ELC63" s="134"/>
      <c r="ELD63" s="134"/>
      <c r="ELE63" s="134"/>
      <c r="ELF63" s="134"/>
      <c r="ELG63" s="134"/>
      <c r="ELH63" s="134"/>
      <c r="ELI63" s="134"/>
      <c r="ELJ63" s="134"/>
      <c r="ELK63" s="134"/>
      <c r="ELL63" s="134"/>
      <c r="ELM63" s="134"/>
      <c r="ELN63" s="134"/>
      <c r="ELO63" s="134"/>
      <c r="ELP63" s="134"/>
      <c r="ELQ63" s="134"/>
      <c r="ELR63" s="134"/>
      <c r="ELS63" s="134"/>
      <c r="ELT63" s="134"/>
      <c r="ELU63" s="134"/>
      <c r="ELV63" s="134"/>
      <c r="ELW63" s="134"/>
      <c r="ELX63" s="134"/>
      <c r="ELY63" s="134"/>
      <c r="ELZ63" s="134"/>
      <c r="EMA63" s="134"/>
      <c r="EMB63" s="134"/>
      <c r="EMC63" s="134"/>
      <c r="EMD63" s="134"/>
      <c r="EME63" s="134"/>
      <c r="EMF63" s="134"/>
      <c r="EMG63" s="134"/>
      <c r="EMH63" s="134"/>
      <c r="EMI63" s="134"/>
      <c r="EMJ63" s="134"/>
      <c r="EMK63" s="134"/>
      <c r="EML63" s="134"/>
      <c r="EMM63" s="134"/>
      <c r="EMN63" s="134"/>
      <c r="EMO63" s="134"/>
      <c r="EMP63" s="134"/>
      <c r="EMQ63" s="134"/>
      <c r="EMR63" s="134"/>
      <c r="EMS63" s="134"/>
      <c r="EMT63" s="134"/>
      <c r="EMU63" s="134"/>
      <c r="EMV63" s="134"/>
      <c r="EMW63" s="134"/>
      <c r="EMX63" s="134"/>
      <c r="EMY63" s="134"/>
      <c r="EMZ63" s="134"/>
      <c r="ENA63" s="134"/>
      <c r="ENB63" s="134"/>
      <c r="ENC63" s="134"/>
      <c r="END63" s="134"/>
      <c r="ENE63" s="134"/>
      <c r="ENF63" s="134"/>
      <c r="ENG63" s="134"/>
      <c r="ENH63" s="134"/>
      <c r="ENI63" s="134"/>
      <c r="ENJ63" s="134"/>
      <c r="ENK63" s="134"/>
      <c r="ENL63" s="134"/>
      <c r="ENM63" s="134"/>
      <c r="ENN63" s="134"/>
      <c r="ENO63" s="134"/>
      <c r="ENP63" s="134"/>
      <c r="ENQ63" s="134"/>
      <c r="ENR63" s="134"/>
      <c r="ENS63" s="134"/>
      <c r="ENT63" s="134"/>
      <c r="ENU63" s="134"/>
      <c r="ENV63" s="134"/>
      <c r="ENW63" s="134"/>
      <c r="ENX63" s="134"/>
      <c r="ENY63" s="134"/>
      <c r="ENZ63" s="134"/>
      <c r="EOA63" s="134"/>
      <c r="EOB63" s="134"/>
      <c r="EOC63" s="134"/>
      <c r="EOD63" s="134"/>
      <c r="EOE63" s="134"/>
      <c r="EOF63" s="134"/>
      <c r="EOG63" s="134"/>
      <c r="EOH63" s="134"/>
      <c r="EOI63" s="134"/>
      <c r="EOJ63" s="134"/>
      <c r="EOK63" s="134"/>
      <c r="EOL63" s="134"/>
      <c r="EOM63" s="134"/>
      <c r="EON63" s="134"/>
      <c r="EOO63" s="134"/>
      <c r="EOP63" s="134"/>
      <c r="EOQ63" s="134"/>
      <c r="EOR63" s="134"/>
      <c r="EOS63" s="134"/>
      <c r="EOT63" s="134"/>
      <c r="EOU63" s="134"/>
      <c r="EOV63" s="134"/>
      <c r="EOW63" s="134"/>
      <c r="EOX63" s="134"/>
      <c r="EOY63" s="134"/>
      <c r="EOZ63" s="134"/>
      <c r="EPA63" s="134"/>
      <c r="EPB63" s="134"/>
      <c r="EPC63" s="134"/>
      <c r="EPD63" s="134"/>
      <c r="EPE63" s="134"/>
      <c r="EPF63" s="134"/>
      <c r="EPG63" s="134"/>
      <c r="EPH63" s="134"/>
      <c r="EPI63" s="134"/>
      <c r="EPJ63" s="134"/>
      <c r="EPK63" s="134"/>
      <c r="EPL63" s="134"/>
      <c r="EPM63" s="134"/>
      <c r="EPN63" s="134"/>
      <c r="EPO63" s="134"/>
      <c r="EPP63" s="134"/>
      <c r="EPQ63" s="134"/>
      <c r="EPR63" s="134"/>
      <c r="EPS63" s="134"/>
      <c r="EPT63" s="134"/>
      <c r="EPU63" s="134"/>
      <c r="EPV63" s="134"/>
      <c r="EPW63" s="134"/>
      <c r="EPX63" s="134"/>
      <c r="EPY63" s="134"/>
      <c r="EPZ63" s="134"/>
      <c r="EQA63" s="134"/>
      <c r="EQB63" s="134"/>
      <c r="EQC63" s="134"/>
      <c r="EQD63" s="134"/>
      <c r="EQE63" s="134"/>
      <c r="EQF63" s="134"/>
      <c r="EQG63" s="134"/>
      <c r="EQH63" s="134"/>
      <c r="EQI63" s="134"/>
      <c r="EQJ63" s="134"/>
      <c r="EQK63" s="134"/>
      <c r="EQL63" s="134"/>
      <c r="EQM63" s="134"/>
      <c r="EQN63" s="134"/>
      <c r="EQO63" s="134"/>
      <c r="EQP63" s="134"/>
      <c r="EQQ63" s="134"/>
      <c r="EQR63" s="134"/>
      <c r="EQS63" s="134"/>
      <c r="EQT63" s="134"/>
      <c r="EQU63" s="134"/>
      <c r="EQV63" s="134"/>
      <c r="EQW63" s="134"/>
      <c r="EQX63" s="134"/>
      <c r="EQY63" s="134"/>
      <c r="EQZ63" s="134"/>
      <c r="ERA63" s="134"/>
      <c r="ERB63" s="134"/>
      <c r="ERC63" s="134"/>
      <c r="ERD63" s="134"/>
      <c r="ERE63" s="134"/>
      <c r="ERF63" s="134"/>
      <c r="ERG63" s="134"/>
      <c r="ERH63" s="134"/>
      <c r="ERI63" s="134"/>
      <c r="ERJ63" s="134"/>
      <c r="ERK63" s="134"/>
      <c r="ERL63" s="134"/>
      <c r="ERM63" s="134"/>
      <c r="ERN63" s="134"/>
      <c r="ERO63" s="134"/>
      <c r="ERP63" s="134"/>
      <c r="ERQ63" s="134"/>
      <c r="ERR63" s="134"/>
      <c r="ERS63" s="134"/>
      <c r="ERT63" s="134"/>
      <c r="ERU63" s="134"/>
      <c r="ERV63" s="134"/>
      <c r="ERW63" s="134"/>
      <c r="ERX63" s="134"/>
      <c r="ERY63" s="134"/>
      <c r="ERZ63" s="134"/>
      <c r="ESA63" s="134"/>
      <c r="ESB63" s="134"/>
      <c r="ESC63" s="134"/>
      <c r="ESD63" s="134"/>
      <c r="ESE63" s="134"/>
      <c r="ESF63" s="134"/>
      <c r="ESG63" s="134"/>
      <c r="ESH63" s="134"/>
      <c r="ESI63" s="134"/>
      <c r="ESJ63" s="134"/>
      <c r="ESK63" s="134"/>
      <c r="ESL63" s="134"/>
      <c r="ESM63" s="134"/>
      <c r="ESN63" s="134"/>
      <c r="ESO63" s="134"/>
      <c r="ESP63" s="134"/>
      <c r="ESQ63" s="134"/>
      <c r="ESR63" s="134"/>
      <c r="ESS63" s="134"/>
      <c r="EST63" s="134"/>
      <c r="ESU63" s="134"/>
      <c r="ESV63" s="134"/>
      <c r="ESW63" s="134"/>
      <c r="ESX63" s="134"/>
      <c r="ESY63" s="134"/>
      <c r="ESZ63" s="134"/>
      <c r="ETA63" s="134"/>
      <c r="ETB63" s="134"/>
      <c r="ETC63" s="134"/>
      <c r="ETD63" s="134"/>
      <c r="ETE63" s="134"/>
      <c r="ETF63" s="134"/>
      <c r="ETG63" s="134"/>
      <c r="ETH63" s="134"/>
      <c r="ETI63" s="134"/>
      <c r="ETJ63" s="134"/>
      <c r="ETK63" s="134"/>
      <c r="ETL63" s="134"/>
      <c r="ETM63" s="134"/>
      <c r="ETN63" s="134"/>
      <c r="ETO63" s="134"/>
      <c r="ETP63" s="134"/>
      <c r="ETQ63" s="134"/>
      <c r="ETR63" s="134"/>
      <c r="ETS63" s="134"/>
      <c r="ETT63" s="134"/>
      <c r="ETU63" s="134"/>
      <c r="ETV63" s="134"/>
      <c r="ETW63" s="134"/>
      <c r="ETX63" s="134"/>
      <c r="ETY63" s="134"/>
      <c r="ETZ63" s="134"/>
      <c r="EUA63" s="134"/>
      <c r="EUB63" s="134"/>
      <c r="EUC63" s="134"/>
      <c r="EUD63" s="134"/>
      <c r="EUE63" s="134"/>
      <c r="EUF63" s="134"/>
      <c r="EUG63" s="134"/>
      <c r="EUH63" s="134"/>
      <c r="EUI63" s="134"/>
      <c r="EUJ63" s="134"/>
      <c r="EUK63" s="134"/>
      <c r="EUL63" s="134"/>
      <c r="EUM63" s="134"/>
      <c r="EUN63" s="134"/>
      <c r="EUO63" s="134"/>
      <c r="EUP63" s="134"/>
      <c r="EUQ63" s="134"/>
      <c r="EUR63" s="134"/>
      <c r="EUS63" s="134"/>
      <c r="EUT63" s="134"/>
      <c r="EUU63" s="134"/>
      <c r="EUV63" s="134"/>
      <c r="EUW63" s="134"/>
      <c r="EUX63" s="134"/>
      <c r="EUY63" s="134"/>
      <c r="EUZ63" s="134"/>
      <c r="EVA63" s="134"/>
      <c r="EVB63" s="134"/>
      <c r="EVC63" s="134"/>
      <c r="EVD63" s="134"/>
      <c r="EVE63" s="134"/>
      <c r="EVF63" s="134"/>
      <c r="EVG63" s="134"/>
      <c r="EVH63" s="134"/>
      <c r="EVI63" s="134"/>
      <c r="EVJ63" s="134"/>
      <c r="EVK63" s="134"/>
      <c r="EVL63" s="134"/>
      <c r="EVM63" s="134"/>
      <c r="EVN63" s="134"/>
      <c r="EVO63" s="134"/>
      <c r="EVP63" s="134"/>
      <c r="EVQ63" s="134"/>
      <c r="EVR63" s="134"/>
      <c r="EVS63" s="134"/>
      <c r="EVT63" s="134"/>
      <c r="EVU63" s="134"/>
      <c r="EVV63" s="134"/>
      <c r="EVW63" s="134"/>
      <c r="EVX63" s="134"/>
      <c r="EVY63" s="134"/>
      <c r="EVZ63" s="134"/>
      <c r="EWA63" s="134"/>
      <c r="EWB63" s="134"/>
      <c r="EWC63" s="134"/>
      <c r="EWD63" s="134"/>
      <c r="EWE63" s="134"/>
      <c r="EWF63" s="134"/>
      <c r="EWG63" s="134"/>
      <c r="EWH63" s="134"/>
      <c r="EWI63" s="134"/>
      <c r="EWJ63" s="134"/>
      <c r="EWK63" s="134"/>
      <c r="EWL63" s="134"/>
      <c r="EWM63" s="134"/>
      <c r="EWN63" s="134"/>
      <c r="EWO63" s="134"/>
      <c r="EWP63" s="134"/>
      <c r="EWQ63" s="134"/>
      <c r="EWR63" s="134"/>
      <c r="EWS63" s="134"/>
      <c r="EWT63" s="134"/>
      <c r="EWU63" s="134"/>
      <c r="EWV63" s="134"/>
      <c r="EWW63" s="134"/>
      <c r="EWX63" s="134"/>
      <c r="EWY63" s="134"/>
      <c r="EWZ63" s="134"/>
      <c r="EXA63" s="134"/>
      <c r="EXB63" s="134"/>
      <c r="EXC63" s="134"/>
      <c r="EXD63" s="134"/>
      <c r="EXE63" s="134"/>
      <c r="EXF63" s="134"/>
      <c r="EXG63" s="134"/>
      <c r="EXH63" s="134"/>
      <c r="EXI63" s="134"/>
      <c r="EXJ63" s="134"/>
      <c r="EXK63" s="134"/>
      <c r="EXL63" s="134"/>
      <c r="EXM63" s="134"/>
      <c r="EXN63" s="134"/>
      <c r="EXO63" s="134"/>
      <c r="EXP63" s="134"/>
      <c r="EXQ63" s="134"/>
      <c r="EXR63" s="134"/>
      <c r="EXS63" s="134"/>
      <c r="EXT63" s="134"/>
      <c r="EXU63" s="134"/>
      <c r="EXV63" s="134"/>
      <c r="EXW63" s="134"/>
      <c r="EXX63" s="134"/>
      <c r="EXY63" s="134"/>
      <c r="EXZ63" s="134"/>
      <c r="EYA63" s="134"/>
      <c r="EYB63" s="134"/>
      <c r="EYC63" s="134"/>
      <c r="EYD63" s="134"/>
      <c r="EYE63" s="134"/>
      <c r="EYF63" s="134"/>
      <c r="EYG63" s="134"/>
      <c r="EYH63" s="134"/>
      <c r="EYI63" s="134"/>
      <c r="EYJ63" s="134"/>
      <c r="EYK63" s="134"/>
      <c r="EYL63" s="134"/>
      <c r="EYM63" s="134"/>
      <c r="EYN63" s="134"/>
      <c r="EYO63" s="134"/>
      <c r="EYP63" s="134"/>
      <c r="EYQ63" s="134"/>
      <c r="EYR63" s="134"/>
      <c r="EYS63" s="134"/>
      <c r="EYT63" s="134"/>
      <c r="EYU63" s="134"/>
      <c r="EYV63" s="134"/>
      <c r="EYW63" s="134"/>
      <c r="EYX63" s="134"/>
      <c r="EYY63" s="134"/>
      <c r="EYZ63" s="134"/>
      <c r="EZA63" s="134"/>
      <c r="EZB63" s="134"/>
      <c r="EZC63" s="134"/>
      <c r="EZD63" s="134"/>
      <c r="EZE63" s="134"/>
      <c r="EZF63" s="134"/>
      <c r="EZG63" s="134"/>
      <c r="EZH63" s="134"/>
      <c r="EZI63" s="134"/>
      <c r="EZJ63" s="134"/>
      <c r="EZK63" s="134"/>
      <c r="EZL63" s="134"/>
      <c r="EZM63" s="134"/>
      <c r="EZN63" s="134"/>
      <c r="EZO63" s="134"/>
      <c r="EZP63" s="134"/>
      <c r="EZQ63" s="134"/>
      <c r="EZR63" s="134"/>
      <c r="EZS63" s="134"/>
      <c r="EZT63" s="134"/>
      <c r="EZU63" s="134"/>
      <c r="EZV63" s="134"/>
      <c r="EZW63" s="134"/>
      <c r="EZX63" s="134"/>
      <c r="EZY63" s="134"/>
      <c r="EZZ63" s="134"/>
      <c r="FAA63" s="134"/>
      <c r="FAB63" s="134"/>
      <c r="FAC63" s="134"/>
      <c r="FAD63" s="134"/>
      <c r="FAE63" s="134"/>
      <c r="FAF63" s="134"/>
      <c r="FAG63" s="134"/>
      <c r="FAH63" s="134"/>
      <c r="FAI63" s="134"/>
      <c r="FAJ63" s="134"/>
      <c r="FAK63" s="134"/>
      <c r="FAL63" s="134"/>
      <c r="FAM63" s="134"/>
      <c r="FAN63" s="134"/>
      <c r="FAO63" s="134"/>
      <c r="FAP63" s="134"/>
      <c r="FAQ63" s="134"/>
      <c r="FAR63" s="134"/>
      <c r="FAS63" s="134"/>
      <c r="FAT63" s="134"/>
      <c r="FAU63" s="134"/>
      <c r="FAV63" s="134"/>
      <c r="FAW63" s="134"/>
      <c r="FAX63" s="134"/>
      <c r="FAY63" s="134"/>
      <c r="FAZ63" s="134"/>
      <c r="FBA63" s="134"/>
      <c r="FBB63" s="134"/>
      <c r="FBC63" s="134"/>
      <c r="FBD63" s="134"/>
      <c r="FBE63" s="134"/>
      <c r="FBF63" s="134"/>
      <c r="FBG63" s="134"/>
      <c r="FBH63" s="134"/>
      <c r="FBI63" s="134"/>
      <c r="FBJ63" s="134"/>
      <c r="FBK63" s="134"/>
      <c r="FBL63" s="134"/>
      <c r="FBM63" s="134"/>
      <c r="FBN63" s="134"/>
      <c r="FBO63" s="134"/>
      <c r="FBP63" s="134"/>
      <c r="FBQ63" s="134"/>
      <c r="FBR63" s="134"/>
      <c r="FBS63" s="134"/>
      <c r="FBT63" s="134"/>
      <c r="FBU63" s="134"/>
      <c r="FBV63" s="134"/>
      <c r="FBW63" s="134"/>
      <c r="FBX63" s="134"/>
      <c r="FBY63" s="134"/>
      <c r="FBZ63" s="134"/>
      <c r="FCA63" s="134"/>
      <c r="FCB63" s="134"/>
      <c r="FCC63" s="134"/>
      <c r="FCD63" s="134"/>
      <c r="FCE63" s="134"/>
      <c r="FCF63" s="134"/>
      <c r="FCG63" s="134"/>
      <c r="FCH63" s="134"/>
      <c r="FCI63" s="134"/>
      <c r="FCJ63" s="134"/>
      <c r="FCK63" s="134"/>
      <c r="FCL63" s="134"/>
      <c r="FCM63" s="134"/>
      <c r="FCN63" s="134"/>
      <c r="FCO63" s="134"/>
      <c r="FCP63" s="134"/>
      <c r="FCQ63" s="134"/>
      <c r="FCR63" s="134"/>
      <c r="FCS63" s="134"/>
      <c r="FCT63" s="134"/>
      <c r="FCU63" s="134"/>
      <c r="FCV63" s="134"/>
      <c r="FCW63" s="134"/>
      <c r="FCX63" s="134"/>
      <c r="FCY63" s="134"/>
      <c r="FCZ63" s="134"/>
      <c r="FDA63" s="134"/>
      <c r="FDB63" s="134"/>
      <c r="FDC63" s="134"/>
      <c r="FDD63" s="134"/>
      <c r="FDE63" s="134"/>
      <c r="FDF63" s="134"/>
      <c r="FDG63" s="134"/>
      <c r="FDH63" s="134"/>
      <c r="FDI63" s="134"/>
      <c r="FDJ63" s="134"/>
      <c r="FDK63" s="134"/>
      <c r="FDL63" s="134"/>
      <c r="FDM63" s="134"/>
      <c r="FDN63" s="134"/>
      <c r="FDO63" s="134"/>
      <c r="FDP63" s="134"/>
      <c r="FDQ63" s="134"/>
      <c r="FDR63" s="134"/>
      <c r="FDS63" s="134"/>
      <c r="FDT63" s="134"/>
      <c r="FDU63" s="134"/>
      <c r="FDV63" s="134"/>
      <c r="FDW63" s="134"/>
      <c r="FDX63" s="134"/>
      <c r="FDY63" s="134"/>
      <c r="FDZ63" s="134"/>
      <c r="FEA63" s="134"/>
      <c r="FEB63" s="134"/>
      <c r="FEC63" s="134"/>
      <c r="FED63" s="134"/>
      <c r="FEE63" s="134"/>
      <c r="FEF63" s="134"/>
      <c r="FEG63" s="134"/>
      <c r="FEH63" s="134"/>
      <c r="FEI63" s="134"/>
      <c r="FEJ63" s="134"/>
      <c r="FEK63" s="134"/>
      <c r="FEL63" s="134"/>
      <c r="FEM63" s="134"/>
      <c r="FEN63" s="134"/>
      <c r="FEO63" s="134"/>
      <c r="FEP63" s="134"/>
      <c r="FEQ63" s="134"/>
      <c r="FER63" s="134"/>
      <c r="FES63" s="134"/>
      <c r="FET63" s="134"/>
      <c r="FEU63" s="134"/>
      <c r="FEV63" s="134"/>
      <c r="FEW63" s="134"/>
      <c r="FEX63" s="134"/>
      <c r="FEY63" s="134"/>
      <c r="FEZ63" s="134"/>
      <c r="FFA63" s="134"/>
      <c r="FFB63" s="134"/>
      <c r="FFC63" s="134"/>
      <c r="FFD63" s="134"/>
      <c r="FFE63" s="134"/>
      <c r="FFF63" s="134"/>
      <c r="FFG63" s="134"/>
      <c r="FFH63" s="134"/>
      <c r="FFI63" s="134"/>
      <c r="FFJ63" s="134"/>
      <c r="FFK63" s="134"/>
      <c r="FFL63" s="134"/>
      <c r="FFM63" s="134"/>
      <c r="FFN63" s="134"/>
      <c r="FFO63" s="134"/>
      <c r="FFP63" s="134"/>
      <c r="FFQ63" s="134"/>
      <c r="FFR63" s="134"/>
      <c r="FFS63" s="134"/>
      <c r="FFT63" s="134"/>
      <c r="FFU63" s="134"/>
      <c r="FFV63" s="134"/>
      <c r="FFW63" s="134"/>
      <c r="FFX63" s="134"/>
      <c r="FFY63" s="134"/>
      <c r="FFZ63" s="134"/>
      <c r="FGA63" s="134"/>
      <c r="FGB63" s="134"/>
      <c r="FGC63" s="134"/>
      <c r="FGD63" s="134"/>
      <c r="FGE63" s="134"/>
      <c r="FGF63" s="134"/>
      <c r="FGG63" s="134"/>
      <c r="FGH63" s="134"/>
      <c r="FGI63" s="134"/>
      <c r="FGJ63" s="134"/>
      <c r="FGK63" s="134"/>
      <c r="FGL63" s="134"/>
      <c r="FGM63" s="134"/>
      <c r="FGN63" s="134"/>
      <c r="FGO63" s="134"/>
      <c r="FGP63" s="134"/>
      <c r="FGQ63" s="134"/>
      <c r="FGR63" s="134"/>
      <c r="FGS63" s="134"/>
      <c r="FGT63" s="134"/>
      <c r="FGU63" s="134"/>
      <c r="FGV63" s="134"/>
      <c r="FGW63" s="134"/>
      <c r="FGX63" s="134"/>
      <c r="FGY63" s="134"/>
      <c r="FGZ63" s="134"/>
      <c r="FHA63" s="134"/>
      <c r="FHB63" s="134"/>
      <c r="FHC63" s="134"/>
      <c r="FHD63" s="134"/>
      <c r="FHE63" s="134"/>
      <c r="FHF63" s="134"/>
      <c r="FHG63" s="134"/>
      <c r="FHH63" s="134"/>
      <c r="FHI63" s="134"/>
      <c r="FHJ63" s="134"/>
      <c r="FHK63" s="134"/>
      <c r="FHL63" s="134"/>
      <c r="FHM63" s="134"/>
      <c r="FHN63" s="134"/>
      <c r="FHO63" s="134"/>
      <c r="FHP63" s="134"/>
      <c r="FHQ63" s="134"/>
      <c r="FHR63" s="134"/>
      <c r="FHS63" s="134"/>
      <c r="FHT63" s="134"/>
      <c r="FHU63" s="134"/>
      <c r="FHV63" s="134"/>
      <c r="FHW63" s="134"/>
      <c r="FHX63" s="134"/>
      <c r="FHY63" s="134"/>
      <c r="FHZ63" s="134"/>
      <c r="FIA63" s="134"/>
      <c r="FIB63" s="134"/>
      <c r="FIC63" s="134"/>
      <c r="FID63" s="134"/>
      <c r="FIE63" s="134"/>
      <c r="FIF63" s="134"/>
      <c r="FIG63" s="134"/>
      <c r="FIH63" s="134"/>
      <c r="FII63" s="134"/>
      <c r="FIJ63" s="134"/>
      <c r="FIK63" s="134"/>
      <c r="FIL63" s="134"/>
      <c r="FIM63" s="134"/>
      <c r="FIN63" s="134"/>
      <c r="FIO63" s="134"/>
      <c r="FIP63" s="134"/>
      <c r="FIQ63" s="134"/>
      <c r="FIR63" s="134"/>
      <c r="FIS63" s="134"/>
      <c r="FIT63" s="134"/>
      <c r="FIU63" s="134"/>
      <c r="FIV63" s="134"/>
      <c r="FIW63" s="134"/>
      <c r="FIX63" s="134"/>
      <c r="FIY63" s="134"/>
      <c r="FIZ63" s="134"/>
      <c r="FJA63" s="134"/>
      <c r="FJB63" s="134"/>
      <c r="FJC63" s="134"/>
      <c r="FJD63" s="134"/>
      <c r="FJE63" s="134"/>
      <c r="FJF63" s="134"/>
      <c r="FJG63" s="134"/>
      <c r="FJH63" s="134"/>
      <c r="FJI63" s="134"/>
      <c r="FJJ63" s="134"/>
      <c r="FJK63" s="134"/>
      <c r="FJL63" s="134"/>
      <c r="FJM63" s="134"/>
      <c r="FJN63" s="134"/>
      <c r="FJO63" s="134"/>
      <c r="FJP63" s="134"/>
      <c r="FJQ63" s="134"/>
      <c r="FJR63" s="134"/>
      <c r="FJS63" s="134"/>
      <c r="FJT63" s="134"/>
      <c r="FJU63" s="134"/>
      <c r="FJV63" s="134"/>
      <c r="FJW63" s="134"/>
      <c r="FJX63" s="134"/>
      <c r="FJY63" s="134"/>
      <c r="FJZ63" s="134"/>
      <c r="FKA63" s="134"/>
      <c r="FKB63" s="134"/>
      <c r="FKC63" s="134"/>
      <c r="FKD63" s="134"/>
      <c r="FKE63" s="134"/>
      <c r="FKF63" s="134"/>
      <c r="FKG63" s="134"/>
      <c r="FKH63" s="134"/>
      <c r="FKI63" s="134"/>
      <c r="FKJ63" s="134"/>
      <c r="FKK63" s="134"/>
      <c r="FKL63" s="134"/>
      <c r="FKM63" s="134"/>
      <c r="FKN63" s="134"/>
      <c r="FKO63" s="134"/>
      <c r="FKP63" s="134"/>
      <c r="FKQ63" s="134"/>
      <c r="FKR63" s="134"/>
      <c r="FKS63" s="134"/>
      <c r="FKT63" s="134"/>
      <c r="FKU63" s="134"/>
      <c r="FKV63" s="134"/>
      <c r="FKW63" s="134"/>
      <c r="FKX63" s="134"/>
      <c r="FKY63" s="134"/>
      <c r="FKZ63" s="134"/>
      <c r="FLA63" s="134"/>
      <c r="FLB63" s="134"/>
      <c r="FLC63" s="134"/>
      <c r="FLD63" s="134"/>
      <c r="FLE63" s="134"/>
      <c r="FLF63" s="134"/>
      <c r="FLG63" s="134"/>
      <c r="FLH63" s="134"/>
      <c r="FLI63" s="134"/>
      <c r="FLJ63" s="134"/>
      <c r="FLK63" s="134"/>
      <c r="FLL63" s="134"/>
      <c r="FLM63" s="134"/>
      <c r="FLN63" s="134"/>
      <c r="FLO63" s="134"/>
      <c r="FLP63" s="134"/>
      <c r="FLQ63" s="134"/>
      <c r="FLR63" s="134"/>
      <c r="FLS63" s="134"/>
      <c r="FLT63" s="134"/>
      <c r="FLU63" s="134"/>
      <c r="FLV63" s="134"/>
      <c r="FLW63" s="134"/>
      <c r="FLX63" s="134"/>
      <c r="FLY63" s="134"/>
      <c r="FLZ63" s="134"/>
      <c r="FMA63" s="134"/>
      <c r="FMB63" s="134"/>
      <c r="FMC63" s="134"/>
      <c r="FMD63" s="134"/>
      <c r="FME63" s="134"/>
      <c r="FMF63" s="134"/>
      <c r="FMG63" s="134"/>
      <c r="FMH63" s="134"/>
      <c r="FMI63" s="134"/>
      <c r="FMJ63" s="134"/>
      <c r="FMK63" s="134"/>
      <c r="FML63" s="134"/>
      <c r="FMM63" s="134"/>
      <c r="FMN63" s="134"/>
      <c r="FMO63" s="134"/>
      <c r="FMP63" s="134"/>
      <c r="FMQ63" s="134"/>
      <c r="FMR63" s="134"/>
      <c r="FMS63" s="134"/>
      <c r="FMT63" s="134"/>
      <c r="FMU63" s="134"/>
      <c r="FMV63" s="134"/>
      <c r="FMW63" s="134"/>
      <c r="FMX63" s="134"/>
      <c r="FMY63" s="134"/>
      <c r="FMZ63" s="134"/>
      <c r="FNA63" s="134"/>
      <c r="FNB63" s="134"/>
      <c r="FNC63" s="134"/>
      <c r="FND63" s="134"/>
      <c r="FNE63" s="134"/>
      <c r="FNF63" s="134"/>
      <c r="FNG63" s="134"/>
      <c r="FNH63" s="134"/>
      <c r="FNI63" s="134"/>
      <c r="FNJ63" s="134"/>
      <c r="FNK63" s="134"/>
      <c r="FNL63" s="134"/>
      <c r="FNM63" s="134"/>
      <c r="FNN63" s="134"/>
      <c r="FNO63" s="134"/>
      <c r="FNP63" s="134"/>
      <c r="FNQ63" s="134"/>
      <c r="FNR63" s="134"/>
      <c r="FNS63" s="134"/>
      <c r="FNT63" s="134"/>
      <c r="FNU63" s="134"/>
      <c r="FNV63" s="134"/>
      <c r="FNW63" s="134"/>
      <c r="FNX63" s="134"/>
      <c r="FNY63" s="134"/>
      <c r="FNZ63" s="134"/>
      <c r="FOA63" s="134"/>
      <c r="FOB63" s="134"/>
      <c r="FOC63" s="134"/>
      <c r="FOD63" s="134"/>
      <c r="FOE63" s="134"/>
      <c r="FOF63" s="134"/>
      <c r="FOG63" s="134"/>
      <c r="FOH63" s="134"/>
      <c r="FOI63" s="134"/>
      <c r="FOJ63" s="134"/>
      <c r="FOK63" s="134"/>
      <c r="FOL63" s="134"/>
      <c r="FOM63" s="134"/>
      <c r="FON63" s="134"/>
      <c r="FOO63" s="134"/>
      <c r="FOP63" s="134"/>
      <c r="FOQ63" s="134"/>
      <c r="FOR63" s="134"/>
      <c r="FOS63" s="134"/>
      <c r="FOT63" s="134"/>
      <c r="FOU63" s="134"/>
      <c r="FOV63" s="134"/>
      <c r="FOW63" s="134"/>
      <c r="FOX63" s="134"/>
      <c r="FOY63" s="134"/>
      <c r="FOZ63" s="134"/>
      <c r="FPA63" s="134"/>
      <c r="FPB63" s="134"/>
      <c r="FPC63" s="134"/>
      <c r="FPD63" s="134"/>
      <c r="FPE63" s="134"/>
      <c r="FPF63" s="134"/>
      <c r="FPG63" s="134"/>
      <c r="FPH63" s="134"/>
      <c r="FPI63" s="134"/>
      <c r="FPJ63" s="134"/>
      <c r="FPK63" s="134"/>
      <c r="FPL63" s="134"/>
      <c r="FPM63" s="134"/>
      <c r="FPN63" s="134"/>
      <c r="FPO63" s="134"/>
      <c r="FPP63" s="134"/>
      <c r="FPQ63" s="134"/>
      <c r="FPR63" s="134"/>
      <c r="FPS63" s="134"/>
      <c r="FPT63" s="134"/>
      <c r="FPU63" s="134"/>
      <c r="FPV63" s="134"/>
      <c r="FPW63" s="134"/>
      <c r="FPX63" s="134"/>
      <c r="FPY63" s="134"/>
      <c r="FPZ63" s="134"/>
      <c r="FQA63" s="134"/>
      <c r="FQB63" s="134"/>
      <c r="FQC63" s="134"/>
      <c r="FQD63" s="134"/>
      <c r="FQE63" s="134"/>
      <c r="FQF63" s="134"/>
      <c r="FQG63" s="134"/>
      <c r="FQH63" s="134"/>
      <c r="FQI63" s="134"/>
      <c r="FQJ63" s="134"/>
      <c r="FQK63" s="134"/>
      <c r="FQL63" s="134"/>
      <c r="FQM63" s="134"/>
      <c r="FQN63" s="134"/>
      <c r="FQO63" s="134"/>
      <c r="FQP63" s="134"/>
      <c r="FQQ63" s="134"/>
      <c r="FQR63" s="134"/>
      <c r="FQS63" s="134"/>
      <c r="FQT63" s="134"/>
      <c r="FQU63" s="134"/>
      <c r="FQV63" s="134"/>
      <c r="FQW63" s="134"/>
      <c r="FQX63" s="134"/>
      <c r="FQY63" s="134"/>
      <c r="FQZ63" s="134"/>
      <c r="FRA63" s="134"/>
      <c r="FRB63" s="134"/>
      <c r="FRC63" s="134"/>
      <c r="FRD63" s="134"/>
      <c r="FRE63" s="134"/>
      <c r="FRF63" s="134"/>
      <c r="FRG63" s="134"/>
      <c r="FRH63" s="134"/>
      <c r="FRI63" s="134"/>
      <c r="FRJ63" s="134"/>
      <c r="FRK63" s="134"/>
      <c r="FRL63" s="134"/>
      <c r="FRM63" s="134"/>
      <c r="FRN63" s="134"/>
      <c r="FRO63" s="134"/>
      <c r="FRP63" s="134"/>
      <c r="FRQ63" s="134"/>
      <c r="FRR63" s="134"/>
      <c r="FRS63" s="134"/>
      <c r="FRT63" s="134"/>
      <c r="FRU63" s="134"/>
      <c r="FRV63" s="134"/>
      <c r="FRW63" s="134"/>
      <c r="FRX63" s="134"/>
      <c r="FRY63" s="134"/>
      <c r="FRZ63" s="134"/>
      <c r="FSA63" s="134"/>
      <c r="FSB63" s="134"/>
      <c r="FSC63" s="134"/>
      <c r="FSD63" s="134"/>
      <c r="FSE63" s="134"/>
      <c r="FSF63" s="134"/>
      <c r="FSG63" s="134"/>
      <c r="FSH63" s="134"/>
      <c r="FSI63" s="134"/>
      <c r="FSJ63" s="134"/>
      <c r="FSK63" s="134"/>
      <c r="FSL63" s="134"/>
      <c r="FSM63" s="134"/>
      <c r="FSN63" s="134"/>
      <c r="FSO63" s="134"/>
      <c r="FSP63" s="134"/>
      <c r="FSQ63" s="134"/>
      <c r="FSR63" s="134"/>
      <c r="FSS63" s="134"/>
      <c r="FST63" s="134"/>
      <c r="FSU63" s="134"/>
      <c r="FSV63" s="134"/>
      <c r="FSW63" s="134"/>
      <c r="FSX63" s="134"/>
      <c r="FSY63" s="134"/>
      <c r="FSZ63" s="134"/>
      <c r="FTA63" s="134"/>
      <c r="FTB63" s="134"/>
      <c r="FTC63" s="134"/>
      <c r="FTD63" s="134"/>
      <c r="FTE63" s="134"/>
      <c r="FTF63" s="134"/>
      <c r="FTG63" s="134"/>
      <c r="FTH63" s="134"/>
      <c r="FTI63" s="134"/>
      <c r="FTJ63" s="134"/>
      <c r="FTK63" s="134"/>
      <c r="FTL63" s="134"/>
      <c r="FTM63" s="134"/>
      <c r="FTN63" s="134"/>
      <c r="FTO63" s="134"/>
      <c r="FTP63" s="134"/>
      <c r="FTQ63" s="134"/>
      <c r="FTR63" s="134"/>
      <c r="FTS63" s="134"/>
      <c r="FTT63" s="134"/>
      <c r="FTU63" s="134"/>
      <c r="FTV63" s="134"/>
      <c r="FTW63" s="134"/>
      <c r="FTX63" s="134"/>
      <c r="FTY63" s="134"/>
      <c r="FTZ63" s="134"/>
      <c r="FUA63" s="134"/>
      <c r="FUB63" s="134"/>
      <c r="FUC63" s="134"/>
      <c r="FUD63" s="134"/>
      <c r="FUE63" s="134"/>
      <c r="FUF63" s="134"/>
      <c r="FUG63" s="134"/>
      <c r="FUH63" s="134"/>
      <c r="FUI63" s="134"/>
      <c r="FUJ63" s="134"/>
      <c r="FUK63" s="134"/>
      <c r="FUL63" s="134"/>
      <c r="FUM63" s="134"/>
      <c r="FUN63" s="134"/>
      <c r="FUO63" s="134"/>
      <c r="FUP63" s="134"/>
      <c r="FUQ63" s="134"/>
      <c r="FUR63" s="134"/>
      <c r="FUS63" s="134"/>
      <c r="FUT63" s="134"/>
      <c r="FUU63" s="134"/>
      <c r="FUV63" s="134"/>
      <c r="FUW63" s="134"/>
      <c r="FUX63" s="134"/>
      <c r="FUY63" s="134"/>
      <c r="FUZ63" s="134"/>
      <c r="FVA63" s="134"/>
      <c r="FVB63" s="134"/>
      <c r="FVC63" s="134"/>
      <c r="FVD63" s="134"/>
      <c r="FVE63" s="134"/>
      <c r="FVF63" s="134"/>
      <c r="FVG63" s="134"/>
      <c r="FVH63" s="134"/>
      <c r="FVI63" s="134"/>
      <c r="FVJ63" s="134"/>
      <c r="FVK63" s="134"/>
      <c r="FVL63" s="134"/>
      <c r="FVM63" s="134"/>
      <c r="FVN63" s="134"/>
      <c r="FVO63" s="134"/>
      <c r="FVP63" s="134"/>
      <c r="FVQ63" s="134"/>
      <c r="FVR63" s="134"/>
      <c r="FVS63" s="134"/>
      <c r="FVT63" s="134"/>
      <c r="FVU63" s="134"/>
      <c r="FVV63" s="134"/>
      <c r="FVW63" s="134"/>
      <c r="FVX63" s="134"/>
      <c r="FVY63" s="134"/>
      <c r="FVZ63" s="134"/>
      <c r="FWA63" s="134"/>
      <c r="FWB63" s="134"/>
      <c r="FWC63" s="134"/>
      <c r="FWD63" s="134"/>
      <c r="FWE63" s="134"/>
      <c r="FWF63" s="134"/>
      <c r="FWG63" s="134"/>
      <c r="FWH63" s="134"/>
      <c r="FWI63" s="134"/>
      <c r="FWJ63" s="134"/>
      <c r="FWK63" s="134"/>
      <c r="FWL63" s="134"/>
      <c r="FWM63" s="134"/>
      <c r="FWN63" s="134"/>
      <c r="FWO63" s="134"/>
      <c r="FWP63" s="134"/>
      <c r="FWQ63" s="134"/>
      <c r="FWR63" s="134"/>
      <c r="FWS63" s="134"/>
      <c r="FWT63" s="134"/>
      <c r="FWU63" s="134"/>
      <c r="FWV63" s="134"/>
      <c r="FWW63" s="134"/>
      <c r="FWX63" s="134"/>
      <c r="FWY63" s="134"/>
      <c r="FWZ63" s="134"/>
      <c r="FXA63" s="134"/>
      <c r="FXB63" s="134"/>
      <c r="FXC63" s="134"/>
      <c r="FXD63" s="134"/>
      <c r="FXE63" s="134"/>
      <c r="FXF63" s="134"/>
      <c r="FXG63" s="134"/>
      <c r="FXH63" s="134"/>
      <c r="FXI63" s="134"/>
      <c r="FXJ63" s="134"/>
      <c r="FXK63" s="134"/>
      <c r="FXL63" s="134"/>
      <c r="FXM63" s="134"/>
      <c r="FXN63" s="134"/>
      <c r="FXO63" s="134"/>
      <c r="FXP63" s="134"/>
      <c r="FXQ63" s="134"/>
      <c r="FXR63" s="134"/>
      <c r="FXS63" s="134"/>
      <c r="FXT63" s="134"/>
      <c r="FXU63" s="134"/>
      <c r="FXV63" s="134"/>
      <c r="FXW63" s="134"/>
      <c r="FXX63" s="134"/>
      <c r="FXY63" s="134"/>
      <c r="FXZ63" s="134"/>
      <c r="FYA63" s="134"/>
      <c r="FYB63" s="134"/>
      <c r="FYC63" s="134"/>
      <c r="FYD63" s="134"/>
      <c r="FYE63" s="134"/>
      <c r="FYF63" s="134"/>
      <c r="FYG63" s="134"/>
      <c r="FYH63" s="134"/>
      <c r="FYI63" s="134"/>
      <c r="FYJ63" s="134"/>
      <c r="FYK63" s="134"/>
      <c r="FYL63" s="134"/>
      <c r="FYM63" s="134"/>
      <c r="FYN63" s="134"/>
      <c r="FYO63" s="134"/>
      <c r="FYP63" s="134"/>
      <c r="FYQ63" s="134"/>
      <c r="FYR63" s="134"/>
      <c r="FYS63" s="134"/>
      <c r="FYT63" s="134"/>
      <c r="FYU63" s="134"/>
      <c r="FYV63" s="134"/>
      <c r="FYW63" s="134"/>
      <c r="FYX63" s="134"/>
      <c r="FYY63" s="134"/>
      <c r="FYZ63" s="134"/>
      <c r="FZA63" s="134"/>
      <c r="FZB63" s="134"/>
      <c r="FZC63" s="134"/>
      <c r="FZD63" s="134"/>
      <c r="FZE63" s="134"/>
      <c r="FZF63" s="134"/>
      <c r="FZG63" s="134"/>
      <c r="FZH63" s="134"/>
      <c r="FZI63" s="134"/>
      <c r="FZJ63" s="134"/>
      <c r="FZK63" s="134"/>
      <c r="FZL63" s="134"/>
      <c r="FZM63" s="134"/>
      <c r="FZN63" s="134"/>
      <c r="FZO63" s="134"/>
      <c r="FZP63" s="134"/>
      <c r="FZQ63" s="134"/>
      <c r="FZR63" s="134"/>
      <c r="FZS63" s="134"/>
      <c r="FZT63" s="134"/>
      <c r="FZU63" s="134"/>
      <c r="FZV63" s="134"/>
      <c r="FZW63" s="134"/>
      <c r="FZX63" s="134"/>
      <c r="FZY63" s="134"/>
      <c r="FZZ63" s="134"/>
      <c r="GAA63" s="134"/>
      <c r="GAB63" s="134"/>
      <c r="GAC63" s="134"/>
      <c r="GAD63" s="134"/>
      <c r="GAE63" s="134"/>
      <c r="GAF63" s="134"/>
      <c r="GAG63" s="134"/>
      <c r="GAH63" s="134"/>
      <c r="GAI63" s="134"/>
      <c r="GAJ63" s="134"/>
      <c r="GAK63" s="134"/>
      <c r="GAL63" s="134"/>
      <c r="GAM63" s="134"/>
      <c r="GAN63" s="134"/>
      <c r="GAO63" s="134"/>
      <c r="GAP63" s="134"/>
      <c r="GAQ63" s="134"/>
      <c r="GAR63" s="134"/>
      <c r="GAS63" s="134"/>
      <c r="GAT63" s="134"/>
      <c r="GAU63" s="134"/>
      <c r="GAV63" s="134"/>
      <c r="GAW63" s="134"/>
      <c r="GAX63" s="134"/>
      <c r="GAY63" s="134"/>
      <c r="GAZ63" s="134"/>
      <c r="GBA63" s="134"/>
      <c r="GBB63" s="134"/>
      <c r="GBC63" s="134"/>
      <c r="GBD63" s="134"/>
      <c r="GBE63" s="134"/>
      <c r="GBF63" s="134"/>
      <c r="GBG63" s="134"/>
      <c r="GBH63" s="134"/>
      <c r="GBI63" s="134"/>
      <c r="GBJ63" s="134"/>
      <c r="GBK63" s="134"/>
      <c r="GBL63" s="134"/>
      <c r="GBM63" s="134"/>
      <c r="GBN63" s="134"/>
      <c r="GBO63" s="134"/>
      <c r="GBP63" s="134"/>
      <c r="GBQ63" s="134"/>
      <c r="GBR63" s="134"/>
      <c r="GBS63" s="134"/>
      <c r="GBT63" s="134"/>
      <c r="GBU63" s="134"/>
      <c r="GBV63" s="134"/>
      <c r="GBW63" s="134"/>
      <c r="GBX63" s="134"/>
      <c r="GBY63" s="134"/>
      <c r="GBZ63" s="134"/>
      <c r="GCA63" s="134"/>
      <c r="GCB63" s="134"/>
      <c r="GCC63" s="134"/>
      <c r="GCD63" s="134"/>
      <c r="GCE63" s="134"/>
      <c r="GCF63" s="134"/>
      <c r="GCG63" s="134"/>
      <c r="GCH63" s="134"/>
      <c r="GCI63" s="134"/>
      <c r="GCJ63" s="134"/>
      <c r="GCK63" s="134"/>
      <c r="GCL63" s="134"/>
      <c r="GCM63" s="134"/>
      <c r="GCN63" s="134"/>
      <c r="GCO63" s="134"/>
      <c r="GCP63" s="134"/>
      <c r="GCQ63" s="134"/>
      <c r="GCR63" s="134"/>
      <c r="GCS63" s="134"/>
      <c r="GCT63" s="134"/>
      <c r="GCU63" s="134"/>
      <c r="GCV63" s="134"/>
      <c r="GCW63" s="134"/>
      <c r="GCX63" s="134"/>
      <c r="GCY63" s="134"/>
      <c r="GCZ63" s="134"/>
      <c r="GDA63" s="134"/>
      <c r="GDB63" s="134"/>
      <c r="GDC63" s="134"/>
      <c r="GDD63" s="134"/>
      <c r="GDE63" s="134"/>
      <c r="GDF63" s="134"/>
      <c r="GDG63" s="134"/>
      <c r="GDH63" s="134"/>
      <c r="GDI63" s="134"/>
      <c r="GDJ63" s="134"/>
      <c r="GDK63" s="134"/>
      <c r="GDL63" s="134"/>
      <c r="GDM63" s="134"/>
      <c r="GDN63" s="134"/>
      <c r="GDO63" s="134"/>
      <c r="GDP63" s="134"/>
      <c r="GDQ63" s="134"/>
      <c r="GDR63" s="134"/>
      <c r="GDS63" s="134"/>
      <c r="GDT63" s="134"/>
      <c r="GDU63" s="134"/>
      <c r="GDV63" s="134"/>
      <c r="GDW63" s="134"/>
      <c r="GDX63" s="134"/>
      <c r="GDY63" s="134"/>
      <c r="GDZ63" s="134"/>
      <c r="GEA63" s="134"/>
      <c r="GEB63" s="134"/>
      <c r="GEC63" s="134"/>
      <c r="GED63" s="134"/>
      <c r="GEE63" s="134"/>
      <c r="GEF63" s="134"/>
      <c r="GEG63" s="134"/>
      <c r="GEH63" s="134"/>
      <c r="GEI63" s="134"/>
      <c r="GEJ63" s="134"/>
      <c r="GEK63" s="134"/>
      <c r="GEL63" s="134"/>
      <c r="GEM63" s="134"/>
      <c r="GEN63" s="134"/>
      <c r="GEO63" s="134"/>
      <c r="GEP63" s="134"/>
      <c r="GEQ63" s="134"/>
      <c r="GER63" s="134"/>
      <c r="GES63" s="134"/>
      <c r="GET63" s="134"/>
      <c r="GEU63" s="134"/>
      <c r="GEV63" s="134"/>
      <c r="GEW63" s="134"/>
      <c r="GEX63" s="134"/>
      <c r="GEY63" s="134"/>
      <c r="GEZ63" s="134"/>
      <c r="GFA63" s="134"/>
      <c r="GFB63" s="134"/>
      <c r="GFC63" s="134"/>
      <c r="GFD63" s="134"/>
      <c r="GFE63" s="134"/>
      <c r="GFF63" s="134"/>
      <c r="GFG63" s="134"/>
      <c r="GFH63" s="134"/>
      <c r="GFI63" s="134"/>
      <c r="GFJ63" s="134"/>
      <c r="GFK63" s="134"/>
      <c r="GFL63" s="134"/>
      <c r="GFM63" s="134"/>
      <c r="GFN63" s="134"/>
      <c r="GFO63" s="134"/>
      <c r="GFP63" s="134"/>
      <c r="GFQ63" s="134"/>
      <c r="GFR63" s="134"/>
      <c r="GFS63" s="134"/>
      <c r="GFT63" s="134"/>
      <c r="GFU63" s="134"/>
      <c r="GFV63" s="134"/>
      <c r="GFW63" s="134"/>
      <c r="GFX63" s="134"/>
      <c r="GFY63" s="134"/>
      <c r="GFZ63" s="134"/>
      <c r="GGA63" s="134"/>
      <c r="GGB63" s="134"/>
      <c r="GGC63" s="134"/>
      <c r="GGD63" s="134"/>
      <c r="GGE63" s="134"/>
      <c r="GGF63" s="134"/>
      <c r="GGG63" s="134"/>
      <c r="GGH63" s="134"/>
      <c r="GGI63" s="134"/>
      <c r="GGJ63" s="134"/>
      <c r="GGK63" s="134"/>
      <c r="GGL63" s="134"/>
      <c r="GGM63" s="134"/>
      <c r="GGN63" s="134"/>
      <c r="GGO63" s="134"/>
      <c r="GGP63" s="134"/>
      <c r="GGQ63" s="134"/>
      <c r="GGR63" s="134"/>
      <c r="GGS63" s="134"/>
      <c r="GGT63" s="134"/>
      <c r="GGU63" s="134"/>
      <c r="GGV63" s="134"/>
      <c r="GGW63" s="134"/>
      <c r="GGX63" s="134"/>
      <c r="GGY63" s="134"/>
      <c r="GGZ63" s="134"/>
      <c r="GHA63" s="134"/>
      <c r="GHB63" s="134"/>
      <c r="GHC63" s="134"/>
      <c r="GHD63" s="134"/>
      <c r="GHE63" s="134"/>
      <c r="GHF63" s="134"/>
      <c r="GHG63" s="134"/>
      <c r="GHH63" s="134"/>
      <c r="GHI63" s="134"/>
      <c r="GHJ63" s="134"/>
      <c r="GHK63" s="134"/>
      <c r="GHL63" s="134"/>
      <c r="GHM63" s="134"/>
      <c r="GHN63" s="134"/>
      <c r="GHO63" s="134"/>
      <c r="GHP63" s="134"/>
      <c r="GHQ63" s="134"/>
      <c r="GHR63" s="134"/>
      <c r="GHS63" s="134"/>
      <c r="GHT63" s="134"/>
      <c r="GHU63" s="134"/>
      <c r="GHV63" s="134"/>
      <c r="GHW63" s="134"/>
      <c r="GHX63" s="134"/>
      <c r="GHY63" s="134"/>
      <c r="GHZ63" s="134"/>
      <c r="GIA63" s="134"/>
      <c r="GIB63" s="134"/>
      <c r="GIC63" s="134"/>
      <c r="GID63" s="134"/>
      <c r="GIE63" s="134"/>
      <c r="GIF63" s="134"/>
      <c r="GIG63" s="134"/>
      <c r="GIH63" s="134"/>
      <c r="GII63" s="134"/>
      <c r="GIJ63" s="134"/>
      <c r="GIK63" s="134"/>
      <c r="GIL63" s="134"/>
      <c r="GIM63" s="134"/>
      <c r="GIN63" s="134"/>
      <c r="GIO63" s="134"/>
      <c r="GIP63" s="134"/>
      <c r="GIQ63" s="134"/>
      <c r="GIR63" s="134"/>
      <c r="GIS63" s="134"/>
      <c r="GIT63" s="134"/>
      <c r="GIU63" s="134"/>
      <c r="GIV63" s="134"/>
      <c r="GIW63" s="134"/>
      <c r="GIX63" s="134"/>
      <c r="GIY63" s="134"/>
      <c r="GIZ63" s="134"/>
      <c r="GJA63" s="134"/>
      <c r="GJB63" s="134"/>
      <c r="GJC63" s="134"/>
      <c r="GJD63" s="134"/>
      <c r="GJE63" s="134"/>
      <c r="GJF63" s="134"/>
      <c r="GJG63" s="134"/>
      <c r="GJH63" s="134"/>
      <c r="GJI63" s="134"/>
      <c r="GJJ63" s="134"/>
      <c r="GJK63" s="134"/>
      <c r="GJL63" s="134"/>
      <c r="GJM63" s="134"/>
      <c r="GJN63" s="134"/>
      <c r="GJO63" s="134"/>
      <c r="GJP63" s="134"/>
      <c r="GJQ63" s="134"/>
      <c r="GJR63" s="134"/>
      <c r="GJS63" s="134"/>
      <c r="GJT63" s="134"/>
      <c r="GJU63" s="134"/>
      <c r="GJV63" s="134"/>
      <c r="GJW63" s="134"/>
      <c r="GJX63" s="134"/>
      <c r="GJY63" s="134"/>
      <c r="GJZ63" s="134"/>
      <c r="GKA63" s="134"/>
      <c r="GKB63" s="134"/>
      <c r="GKC63" s="134"/>
      <c r="GKD63" s="134"/>
      <c r="GKE63" s="134"/>
      <c r="GKF63" s="134"/>
      <c r="GKG63" s="134"/>
      <c r="GKH63" s="134"/>
      <c r="GKI63" s="134"/>
      <c r="GKJ63" s="134"/>
      <c r="GKK63" s="134"/>
      <c r="GKL63" s="134"/>
      <c r="GKM63" s="134"/>
      <c r="GKN63" s="134"/>
      <c r="GKO63" s="134"/>
      <c r="GKP63" s="134"/>
      <c r="GKQ63" s="134"/>
      <c r="GKR63" s="134"/>
      <c r="GKS63" s="134"/>
      <c r="GKT63" s="134"/>
      <c r="GKU63" s="134"/>
      <c r="GKV63" s="134"/>
      <c r="GKW63" s="134"/>
      <c r="GKX63" s="134"/>
      <c r="GKY63" s="134"/>
      <c r="GKZ63" s="134"/>
      <c r="GLA63" s="134"/>
      <c r="GLB63" s="134"/>
      <c r="GLC63" s="134"/>
      <c r="GLD63" s="134"/>
      <c r="GLE63" s="134"/>
      <c r="GLF63" s="134"/>
      <c r="GLG63" s="134"/>
      <c r="GLH63" s="134"/>
      <c r="GLI63" s="134"/>
      <c r="GLJ63" s="134"/>
      <c r="GLK63" s="134"/>
      <c r="GLL63" s="134"/>
      <c r="GLM63" s="134"/>
      <c r="GLN63" s="134"/>
      <c r="GLO63" s="134"/>
      <c r="GLP63" s="134"/>
      <c r="GLQ63" s="134"/>
      <c r="GLR63" s="134"/>
      <c r="GLS63" s="134"/>
      <c r="GLT63" s="134"/>
      <c r="GLU63" s="134"/>
      <c r="GLV63" s="134"/>
      <c r="GLW63" s="134"/>
      <c r="GLX63" s="134"/>
      <c r="GLY63" s="134"/>
      <c r="GLZ63" s="134"/>
      <c r="GMA63" s="134"/>
      <c r="GMB63" s="134"/>
      <c r="GMC63" s="134"/>
      <c r="GMD63" s="134"/>
      <c r="GME63" s="134"/>
      <c r="GMF63" s="134"/>
      <c r="GMG63" s="134"/>
      <c r="GMH63" s="134"/>
      <c r="GMI63" s="134"/>
      <c r="GMJ63" s="134"/>
      <c r="GMK63" s="134"/>
      <c r="GML63" s="134"/>
      <c r="GMM63" s="134"/>
      <c r="GMN63" s="134"/>
      <c r="GMO63" s="134"/>
      <c r="GMP63" s="134"/>
      <c r="GMQ63" s="134"/>
      <c r="GMR63" s="134"/>
      <c r="GMS63" s="134"/>
      <c r="GMT63" s="134"/>
      <c r="GMU63" s="134"/>
      <c r="GMV63" s="134"/>
      <c r="GMW63" s="134"/>
      <c r="GMX63" s="134"/>
      <c r="GMY63" s="134"/>
      <c r="GMZ63" s="134"/>
      <c r="GNA63" s="134"/>
      <c r="GNB63" s="134"/>
      <c r="GNC63" s="134"/>
      <c r="GND63" s="134"/>
      <c r="GNE63" s="134"/>
      <c r="GNF63" s="134"/>
      <c r="GNG63" s="134"/>
      <c r="GNH63" s="134"/>
      <c r="GNI63" s="134"/>
      <c r="GNJ63" s="134"/>
      <c r="GNK63" s="134"/>
      <c r="GNL63" s="134"/>
      <c r="GNM63" s="134"/>
      <c r="GNN63" s="134"/>
      <c r="GNO63" s="134"/>
      <c r="GNP63" s="134"/>
      <c r="GNQ63" s="134"/>
      <c r="GNR63" s="134"/>
      <c r="GNS63" s="134"/>
      <c r="GNT63" s="134"/>
      <c r="GNU63" s="134"/>
      <c r="GNV63" s="134"/>
      <c r="GNW63" s="134"/>
      <c r="GNX63" s="134"/>
      <c r="GNY63" s="134"/>
      <c r="GNZ63" s="134"/>
      <c r="GOA63" s="134"/>
      <c r="GOB63" s="134"/>
      <c r="GOC63" s="134"/>
      <c r="GOD63" s="134"/>
      <c r="GOE63" s="134"/>
      <c r="GOF63" s="134"/>
      <c r="GOG63" s="134"/>
      <c r="GOH63" s="134"/>
      <c r="GOI63" s="134"/>
      <c r="GOJ63" s="134"/>
      <c r="GOK63" s="134"/>
      <c r="GOL63" s="134"/>
      <c r="GOM63" s="134"/>
      <c r="GON63" s="134"/>
      <c r="GOO63" s="134"/>
      <c r="GOP63" s="134"/>
      <c r="GOQ63" s="134"/>
      <c r="GOR63" s="134"/>
      <c r="GOS63" s="134"/>
      <c r="GOT63" s="134"/>
      <c r="GOU63" s="134"/>
      <c r="GOV63" s="134"/>
      <c r="GOW63" s="134"/>
      <c r="GOX63" s="134"/>
      <c r="GOY63" s="134"/>
      <c r="GOZ63" s="134"/>
      <c r="GPA63" s="134"/>
      <c r="GPB63" s="134"/>
      <c r="GPC63" s="134"/>
      <c r="GPD63" s="134"/>
      <c r="GPE63" s="134"/>
      <c r="GPF63" s="134"/>
      <c r="GPG63" s="134"/>
      <c r="GPH63" s="134"/>
      <c r="GPI63" s="134"/>
      <c r="GPJ63" s="134"/>
      <c r="GPK63" s="134"/>
      <c r="GPL63" s="134"/>
      <c r="GPM63" s="134"/>
      <c r="GPN63" s="134"/>
      <c r="GPO63" s="134"/>
      <c r="GPP63" s="134"/>
      <c r="GPQ63" s="134"/>
      <c r="GPR63" s="134"/>
      <c r="GPS63" s="134"/>
      <c r="GPT63" s="134"/>
      <c r="GPU63" s="134"/>
      <c r="GPV63" s="134"/>
      <c r="GPW63" s="134"/>
      <c r="GPX63" s="134"/>
      <c r="GPY63" s="134"/>
      <c r="GPZ63" s="134"/>
      <c r="GQA63" s="134"/>
      <c r="GQB63" s="134"/>
      <c r="GQC63" s="134"/>
      <c r="GQD63" s="134"/>
      <c r="GQE63" s="134"/>
      <c r="GQF63" s="134"/>
      <c r="GQG63" s="134"/>
      <c r="GQH63" s="134"/>
      <c r="GQI63" s="134"/>
      <c r="GQJ63" s="134"/>
      <c r="GQK63" s="134"/>
      <c r="GQL63" s="134"/>
      <c r="GQM63" s="134"/>
      <c r="GQN63" s="134"/>
      <c r="GQO63" s="134"/>
      <c r="GQP63" s="134"/>
      <c r="GQQ63" s="134"/>
      <c r="GQR63" s="134"/>
      <c r="GQS63" s="134"/>
      <c r="GQT63" s="134"/>
      <c r="GQU63" s="134"/>
      <c r="GQV63" s="134"/>
      <c r="GQW63" s="134"/>
      <c r="GQX63" s="134"/>
      <c r="GQY63" s="134"/>
      <c r="GQZ63" s="134"/>
      <c r="GRA63" s="134"/>
      <c r="GRB63" s="134"/>
      <c r="GRC63" s="134"/>
      <c r="GRD63" s="134"/>
      <c r="GRE63" s="134"/>
      <c r="GRF63" s="134"/>
      <c r="GRG63" s="134"/>
      <c r="GRH63" s="134"/>
      <c r="GRI63" s="134"/>
      <c r="GRJ63" s="134"/>
      <c r="GRK63" s="134"/>
      <c r="GRL63" s="134"/>
      <c r="GRM63" s="134"/>
      <c r="GRN63" s="134"/>
      <c r="GRO63" s="134"/>
      <c r="GRP63" s="134"/>
      <c r="GRQ63" s="134"/>
      <c r="GRR63" s="134"/>
      <c r="GRS63" s="134"/>
      <c r="GRT63" s="134"/>
      <c r="GRU63" s="134"/>
      <c r="GRV63" s="134"/>
      <c r="GRW63" s="134"/>
      <c r="GRX63" s="134"/>
      <c r="GRY63" s="134"/>
      <c r="GRZ63" s="134"/>
      <c r="GSA63" s="134"/>
      <c r="GSB63" s="134"/>
      <c r="GSC63" s="134"/>
      <c r="GSD63" s="134"/>
      <c r="GSE63" s="134"/>
      <c r="GSF63" s="134"/>
      <c r="GSG63" s="134"/>
      <c r="GSH63" s="134"/>
      <c r="GSI63" s="134"/>
      <c r="GSJ63" s="134"/>
      <c r="GSK63" s="134"/>
      <c r="GSL63" s="134"/>
      <c r="GSM63" s="134"/>
      <c r="GSN63" s="134"/>
      <c r="GSO63" s="134"/>
      <c r="GSP63" s="134"/>
      <c r="GSQ63" s="134"/>
      <c r="GSR63" s="134"/>
      <c r="GSS63" s="134"/>
      <c r="GST63" s="134"/>
      <c r="GSU63" s="134"/>
      <c r="GSV63" s="134"/>
      <c r="GSW63" s="134"/>
      <c r="GSX63" s="134"/>
      <c r="GSY63" s="134"/>
      <c r="GSZ63" s="134"/>
      <c r="GTA63" s="134"/>
      <c r="GTB63" s="134"/>
      <c r="GTC63" s="134"/>
      <c r="GTD63" s="134"/>
      <c r="GTE63" s="134"/>
      <c r="GTF63" s="134"/>
      <c r="GTG63" s="134"/>
      <c r="GTH63" s="134"/>
      <c r="GTI63" s="134"/>
      <c r="GTJ63" s="134"/>
      <c r="GTK63" s="134"/>
      <c r="GTL63" s="134"/>
      <c r="GTM63" s="134"/>
      <c r="GTN63" s="134"/>
      <c r="GTO63" s="134"/>
      <c r="GTP63" s="134"/>
      <c r="GTQ63" s="134"/>
      <c r="GTR63" s="134"/>
      <c r="GTS63" s="134"/>
      <c r="GTT63" s="134"/>
      <c r="GTU63" s="134"/>
      <c r="GTV63" s="134"/>
      <c r="GTW63" s="134"/>
      <c r="GTX63" s="134"/>
      <c r="GTY63" s="134"/>
      <c r="GTZ63" s="134"/>
      <c r="GUA63" s="134"/>
      <c r="GUB63" s="134"/>
      <c r="GUC63" s="134"/>
      <c r="GUD63" s="134"/>
      <c r="GUE63" s="134"/>
      <c r="GUF63" s="134"/>
      <c r="GUG63" s="134"/>
      <c r="GUH63" s="134"/>
      <c r="GUI63" s="134"/>
      <c r="GUJ63" s="134"/>
      <c r="GUK63" s="134"/>
      <c r="GUL63" s="134"/>
      <c r="GUM63" s="134"/>
      <c r="GUN63" s="134"/>
      <c r="GUO63" s="134"/>
      <c r="GUP63" s="134"/>
      <c r="GUQ63" s="134"/>
      <c r="GUR63" s="134"/>
      <c r="GUS63" s="134"/>
      <c r="GUT63" s="134"/>
      <c r="GUU63" s="134"/>
      <c r="GUV63" s="134"/>
      <c r="GUW63" s="134"/>
      <c r="GUX63" s="134"/>
      <c r="GUY63" s="134"/>
      <c r="GUZ63" s="134"/>
      <c r="GVA63" s="134"/>
      <c r="GVB63" s="134"/>
      <c r="GVC63" s="134"/>
      <c r="GVD63" s="134"/>
      <c r="GVE63" s="134"/>
      <c r="GVF63" s="134"/>
      <c r="GVG63" s="134"/>
      <c r="GVH63" s="134"/>
      <c r="GVI63" s="134"/>
      <c r="GVJ63" s="134"/>
      <c r="GVK63" s="134"/>
      <c r="GVL63" s="134"/>
      <c r="GVM63" s="134"/>
      <c r="GVN63" s="134"/>
      <c r="GVO63" s="134"/>
      <c r="GVP63" s="134"/>
      <c r="GVQ63" s="134"/>
      <c r="GVR63" s="134"/>
      <c r="GVS63" s="134"/>
      <c r="GVT63" s="134"/>
      <c r="GVU63" s="134"/>
      <c r="GVV63" s="134"/>
      <c r="GVW63" s="134"/>
      <c r="GVX63" s="134"/>
      <c r="GVY63" s="134"/>
      <c r="GVZ63" s="134"/>
      <c r="GWA63" s="134"/>
      <c r="GWB63" s="134"/>
      <c r="GWC63" s="134"/>
      <c r="GWD63" s="134"/>
      <c r="GWE63" s="134"/>
      <c r="GWF63" s="134"/>
      <c r="GWG63" s="134"/>
      <c r="GWH63" s="134"/>
      <c r="GWI63" s="134"/>
      <c r="GWJ63" s="134"/>
      <c r="GWK63" s="134"/>
      <c r="GWL63" s="134"/>
      <c r="GWM63" s="134"/>
      <c r="GWN63" s="134"/>
      <c r="GWO63" s="134"/>
      <c r="GWP63" s="134"/>
      <c r="GWQ63" s="134"/>
      <c r="GWR63" s="134"/>
      <c r="GWS63" s="134"/>
      <c r="GWT63" s="134"/>
      <c r="GWU63" s="134"/>
      <c r="GWV63" s="134"/>
      <c r="GWW63" s="134"/>
      <c r="GWX63" s="134"/>
      <c r="GWY63" s="134"/>
      <c r="GWZ63" s="134"/>
      <c r="GXA63" s="134"/>
      <c r="GXB63" s="134"/>
      <c r="GXC63" s="134"/>
      <c r="GXD63" s="134"/>
      <c r="GXE63" s="134"/>
      <c r="GXF63" s="134"/>
      <c r="GXG63" s="134"/>
      <c r="GXH63" s="134"/>
      <c r="GXI63" s="134"/>
      <c r="GXJ63" s="134"/>
      <c r="GXK63" s="134"/>
      <c r="GXL63" s="134"/>
      <c r="GXM63" s="134"/>
      <c r="GXN63" s="134"/>
      <c r="GXO63" s="134"/>
      <c r="GXP63" s="134"/>
      <c r="GXQ63" s="134"/>
      <c r="GXR63" s="134"/>
      <c r="GXS63" s="134"/>
      <c r="GXT63" s="134"/>
      <c r="GXU63" s="134"/>
      <c r="GXV63" s="134"/>
      <c r="GXW63" s="134"/>
      <c r="GXX63" s="134"/>
      <c r="GXY63" s="134"/>
      <c r="GXZ63" s="134"/>
      <c r="GYA63" s="134"/>
      <c r="GYB63" s="134"/>
      <c r="GYC63" s="134"/>
      <c r="GYD63" s="134"/>
      <c r="GYE63" s="134"/>
      <c r="GYF63" s="134"/>
      <c r="GYG63" s="134"/>
      <c r="GYH63" s="134"/>
      <c r="GYI63" s="134"/>
      <c r="GYJ63" s="134"/>
      <c r="GYK63" s="134"/>
      <c r="GYL63" s="134"/>
      <c r="GYM63" s="134"/>
      <c r="GYN63" s="134"/>
      <c r="GYO63" s="134"/>
      <c r="GYP63" s="134"/>
      <c r="GYQ63" s="134"/>
      <c r="GYR63" s="134"/>
      <c r="GYS63" s="134"/>
      <c r="GYT63" s="134"/>
      <c r="GYU63" s="134"/>
      <c r="GYV63" s="134"/>
      <c r="GYW63" s="134"/>
      <c r="GYX63" s="134"/>
      <c r="GYY63" s="134"/>
      <c r="GYZ63" s="134"/>
      <c r="GZA63" s="134"/>
      <c r="GZB63" s="134"/>
      <c r="GZC63" s="134"/>
      <c r="GZD63" s="134"/>
      <c r="GZE63" s="134"/>
      <c r="GZF63" s="134"/>
      <c r="GZG63" s="134"/>
      <c r="GZH63" s="134"/>
      <c r="GZI63" s="134"/>
      <c r="GZJ63" s="134"/>
      <c r="GZK63" s="134"/>
      <c r="GZL63" s="134"/>
      <c r="GZM63" s="134"/>
      <c r="GZN63" s="134"/>
      <c r="GZO63" s="134"/>
      <c r="GZP63" s="134"/>
      <c r="GZQ63" s="134"/>
      <c r="GZR63" s="134"/>
      <c r="GZS63" s="134"/>
      <c r="GZT63" s="134"/>
      <c r="GZU63" s="134"/>
      <c r="GZV63" s="134"/>
      <c r="GZW63" s="134"/>
      <c r="GZX63" s="134"/>
      <c r="GZY63" s="134"/>
      <c r="GZZ63" s="134"/>
      <c r="HAA63" s="134"/>
      <c r="HAB63" s="134"/>
      <c r="HAC63" s="134"/>
      <c r="HAD63" s="134"/>
      <c r="HAE63" s="134"/>
      <c r="HAF63" s="134"/>
      <c r="HAG63" s="134"/>
      <c r="HAH63" s="134"/>
      <c r="HAI63" s="134"/>
      <c r="HAJ63" s="134"/>
      <c r="HAK63" s="134"/>
      <c r="HAL63" s="134"/>
      <c r="HAM63" s="134"/>
      <c r="HAN63" s="134"/>
      <c r="HAO63" s="134"/>
      <c r="HAP63" s="134"/>
      <c r="HAQ63" s="134"/>
      <c r="HAR63" s="134"/>
      <c r="HAS63" s="134"/>
      <c r="HAT63" s="134"/>
      <c r="HAU63" s="134"/>
      <c r="HAV63" s="134"/>
      <c r="HAW63" s="134"/>
      <c r="HAX63" s="134"/>
      <c r="HAY63" s="134"/>
      <c r="HAZ63" s="134"/>
      <c r="HBA63" s="134"/>
      <c r="HBB63" s="134"/>
      <c r="HBC63" s="134"/>
      <c r="HBD63" s="134"/>
      <c r="HBE63" s="134"/>
      <c r="HBF63" s="134"/>
      <c r="HBG63" s="134"/>
      <c r="HBH63" s="134"/>
      <c r="HBI63" s="134"/>
      <c r="HBJ63" s="134"/>
      <c r="HBK63" s="134"/>
      <c r="HBL63" s="134"/>
      <c r="HBM63" s="134"/>
      <c r="HBN63" s="134"/>
      <c r="HBO63" s="134"/>
      <c r="HBP63" s="134"/>
      <c r="HBQ63" s="134"/>
      <c r="HBR63" s="134"/>
      <c r="HBS63" s="134"/>
      <c r="HBT63" s="134"/>
      <c r="HBU63" s="134"/>
      <c r="HBV63" s="134"/>
      <c r="HBW63" s="134"/>
      <c r="HBX63" s="134"/>
      <c r="HBY63" s="134"/>
      <c r="HBZ63" s="134"/>
      <c r="HCA63" s="134"/>
      <c r="HCB63" s="134"/>
      <c r="HCC63" s="134"/>
      <c r="HCD63" s="134"/>
      <c r="HCE63" s="134"/>
      <c r="HCF63" s="134"/>
      <c r="HCG63" s="134"/>
      <c r="HCH63" s="134"/>
      <c r="HCI63" s="134"/>
      <c r="HCJ63" s="134"/>
      <c r="HCK63" s="134"/>
      <c r="HCL63" s="134"/>
      <c r="HCM63" s="134"/>
      <c r="HCN63" s="134"/>
      <c r="HCO63" s="134"/>
      <c r="HCP63" s="134"/>
      <c r="HCQ63" s="134"/>
      <c r="HCR63" s="134"/>
      <c r="HCS63" s="134"/>
      <c r="HCT63" s="134"/>
      <c r="HCU63" s="134"/>
      <c r="HCV63" s="134"/>
      <c r="HCW63" s="134"/>
      <c r="HCX63" s="134"/>
      <c r="HCY63" s="134"/>
      <c r="HCZ63" s="134"/>
      <c r="HDA63" s="134"/>
      <c r="HDB63" s="134"/>
      <c r="HDC63" s="134"/>
      <c r="HDD63" s="134"/>
      <c r="HDE63" s="134"/>
      <c r="HDF63" s="134"/>
      <c r="HDG63" s="134"/>
      <c r="HDH63" s="134"/>
      <c r="HDI63" s="134"/>
      <c r="HDJ63" s="134"/>
      <c r="HDK63" s="134"/>
      <c r="HDL63" s="134"/>
      <c r="HDM63" s="134"/>
      <c r="HDN63" s="134"/>
      <c r="HDO63" s="134"/>
      <c r="HDP63" s="134"/>
      <c r="HDQ63" s="134"/>
      <c r="HDR63" s="134"/>
      <c r="HDS63" s="134"/>
      <c r="HDT63" s="134"/>
      <c r="HDU63" s="134"/>
      <c r="HDV63" s="134"/>
      <c r="HDW63" s="134"/>
      <c r="HDX63" s="134"/>
      <c r="HDY63" s="134"/>
      <c r="HDZ63" s="134"/>
      <c r="HEA63" s="134"/>
      <c r="HEB63" s="134"/>
      <c r="HEC63" s="134"/>
      <c r="HED63" s="134"/>
      <c r="HEE63" s="134"/>
      <c r="HEF63" s="134"/>
      <c r="HEG63" s="134"/>
      <c r="HEH63" s="134"/>
      <c r="HEI63" s="134"/>
      <c r="HEJ63" s="134"/>
      <c r="HEK63" s="134"/>
      <c r="HEL63" s="134"/>
      <c r="HEM63" s="134"/>
      <c r="HEN63" s="134"/>
      <c r="HEO63" s="134"/>
      <c r="HEP63" s="134"/>
      <c r="HEQ63" s="134"/>
      <c r="HER63" s="134"/>
      <c r="HES63" s="134"/>
      <c r="HET63" s="134"/>
      <c r="HEU63" s="134"/>
      <c r="HEV63" s="134"/>
      <c r="HEW63" s="134"/>
      <c r="HEX63" s="134"/>
      <c r="HEY63" s="134"/>
      <c r="HEZ63" s="134"/>
      <c r="HFA63" s="134"/>
      <c r="HFB63" s="134"/>
      <c r="HFC63" s="134"/>
      <c r="HFD63" s="134"/>
      <c r="HFE63" s="134"/>
      <c r="HFF63" s="134"/>
      <c r="HFG63" s="134"/>
      <c r="HFH63" s="134"/>
      <c r="HFI63" s="134"/>
      <c r="HFJ63" s="134"/>
      <c r="HFK63" s="134"/>
      <c r="HFL63" s="134"/>
      <c r="HFM63" s="134"/>
      <c r="HFN63" s="134"/>
      <c r="HFO63" s="134"/>
      <c r="HFP63" s="134"/>
      <c r="HFQ63" s="134"/>
      <c r="HFR63" s="134"/>
      <c r="HFS63" s="134"/>
      <c r="HFT63" s="134"/>
      <c r="HFU63" s="134"/>
      <c r="HFV63" s="134"/>
      <c r="HFW63" s="134"/>
      <c r="HFX63" s="134"/>
      <c r="HFY63" s="134"/>
      <c r="HFZ63" s="134"/>
      <c r="HGA63" s="134"/>
      <c r="HGB63" s="134"/>
      <c r="HGC63" s="134"/>
      <c r="HGD63" s="134"/>
      <c r="HGE63" s="134"/>
      <c r="HGF63" s="134"/>
      <c r="HGG63" s="134"/>
      <c r="HGH63" s="134"/>
      <c r="HGI63" s="134"/>
      <c r="HGJ63" s="134"/>
      <c r="HGK63" s="134"/>
      <c r="HGL63" s="134"/>
      <c r="HGM63" s="134"/>
      <c r="HGN63" s="134"/>
      <c r="HGO63" s="134"/>
      <c r="HGP63" s="134"/>
      <c r="HGQ63" s="134"/>
      <c r="HGR63" s="134"/>
      <c r="HGS63" s="134"/>
      <c r="HGT63" s="134"/>
      <c r="HGU63" s="134"/>
      <c r="HGV63" s="134"/>
      <c r="HGW63" s="134"/>
      <c r="HGX63" s="134"/>
      <c r="HGY63" s="134"/>
      <c r="HGZ63" s="134"/>
      <c r="HHA63" s="134"/>
      <c r="HHB63" s="134"/>
      <c r="HHC63" s="134"/>
      <c r="HHD63" s="134"/>
      <c r="HHE63" s="134"/>
      <c r="HHF63" s="134"/>
      <c r="HHG63" s="134"/>
      <c r="HHH63" s="134"/>
      <c r="HHI63" s="134"/>
      <c r="HHJ63" s="134"/>
      <c r="HHK63" s="134"/>
      <c r="HHL63" s="134"/>
      <c r="HHM63" s="134"/>
      <c r="HHN63" s="134"/>
      <c r="HHO63" s="134"/>
      <c r="HHP63" s="134"/>
      <c r="HHQ63" s="134"/>
      <c r="HHR63" s="134"/>
      <c r="HHS63" s="134"/>
      <c r="HHT63" s="134"/>
      <c r="HHU63" s="134"/>
      <c r="HHV63" s="134"/>
      <c r="HHW63" s="134"/>
      <c r="HHX63" s="134"/>
      <c r="HHY63" s="134"/>
      <c r="HHZ63" s="134"/>
      <c r="HIA63" s="134"/>
      <c r="HIB63" s="134"/>
      <c r="HIC63" s="134"/>
      <c r="HID63" s="134"/>
      <c r="HIE63" s="134"/>
      <c r="HIF63" s="134"/>
      <c r="HIG63" s="134"/>
      <c r="HIH63" s="134"/>
      <c r="HII63" s="134"/>
      <c r="HIJ63" s="134"/>
      <c r="HIK63" s="134"/>
      <c r="HIL63" s="134"/>
      <c r="HIM63" s="134"/>
      <c r="HIN63" s="134"/>
      <c r="HIO63" s="134"/>
      <c r="HIP63" s="134"/>
      <c r="HIQ63" s="134"/>
      <c r="HIR63" s="134"/>
      <c r="HIS63" s="134"/>
      <c r="HIT63" s="134"/>
      <c r="HIU63" s="134"/>
      <c r="HIV63" s="134"/>
      <c r="HIW63" s="134"/>
      <c r="HIX63" s="134"/>
      <c r="HIY63" s="134"/>
      <c r="HIZ63" s="134"/>
      <c r="HJA63" s="134"/>
      <c r="HJB63" s="134"/>
      <c r="HJC63" s="134"/>
      <c r="HJD63" s="134"/>
      <c r="HJE63" s="134"/>
      <c r="HJF63" s="134"/>
      <c r="HJG63" s="134"/>
      <c r="HJH63" s="134"/>
      <c r="HJI63" s="134"/>
      <c r="HJJ63" s="134"/>
      <c r="HJK63" s="134"/>
      <c r="HJL63" s="134"/>
      <c r="HJM63" s="134"/>
      <c r="HJN63" s="134"/>
      <c r="HJO63" s="134"/>
      <c r="HJP63" s="134"/>
      <c r="HJQ63" s="134"/>
      <c r="HJR63" s="134"/>
      <c r="HJS63" s="134"/>
      <c r="HJT63" s="134"/>
      <c r="HJU63" s="134"/>
      <c r="HJV63" s="134"/>
      <c r="HJW63" s="134"/>
      <c r="HJX63" s="134"/>
      <c r="HJY63" s="134"/>
      <c r="HJZ63" s="134"/>
      <c r="HKA63" s="134"/>
      <c r="HKB63" s="134"/>
      <c r="HKC63" s="134"/>
      <c r="HKD63" s="134"/>
      <c r="HKE63" s="134"/>
      <c r="HKF63" s="134"/>
      <c r="HKG63" s="134"/>
      <c r="HKH63" s="134"/>
      <c r="HKI63" s="134"/>
      <c r="HKJ63" s="134"/>
      <c r="HKK63" s="134"/>
      <c r="HKL63" s="134"/>
      <c r="HKM63" s="134"/>
      <c r="HKN63" s="134"/>
      <c r="HKO63" s="134"/>
      <c r="HKP63" s="134"/>
      <c r="HKQ63" s="134"/>
      <c r="HKR63" s="134"/>
      <c r="HKS63" s="134"/>
      <c r="HKT63" s="134"/>
      <c r="HKU63" s="134"/>
      <c r="HKV63" s="134"/>
      <c r="HKW63" s="134"/>
      <c r="HKX63" s="134"/>
      <c r="HKY63" s="134"/>
      <c r="HKZ63" s="134"/>
      <c r="HLA63" s="134"/>
      <c r="HLB63" s="134"/>
      <c r="HLC63" s="134"/>
      <c r="HLD63" s="134"/>
      <c r="HLE63" s="134"/>
      <c r="HLF63" s="134"/>
      <c r="HLG63" s="134"/>
      <c r="HLH63" s="134"/>
      <c r="HLI63" s="134"/>
      <c r="HLJ63" s="134"/>
      <c r="HLK63" s="134"/>
      <c r="HLL63" s="134"/>
      <c r="HLM63" s="134"/>
      <c r="HLN63" s="134"/>
      <c r="HLO63" s="134"/>
      <c r="HLP63" s="134"/>
      <c r="HLQ63" s="134"/>
      <c r="HLR63" s="134"/>
      <c r="HLS63" s="134"/>
      <c r="HLT63" s="134"/>
      <c r="HLU63" s="134"/>
      <c r="HLV63" s="134"/>
      <c r="HLW63" s="134"/>
      <c r="HLX63" s="134"/>
      <c r="HLY63" s="134"/>
      <c r="HLZ63" s="134"/>
      <c r="HMA63" s="134"/>
      <c r="HMB63" s="134"/>
      <c r="HMC63" s="134"/>
      <c r="HMD63" s="134"/>
      <c r="HME63" s="134"/>
      <c r="HMF63" s="134"/>
      <c r="HMG63" s="134"/>
      <c r="HMH63" s="134"/>
      <c r="HMI63" s="134"/>
      <c r="HMJ63" s="134"/>
      <c r="HMK63" s="134"/>
      <c r="HML63" s="134"/>
      <c r="HMM63" s="134"/>
      <c r="HMN63" s="134"/>
      <c r="HMO63" s="134"/>
      <c r="HMP63" s="134"/>
      <c r="HMQ63" s="134"/>
      <c r="HMR63" s="134"/>
      <c r="HMS63" s="134"/>
      <c r="HMT63" s="134"/>
      <c r="HMU63" s="134"/>
      <c r="HMV63" s="134"/>
      <c r="HMW63" s="134"/>
      <c r="HMX63" s="134"/>
      <c r="HMY63" s="134"/>
      <c r="HMZ63" s="134"/>
      <c r="HNA63" s="134"/>
      <c r="HNB63" s="134"/>
      <c r="HNC63" s="134"/>
      <c r="HND63" s="134"/>
      <c r="HNE63" s="134"/>
      <c r="HNF63" s="134"/>
      <c r="HNG63" s="134"/>
      <c r="HNH63" s="134"/>
      <c r="HNI63" s="134"/>
      <c r="HNJ63" s="134"/>
      <c r="HNK63" s="134"/>
      <c r="HNL63" s="134"/>
      <c r="HNM63" s="134"/>
      <c r="HNN63" s="134"/>
      <c r="HNO63" s="134"/>
      <c r="HNP63" s="134"/>
      <c r="HNQ63" s="134"/>
      <c r="HNR63" s="134"/>
      <c r="HNS63" s="134"/>
      <c r="HNT63" s="134"/>
      <c r="HNU63" s="134"/>
      <c r="HNV63" s="134"/>
      <c r="HNW63" s="134"/>
      <c r="HNX63" s="134"/>
      <c r="HNY63" s="134"/>
      <c r="HNZ63" s="134"/>
      <c r="HOA63" s="134"/>
      <c r="HOB63" s="134"/>
      <c r="HOC63" s="134"/>
      <c r="HOD63" s="134"/>
      <c r="HOE63" s="134"/>
      <c r="HOF63" s="134"/>
      <c r="HOG63" s="134"/>
      <c r="HOH63" s="134"/>
      <c r="HOI63" s="134"/>
      <c r="HOJ63" s="134"/>
      <c r="HOK63" s="134"/>
      <c r="HOL63" s="134"/>
      <c r="HOM63" s="134"/>
      <c r="HON63" s="134"/>
      <c r="HOO63" s="134"/>
      <c r="HOP63" s="134"/>
      <c r="HOQ63" s="134"/>
      <c r="HOR63" s="134"/>
      <c r="HOS63" s="134"/>
      <c r="HOT63" s="134"/>
      <c r="HOU63" s="134"/>
      <c r="HOV63" s="134"/>
      <c r="HOW63" s="134"/>
      <c r="HOX63" s="134"/>
      <c r="HOY63" s="134"/>
      <c r="HOZ63" s="134"/>
      <c r="HPA63" s="134"/>
      <c r="HPB63" s="134"/>
      <c r="HPC63" s="134"/>
      <c r="HPD63" s="134"/>
      <c r="HPE63" s="134"/>
      <c r="HPF63" s="134"/>
      <c r="HPG63" s="134"/>
      <c r="HPH63" s="134"/>
      <c r="HPI63" s="134"/>
      <c r="HPJ63" s="134"/>
      <c r="HPK63" s="134"/>
      <c r="HPL63" s="134"/>
      <c r="HPM63" s="134"/>
      <c r="HPN63" s="134"/>
      <c r="HPO63" s="134"/>
      <c r="HPP63" s="134"/>
      <c r="HPQ63" s="134"/>
      <c r="HPR63" s="134"/>
      <c r="HPS63" s="134"/>
      <c r="HPT63" s="134"/>
      <c r="HPU63" s="134"/>
      <c r="HPV63" s="134"/>
      <c r="HPW63" s="134"/>
      <c r="HPX63" s="134"/>
      <c r="HPY63" s="134"/>
      <c r="HPZ63" s="134"/>
      <c r="HQA63" s="134"/>
      <c r="HQB63" s="134"/>
      <c r="HQC63" s="134"/>
      <c r="HQD63" s="134"/>
      <c r="HQE63" s="134"/>
      <c r="HQF63" s="134"/>
      <c r="HQG63" s="134"/>
      <c r="HQH63" s="134"/>
      <c r="HQI63" s="134"/>
      <c r="HQJ63" s="134"/>
      <c r="HQK63" s="134"/>
      <c r="HQL63" s="134"/>
      <c r="HQM63" s="134"/>
      <c r="HQN63" s="134"/>
      <c r="HQO63" s="134"/>
      <c r="HQP63" s="134"/>
      <c r="HQQ63" s="134"/>
      <c r="HQR63" s="134"/>
      <c r="HQS63" s="134"/>
      <c r="HQT63" s="134"/>
      <c r="HQU63" s="134"/>
      <c r="HQV63" s="134"/>
      <c r="HQW63" s="134"/>
      <c r="HQX63" s="134"/>
      <c r="HQY63" s="134"/>
      <c r="HQZ63" s="134"/>
      <c r="HRA63" s="134"/>
      <c r="HRB63" s="134"/>
      <c r="HRC63" s="134"/>
      <c r="HRD63" s="134"/>
      <c r="HRE63" s="134"/>
      <c r="HRF63" s="134"/>
      <c r="HRG63" s="134"/>
      <c r="HRH63" s="134"/>
      <c r="HRI63" s="134"/>
      <c r="HRJ63" s="134"/>
      <c r="HRK63" s="134"/>
      <c r="HRL63" s="134"/>
      <c r="HRM63" s="134"/>
      <c r="HRN63" s="134"/>
      <c r="HRO63" s="134"/>
      <c r="HRP63" s="134"/>
      <c r="HRQ63" s="134"/>
      <c r="HRR63" s="134"/>
      <c r="HRS63" s="134"/>
      <c r="HRT63" s="134"/>
      <c r="HRU63" s="134"/>
      <c r="HRV63" s="134"/>
      <c r="HRW63" s="134"/>
      <c r="HRX63" s="134"/>
      <c r="HRY63" s="134"/>
      <c r="HRZ63" s="134"/>
      <c r="HSA63" s="134"/>
      <c r="HSB63" s="134"/>
      <c r="HSC63" s="134"/>
      <c r="HSD63" s="134"/>
      <c r="HSE63" s="134"/>
      <c r="HSF63" s="134"/>
      <c r="HSG63" s="134"/>
      <c r="HSH63" s="134"/>
      <c r="HSI63" s="134"/>
      <c r="HSJ63" s="134"/>
      <c r="HSK63" s="134"/>
      <c r="HSL63" s="134"/>
      <c r="HSM63" s="134"/>
      <c r="HSN63" s="134"/>
      <c r="HSO63" s="134"/>
      <c r="HSP63" s="134"/>
      <c r="HSQ63" s="134"/>
      <c r="HSR63" s="134"/>
      <c r="HSS63" s="134"/>
      <c r="HST63" s="134"/>
      <c r="HSU63" s="134"/>
      <c r="HSV63" s="134"/>
      <c r="HSW63" s="134"/>
      <c r="HSX63" s="134"/>
      <c r="HSY63" s="134"/>
      <c r="HSZ63" s="134"/>
      <c r="HTA63" s="134"/>
      <c r="HTB63" s="134"/>
      <c r="HTC63" s="134"/>
      <c r="HTD63" s="134"/>
      <c r="HTE63" s="134"/>
      <c r="HTF63" s="134"/>
      <c r="HTG63" s="134"/>
      <c r="HTH63" s="134"/>
      <c r="HTI63" s="134"/>
      <c r="HTJ63" s="134"/>
      <c r="HTK63" s="134"/>
      <c r="HTL63" s="134"/>
      <c r="HTM63" s="134"/>
      <c r="HTN63" s="134"/>
      <c r="HTO63" s="134"/>
      <c r="HTP63" s="134"/>
      <c r="HTQ63" s="134"/>
      <c r="HTR63" s="134"/>
      <c r="HTS63" s="134"/>
      <c r="HTT63" s="134"/>
      <c r="HTU63" s="134"/>
      <c r="HTV63" s="134"/>
      <c r="HTW63" s="134"/>
      <c r="HTX63" s="134"/>
      <c r="HTY63" s="134"/>
      <c r="HTZ63" s="134"/>
      <c r="HUA63" s="134"/>
      <c r="HUB63" s="134"/>
      <c r="HUC63" s="134"/>
      <c r="HUD63" s="134"/>
      <c r="HUE63" s="134"/>
      <c r="HUF63" s="134"/>
      <c r="HUG63" s="134"/>
      <c r="HUH63" s="134"/>
      <c r="HUI63" s="134"/>
      <c r="HUJ63" s="134"/>
      <c r="HUK63" s="134"/>
      <c r="HUL63" s="134"/>
      <c r="HUM63" s="134"/>
      <c r="HUN63" s="134"/>
      <c r="HUO63" s="134"/>
      <c r="HUP63" s="134"/>
      <c r="HUQ63" s="134"/>
      <c r="HUR63" s="134"/>
      <c r="HUS63" s="134"/>
      <c r="HUT63" s="134"/>
      <c r="HUU63" s="134"/>
      <c r="HUV63" s="134"/>
      <c r="HUW63" s="134"/>
      <c r="HUX63" s="134"/>
      <c r="HUY63" s="134"/>
      <c r="HUZ63" s="134"/>
      <c r="HVA63" s="134"/>
      <c r="HVB63" s="134"/>
      <c r="HVC63" s="134"/>
      <c r="HVD63" s="134"/>
      <c r="HVE63" s="134"/>
      <c r="HVF63" s="134"/>
      <c r="HVG63" s="134"/>
      <c r="HVH63" s="134"/>
      <c r="HVI63" s="134"/>
      <c r="HVJ63" s="134"/>
      <c r="HVK63" s="134"/>
      <c r="HVL63" s="134"/>
      <c r="HVM63" s="134"/>
      <c r="HVN63" s="134"/>
      <c r="HVO63" s="134"/>
      <c r="HVP63" s="134"/>
      <c r="HVQ63" s="134"/>
      <c r="HVR63" s="134"/>
      <c r="HVS63" s="134"/>
      <c r="HVT63" s="134"/>
      <c r="HVU63" s="134"/>
      <c r="HVV63" s="134"/>
      <c r="HVW63" s="134"/>
      <c r="HVX63" s="134"/>
      <c r="HVY63" s="134"/>
      <c r="HVZ63" s="134"/>
      <c r="HWA63" s="134"/>
      <c r="HWB63" s="134"/>
      <c r="HWC63" s="134"/>
      <c r="HWD63" s="134"/>
      <c r="HWE63" s="134"/>
      <c r="HWF63" s="134"/>
      <c r="HWG63" s="134"/>
      <c r="HWH63" s="134"/>
      <c r="HWI63" s="134"/>
      <c r="HWJ63" s="134"/>
      <c r="HWK63" s="134"/>
      <c r="HWL63" s="134"/>
      <c r="HWM63" s="134"/>
      <c r="HWN63" s="134"/>
      <c r="HWO63" s="134"/>
      <c r="HWP63" s="134"/>
      <c r="HWQ63" s="134"/>
      <c r="HWR63" s="134"/>
      <c r="HWS63" s="134"/>
      <c r="HWT63" s="134"/>
      <c r="HWU63" s="134"/>
      <c r="HWV63" s="134"/>
      <c r="HWW63" s="134"/>
      <c r="HWX63" s="134"/>
      <c r="HWY63" s="134"/>
      <c r="HWZ63" s="134"/>
      <c r="HXA63" s="134"/>
      <c r="HXB63" s="134"/>
      <c r="HXC63" s="134"/>
      <c r="HXD63" s="134"/>
      <c r="HXE63" s="134"/>
      <c r="HXF63" s="134"/>
      <c r="HXG63" s="134"/>
      <c r="HXH63" s="134"/>
      <c r="HXI63" s="134"/>
      <c r="HXJ63" s="134"/>
      <c r="HXK63" s="134"/>
      <c r="HXL63" s="134"/>
      <c r="HXM63" s="134"/>
      <c r="HXN63" s="134"/>
      <c r="HXO63" s="134"/>
      <c r="HXP63" s="134"/>
      <c r="HXQ63" s="134"/>
      <c r="HXR63" s="134"/>
      <c r="HXS63" s="134"/>
      <c r="HXT63" s="134"/>
      <c r="HXU63" s="134"/>
      <c r="HXV63" s="134"/>
      <c r="HXW63" s="134"/>
      <c r="HXX63" s="134"/>
      <c r="HXY63" s="134"/>
      <c r="HXZ63" s="134"/>
      <c r="HYA63" s="134"/>
      <c r="HYB63" s="134"/>
      <c r="HYC63" s="134"/>
      <c r="HYD63" s="134"/>
      <c r="HYE63" s="134"/>
      <c r="HYF63" s="134"/>
      <c r="HYG63" s="134"/>
      <c r="HYH63" s="134"/>
      <c r="HYI63" s="134"/>
      <c r="HYJ63" s="134"/>
      <c r="HYK63" s="134"/>
      <c r="HYL63" s="134"/>
      <c r="HYM63" s="134"/>
      <c r="HYN63" s="134"/>
      <c r="HYO63" s="134"/>
      <c r="HYP63" s="134"/>
      <c r="HYQ63" s="134"/>
      <c r="HYR63" s="134"/>
      <c r="HYS63" s="134"/>
      <c r="HYT63" s="134"/>
      <c r="HYU63" s="134"/>
      <c r="HYV63" s="134"/>
      <c r="HYW63" s="134"/>
      <c r="HYX63" s="134"/>
      <c r="HYY63" s="134"/>
      <c r="HYZ63" s="134"/>
      <c r="HZA63" s="134"/>
      <c r="HZB63" s="134"/>
      <c r="HZC63" s="134"/>
      <c r="HZD63" s="134"/>
      <c r="HZE63" s="134"/>
      <c r="HZF63" s="134"/>
      <c r="HZG63" s="134"/>
      <c r="HZH63" s="134"/>
      <c r="HZI63" s="134"/>
      <c r="HZJ63" s="134"/>
      <c r="HZK63" s="134"/>
      <c r="HZL63" s="134"/>
      <c r="HZM63" s="134"/>
      <c r="HZN63" s="134"/>
      <c r="HZO63" s="134"/>
      <c r="HZP63" s="134"/>
      <c r="HZQ63" s="134"/>
      <c r="HZR63" s="134"/>
      <c r="HZS63" s="134"/>
      <c r="HZT63" s="134"/>
      <c r="HZU63" s="134"/>
      <c r="HZV63" s="134"/>
      <c r="HZW63" s="134"/>
      <c r="HZX63" s="134"/>
      <c r="HZY63" s="134"/>
      <c r="HZZ63" s="134"/>
      <c r="IAA63" s="134"/>
      <c r="IAB63" s="134"/>
      <c r="IAC63" s="134"/>
      <c r="IAD63" s="134"/>
      <c r="IAE63" s="134"/>
      <c r="IAF63" s="134"/>
      <c r="IAG63" s="134"/>
      <c r="IAH63" s="134"/>
      <c r="IAI63" s="134"/>
      <c r="IAJ63" s="134"/>
      <c r="IAK63" s="134"/>
      <c r="IAL63" s="134"/>
      <c r="IAM63" s="134"/>
      <c r="IAN63" s="134"/>
      <c r="IAO63" s="134"/>
      <c r="IAP63" s="134"/>
      <c r="IAQ63" s="134"/>
      <c r="IAR63" s="134"/>
      <c r="IAS63" s="134"/>
      <c r="IAT63" s="134"/>
      <c r="IAU63" s="134"/>
      <c r="IAV63" s="134"/>
      <c r="IAW63" s="134"/>
      <c r="IAX63" s="134"/>
      <c r="IAY63" s="134"/>
      <c r="IAZ63" s="134"/>
      <c r="IBA63" s="134"/>
      <c r="IBB63" s="134"/>
      <c r="IBC63" s="134"/>
      <c r="IBD63" s="134"/>
      <c r="IBE63" s="134"/>
      <c r="IBF63" s="134"/>
      <c r="IBG63" s="134"/>
      <c r="IBH63" s="134"/>
      <c r="IBI63" s="134"/>
      <c r="IBJ63" s="134"/>
      <c r="IBK63" s="134"/>
      <c r="IBL63" s="134"/>
      <c r="IBM63" s="134"/>
      <c r="IBN63" s="134"/>
      <c r="IBO63" s="134"/>
      <c r="IBP63" s="134"/>
      <c r="IBQ63" s="134"/>
      <c r="IBR63" s="134"/>
      <c r="IBS63" s="134"/>
      <c r="IBT63" s="134"/>
      <c r="IBU63" s="134"/>
      <c r="IBV63" s="134"/>
      <c r="IBW63" s="134"/>
      <c r="IBX63" s="134"/>
      <c r="IBY63" s="134"/>
      <c r="IBZ63" s="134"/>
      <c r="ICA63" s="134"/>
      <c r="ICB63" s="134"/>
      <c r="ICC63" s="134"/>
      <c r="ICD63" s="134"/>
      <c r="ICE63" s="134"/>
      <c r="ICF63" s="134"/>
      <c r="ICG63" s="134"/>
      <c r="ICH63" s="134"/>
      <c r="ICI63" s="134"/>
      <c r="ICJ63" s="134"/>
      <c r="ICK63" s="134"/>
      <c r="ICL63" s="134"/>
      <c r="ICM63" s="134"/>
      <c r="ICN63" s="134"/>
      <c r="ICO63" s="134"/>
      <c r="ICP63" s="134"/>
      <c r="ICQ63" s="134"/>
      <c r="ICR63" s="134"/>
      <c r="ICS63" s="134"/>
      <c r="ICT63" s="134"/>
      <c r="ICU63" s="134"/>
      <c r="ICV63" s="134"/>
      <c r="ICW63" s="134"/>
      <c r="ICX63" s="134"/>
      <c r="ICY63" s="134"/>
      <c r="ICZ63" s="134"/>
      <c r="IDA63" s="134"/>
      <c r="IDB63" s="134"/>
      <c r="IDC63" s="134"/>
      <c r="IDD63" s="134"/>
      <c r="IDE63" s="134"/>
      <c r="IDF63" s="134"/>
      <c r="IDG63" s="134"/>
      <c r="IDH63" s="134"/>
      <c r="IDI63" s="134"/>
      <c r="IDJ63" s="134"/>
      <c r="IDK63" s="134"/>
      <c r="IDL63" s="134"/>
      <c r="IDM63" s="134"/>
      <c r="IDN63" s="134"/>
      <c r="IDO63" s="134"/>
      <c r="IDP63" s="134"/>
      <c r="IDQ63" s="134"/>
      <c r="IDR63" s="134"/>
      <c r="IDS63" s="134"/>
      <c r="IDT63" s="134"/>
      <c r="IDU63" s="134"/>
      <c r="IDV63" s="134"/>
      <c r="IDW63" s="134"/>
      <c r="IDX63" s="134"/>
      <c r="IDY63" s="134"/>
      <c r="IDZ63" s="134"/>
      <c r="IEA63" s="134"/>
      <c r="IEB63" s="134"/>
      <c r="IEC63" s="134"/>
      <c r="IED63" s="134"/>
      <c r="IEE63" s="134"/>
      <c r="IEF63" s="134"/>
      <c r="IEG63" s="134"/>
      <c r="IEH63" s="134"/>
      <c r="IEI63" s="134"/>
      <c r="IEJ63" s="134"/>
      <c r="IEK63" s="134"/>
      <c r="IEL63" s="134"/>
      <c r="IEM63" s="134"/>
      <c r="IEN63" s="134"/>
      <c r="IEO63" s="134"/>
      <c r="IEP63" s="134"/>
      <c r="IEQ63" s="134"/>
      <c r="IER63" s="134"/>
      <c r="IES63" s="134"/>
      <c r="IET63" s="134"/>
      <c r="IEU63" s="134"/>
      <c r="IEV63" s="134"/>
      <c r="IEW63" s="134"/>
      <c r="IEX63" s="134"/>
      <c r="IEY63" s="134"/>
      <c r="IEZ63" s="134"/>
      <c r="IFA63" s="134"/>
      <c r="IFB63" s="134"/>
      <c r="IFC63" s="134"/>
      <c r="IFD63" s="134"/>
      <c r="IFE63" s="134"/>
      <c r="IFF63" s="134"/>
      <c r="IFG63" s="134"/>
      <c r="IFH63" s="134"/>
      <c r="IFI63" s="134"/>
      <c r="IFJ63" s="134"/>
      <c r="IFK63" s="134"/>
      <c r="IFL63" s="134"/>
      <c r="IFM63" s="134"/>
      <c r="IFN63" s="134"/>
      <c r="IFO63" s="134"/>
      <c r="IFP63" s="134"/>
      <c r="IFQ63" s="134"/>
      <c r="IFR63" s="134"/>
      <c r="IFS63" s="134"/>
      <c r="IFT63" s="134"/>
      <c r="IFU63" s="134"/>
      <c r="IFV63" s="134"/>
      <c r="IFW63" s="134"/>
      <c r="IFX63" s="134"/>
      <c r="IFY63" s="134"/>
      <c r="IFZ63" s="134"/>
      <c r="IGA63" s="134"/>
      <c r="IGB63" s="134"/>
      <c r="IGC63" s="134"/>
      <c r="IGD63" s="134"/>
      <c r="IGE63" s="134"/>
      <c r="IGF63" s="134"/>
      <c r="IGG63" s="134"/>
      <c r="IGH63" s="134"/>
      <c r="IGI63" s="134"/>
      <c r="IGJ63" s="134"/>
      <c r="IGK63" s="134"/>
      <c r="IGL63" s="134"/>
      <c r="IGM63" s="134"/>
      <c r="IGN63" s="134"/>
      <c r="IGO63" s="134"/>
      <c r="IGP63" s="134"/>
      <c r="IGQ63" s="134"/>
      <c r="IGR63" s="134"/>
      <c r="IGS63" s="134"/>
      <c r="IGT63" s="134"/>
      <c r="IGU63" s="134"/>
      <c r="IGV63" s="134"/>
      <c r="IGW63" s="134"/>
      <c r="IGX63" s="134"/>
      <c r="IGY63" s="134"/>
      <c r="IGZ63" s="134"/>
      <c r="IHA63" s="134"/>
      <c r="IHB63" s="134"/>
      <c r="IHC63" s="134"/>
      <c r="IHD63" s="134"/>
      <c r="IHE63" s="134"/>
      <c r="IHF63" s="134"/>
      <c r="IHG63" s="134"/>
      <c r="IHH63" s="134"/>
      <c r="IHI63" s="134"/>
      <c r="IHJ63" s="134"/>
      <c r="IHK63" s="134"/>
      <c r="IHL63" s="134"/>
      <c r="IHM63" s="134"/>
      <c r="IHN63" s="134"/>
      <c r="IHO63" s="134"/>
      <c r="IHP63" s="134"/>
      <c r="IHQ63" s="134"/>
      <c r="IHR63" s="134"/>
      <c r="IHS63" s="134"/>
      <c r="IHT63" s="134"/>
      <c r="IHU63" s="134"/>
      <c r="IHV63" s="134"/>
      <c r="IHW63" s="134"/>
      <c r="IHX63" s="134"/>
      <c r="IHY63" s="134"/>
      <c r="IHZ63" s="134"/>
      <c r="IIA63" s="134"/>
      <c r="IIB63" s="134"/>
      <c r="IIC63" s="134"/>
      <c r="IID63" s="134"/>
      <c r="IIE63" s="134"/>
      <c r="IIF63" s="134"/>
      <c r="IIG63" s="134"/>
      <c r="IIH63" s="134"/>
      <c r="III63" s="134"/>
      <c r="IIJ63" s="134"/>
      <c r="IIK63" s="134"/>
      <c r="IIL63" s="134"/>
      <c r="IIM63" s="134"/>
      <c r="IIN63" s="134"/>
      <c r="IIO63" s="134"/>
      <c r="IIP63" s="134"/>
      <c r="IIQ63" s="134"/>
      <c r="IIR63" s="134"/>
      <c r="IIS63" s="134"/>
      <c r="IIT63" s="134"/>
      <c r="IIU63" s="134"/>
      <c r="IIV63" s="134"/>
      <c r="IIW63" s="134"/>
      <c r="IIX63" s="134"/>
      <c r="IIY63" s="134"/>
      <c r="IIZ63" s="134"/>
      <c r="IJA63" s="134"/>
      <c r="IJB63" s="134"/>
      <c r="IJC63" s="134"/>
      <c r="IJD63" s="134"/>
      <c r="IJE63" s="134"/>
      <c r="IJF63" s="134"/>
      <c r="IJG63" s="134"/>
      <c r="IJH63" s="134"/>
      <c r="IJI63" s="134"/>
      <c r="IJJ63" s="134"/>
      <c r="IJK63" s="134"/>
      <c r="IJL63" s="134"/>
      <c r="IJM63" s="134"/>
      <c r="IJN63" s="134"/>
      <c r="IJO63" s="134"/>
      <c r="IJP63" s="134"/>
      <c r="IJQ63" s="134"/>
      <c r="IJR63" s="134"/>
      <c r="IJS63" s="134"/>
      <c r="IJT63" s="134"/>
      <c r="IJU63" s="134"/>
      <c r="IJV63" s="134"/>
      <c r="IJW63" s="134"/>
      <c r="IJX63" s="134"/>
      <c r="IJY63" s="134"/>
      <c r="IJZ63" s="134"/>
      <c r="IKA63" s="134"/>
      <c r="IKB63" s="134"/>
      <c r="IKC63" s="134"/>
      <c r="IKD63" s="134"/>
      <c r="IKE63" s="134"/>
      <c r="IKF63" s="134"/>
      <c r="IKG63" s="134"/>
      <c r="IKH63" s="134"/>
      <c r="IKI63" s="134"/>
      <c r="IKJ63" s="134"/>
      <c r="IKK63" s="134"/>
      <c r="IKL63" s="134"/>
      <c r="IKM63" s="134"/>
      <c r="IKN63" s="134"/>
      <c r="IKO63" s="134"/>
      <c r="IKP63" s="134"/>
      <c r="IKQ63" s="134"/>
      <c r="IKR63" s="134"/>
      <c r="IKS63" s="134"/>
      <c r="IKT63" s="134"/>
      <c r="IKU63" s="134"/>
      <c r="IKV63" s="134"/>
      <c r="IKW63" s="134"/>
      <c r="IKX63" s="134"/>
      <c r="IKY63" s="134"/>
      <c r="IKZ63" s="134"/>
      <c r="ILA63" s="134"/>
      <c r="ILB63" s="134"/>
      <c r="ILC63" s="134"/>
      <c r="ILD63" s="134"/>
      <c r="ILE63" s="134"/>
      <c r="ILF63" s="134"/>
      <c r="ILG63" s="134"/>
      <c r="ILH63" s="134"/>
      <c r="ILI63" s="134"/>
      <c r="ILJ63" s="134"/>
      <c r="ILK63" s="134"/>
      <c r="ILL63" s="134"/>
      <c r="ILM63" s="134"/>
      <c r="ILN63" s="134"/>
      <c r="ILO63" s="134"/>
      <c r="ILP63" s="134"/>
      <c r="ILQ63" s="134"/>
      <c r="ILR63" s="134"/>
      <c r="ILS63" s="134"/>
      <c r="ILT63" s="134"/>
      <c r="ILU63" s="134"/>
      <c r="ILV63" s="134"/>
      <c r="ILW63" s="134"/>
      <c r="ILX63" s="134"/>
      <c r="ILY63" s="134"/>
      <c r="ILZ63" s="134"/>
      <c r="IMA63" s="134"/>
      <c r="IMB63" s="134"/>
      <c r="IMC63" s="134"/>
      <c r="IMD63" s="134"/>
      <c r="IME63" s="134"/>
      <c r="IMF63" s="134"/>
      <c r="IMG63" s="134"/>
      <c r="IMH63" s="134"/>
      <c r="IMI63" s="134"/>
      <c r="IMJ63" s="134"/>
      <c r="IMK63" s="134"/>
      <c r="IML63" s="134"/>
      <c r="IMM63" s="134"/>
      <c r="IMN63" s="134"/>
      <c r="IMO63" s="134"/>
      <c r="IMP63" s="134"/>
      <c r="IMQ63" s="134"/>
      <c r="IMR63" s="134"/>
      <c r="IMS63" s="134"/>
      <c r="IMT63" s="134"/>
      <c r="IMU63" s="134"/>
      <c r="IMV63" s="134"/>
      <c r="IMW63" s="134"/>
      <c r="IMX63" s="134"/>
      <c r="IMY63" s="134"/>
      <c r="IMZ63" s="134"/>
      <c r="INA63" s="134"/>
      <c r="INB63" s="134"/>
      <c r="INC63" s="134"/>
      <c r="IND63" s="134"/>
      <c r="INE63" s="134"/>
      <c r="INF63" s="134"/>
      <c r="ING63" s="134"/>
      <c r="INH63" s="134"/>
      <c r="INI63" s="134"/>
      <c r="INJ63" s="134"/>
      <c r="INK63" s="134"/>
      <c r="INL63" s="134"/>
      <c r="INM63" s="134"/>
      <c r="INN63" s="134"/>
      <c r="INO63" s="134"/>
      <c r="INP63" s="134"/>
      <c r="INQ63" s="134"/>
      <c r="INR63" s="134"/>
      <c r="INS63" s="134"/>
      <c r="INT63" s="134"/>
      <c r="INU63" s="134"/>
      <c r="INV63" s="134"/>
      <c r="INW63" s="134"/>
      <c r="INX63" s="134"/>
      <c r="INY63" s="134"/>
      <c r="INZ63" s="134"/>
      <c r="IOA63" s="134"/>
      <c r="IOB63" s="134"/>
      <c r="IOC63" s="134"/>
      <c r="IOD63" s="134"/>
      <c r="IOE63" s="134"/>
      <c r="IOF63" s="134"/>
      <c r="IOG63" s="134"/>
      <c r="IOH63" s="134"/>
      <c r="IOI63" s="134"/>
      <c r="IOJ63" s="134"/>
      <c r="IOK63" s="134"/>
      <c r="IOL63" s="134"/>
      <c r="IOM63" s="134"/>
      <c r="ION63" s="134"/>
      <c r="IOO63" s="134"/>
      <c r="IOP63" s="134"/>
      <c r="IOQ63" s="134"/>
      <c r="IOR63" s="134"/>
      <c r="IOS63" s="134"/>
      <c r="IOT63" s="134"/>
      <c r="IOU63" s="134"/>
      <c r="IOV63" s="134"/>
      <c r="IOW63" s="134"/>
      <c r="IOX63" s="134"/>
      <c r="IOY63" s="134"/>
      <c r="IOZ63" s="134"/>
      <c r="IPA63" s="134"/>
      <c r="IPB63" s="134"/>
      <c r="IPC63" s="134"/>
      <c r="IPD63" s="134"/>
      <c r="IPE63" s="134"/>
      <c r="IPF63" s="134"/>
      <c r="IPG63" s="134"/>
      <c r="IPH63" s="134"/>
      <c r="IPI63" s="134"/>
      <c r="IPJ63" s="134"/>
      <c r="IPK63" s="134"/>
      <c r="IPL63" s="134"/>
      <c r="IPM63" s="134"/>
      <c r="IPN63" s="134"/>
      <c r="IPO63" s="134"/>
      <c r="IPP63" s="134"/>
      <c r="IPQ63" s="134"/>
      <c r="IPR63" s="134"/>
      <c r="IPS63" s="134"/>
      <c r="IPT63" s="134"/>
      <c r="IPU63" s="134"/>
      <c r="IPV63" s="134"/>
      <c r="IPW63" s="134"/>
      <c r="IPX63" s="134"/>
      <c r="IPY63" s="134"/>
      <c r="IPZ63" s="134"/>
      <c r="IQA63" s="134"/>
      <c r="IQB63" s="134"/>
      <c r="IQC63" s="134"/>
      <c r="IQD63" s="134"/>
      <c r="IQE63" s="134"/>
      <c r="IQF63" s="134"/>
      <c r="IQG63" s="134"/>
      <c r="IQH63" s="134"/>
      <c r="IQI63" s="134"/>
      <c r="IQJ63" s="134"/>
      <c r="IQK63" s="134"/>
      <c r="IQL63" s="134"/>
      <c r="IQM63" s="134"/>
      <c r="IQN63" s="134"/>
      <c r="IQO63" s="134"/>
      <c r="IQP63" s="134"/>
      <c r="IQQ63" s="134"/>
      <c r="IQR63" s="134"/>
      <c r="IQS63" s="134"/>
      <c r="IQT63" s="134"/>
      <c r="IQU63" s="134"/>
      <c r="IQV63" s="134"/>
      <c r="IQW63" s="134"/>
      <c r="IQX63" s="134"/>
      <c r="IQY63" s="134"/>
      <c r="IQZ63" s="134"/>
      <c r="IRA63" s="134"/>
      <c r="IRB63" s="134"/>
      <c r="IRC63" s="134"/>
      <c r="IRD63" s="134"/>
      <c r="IRE63" s="134"/>
      <c r="IRF63" s="134"/>
      <c r="IRG63" s="134"/>
      <c r="IRH63" s="134"/>
      <c r="IRI63" s="134"/>
      <c r="IRJ63" s="134"/>
      <c r="IRK63" s="134"/>
      <c r="IRL63" s="134"/>
      <c r="IRM63" s="134"/>
      <c r="IRN63" s="134"/>
      <c r="IRO63" s="134"/>
      <c r="IRP63" s="134"/>
      <c r="IRQ63" s="134"/>
      <c r="IRR63" s="134"/>
      <c r="IRS63" s="134"/>
      <c r="IRT63" s="134"/>
      <c r="IRU63" s="134"/>
      <c r="IRV63" s="134"/>
      <c r="IRW63" s="134"/>
      <c r="IRX63" s="134"/>
      <c r="IRY63" s="134"/>
      <c r="IRZ63" s="134"/>
      <c r="ISA63" s="134"/>
      <c r="ISB63" s="134"/>
      <c r="ISC63" s="134"/>
      <c r="ISD63" s="134"/>
      <c r="ISE63" s="134"/>
      <c r="ISF63" s="134"/>
      <c r="ISG63" s="134"/>
      <c r="ISH63" s="134"/>
      <c r="ISI63" s="134"/>
      <c r="ISJ63" s="134"/>
      <c r="ISK63" s="134"/>
      <c r="ISL63" s="134"/>
      <c r="ISM63" s="134"/>
      <c r="ISN63" s="134"/>
      <c r="ISO63" s="134"/>
      <c r="ISP63" s="134"/>
      <c r="ISQ63" s="134"/>
      <c r="ISR63" s="134"/>
      <c r="ISS63" s="134"/>
      <c r="IST63" s="134"/>
      <c r="ISU63" s="134"/>
      <c r="ISV63" s="134"/>
      <c r="ISW63" s="134"/>
      <c r="ISX63" s="134"/>
      <c r="ISY63" s="134"/>
      <c r="ISZ63" s="134"/>
      <c r="ITA63" s="134"/>
      <c r="ITB63" s="134"/>
      <c r="ITC63" s="134"/>
      <c r="ITD63" s="134"/>
      <c r="ITE63" s="134"/>
      <c r="ITF63" s="134"/>
      <c r="ITG63" s="134"/>
      <c r="ITH63" s="134"/>
      <c r="ITI63" s="134"/>
      <c r="ITJ63" s="134"/>
      <c r="ITK63" s="134"/>
      <c r="ITL63" s="134"/>
      <c r="ITM63" s="134"/>
      <c r="ITN63" s="134"/>
      <c r="ITO63" s="134"/>
      <c r="ITP63" s="134"/>
      <c r="ITQ63" s="134"/>
      <c r="ITR63" s="134"/>
      <c r="ITS63" s="134"/>
      <c r="ITT63" s="134"/>
      <c r="ITU63" s="134"/>
      <c r="ITV63" s="134"/>
      <c r="ITW63" s="134"/>
      <c r="ITX63" s="134"/>
      <c r="ITY63" s="134"/>
      <c r="ITZ63" s="134"/>
      <c r="IUA63" s="134"/>
      <c r="IUB63" s="134"/>
      <c r="IUC63" s="134"/>
      <c r="IUD63" s="134"/>
      <c r="IUE63" s="134"/>
      <c r="IUF63" s="134"/>
      <c r="IUG63" s="134"/>
      <c r="IUH63" s="134"/>
      <c r="IUI63" s="134"/>
      <c r="IUJ63" s="134"/>
      <c r="IUK63" s="134"/>
      <c r="IUL63" s="134"/>
      <c r="IUM63" s="134"/>
      <c r="IUN63" s="134"/>
      <c r="IUO63" s="134"/>
      <c r="IUP63" s="134"/>
      <c r="IUQ63" s="134"/>
      <c r="IUR63" s="134"/>
      <c r="IUS63" s="134"/>
      <c r="IUT63" s="134"/>
      <c r="IUU63" s="134"/>
      <c r="IUV63" s="134"/>
      <c r="IUW63" s="134"/>
      <c r="IUX63" s="134"/>
      <c r="IUY63" s="134"/>
      <c r="IUZ63" s="134"/>
      <c r="IVA63" s="134"/>
      <c r="IVB63" s="134"/>
      <c r="IVC63" s="134"/>
      <c r="IVD63" s="134"/>
      <c r="IVE63" s="134"/>
      <c r="IVF63" s="134"/>
      <c r="IVG63" s="134"/>
      <c r="IVH63" s="134"/>
      <c r="IVI63" s="134"/>
      <c r="IVJ63" s="134"/>
      <c r="IVK63" s="134"/>
      <c r="IVL63" s="134"/>
      <c r="IVM63" s="134"/>
      <c r="IVN63" s="134"/>
      <c r="IVO63" s="134"/>
      <c r="IVP63" s="134"/>
      <c r="IVQ63" s="134"/>
      <c r="IVR63" s="134"/>
      <c r="IVS63" s="134"/>
      <c r="IVT63" s="134"/>
      <c r="IVU63" s="134"/>
      <c r="IVV63" s="134"/>
      <c r="IVW63" s="134"/>
      <c r="IVX63" s="134"/>
      <c r="IVY63" s="134"/>
      <c r="IVZ63" s="134"/>
      <c r="IWA63" s="134"/>
      <c r="IWB63" s="134"/>
      <c r="IWC63" s="134"/>
      <c r="IWD63" s="134"/>
      <c r="IWE63" s="134"/>
      <c r="IWF63" s="134"/>
      <c r="IWG63" s="134"/>
      <c r="IWH63" s="134"/>
      <c r="IWI63" s="134"/>
      <c r="IWJ63" s="134"/>
      <c r="IWK63" s="134"/>
      <c r="IWL63" s="134"/>
      <c r="IWM63" s="134"/>
      <c r="IWN63" s="134"/>
      <c r="IWO63" s="134"/>
      <c r="IWP63" s="134"/>
      <c r="IWQ63" s="134"/>
      <c r="IWR63" s="134"/>
      <c r="IWS63" s="134"/>
      <c r="IWT63" s="134"/>
      <c r="IWU63" s="134"/>
      <c r="IWV63" s="134"/>
      <c r="IWW63" s="134"/>
      <c r="IWX63" s="134"/>
      <c r="IWY63" s="134"/>
      <c r="IWZ63" s="134"/>
      <c r="IXA63" s="134"/>
      <c r="IXB63" s="134"/>
      <c r="IXC63" s="134"/>
      <c r="IXD63" s="134"/>
      <c r="IXE63" s="134"/>
      <c r="IXF63" s="134"/>
      <c r="IXG63" s="134"/>
      <c r="IXH63" s="134"/>
      <c r="IXI63" s="134"/>
      <c r="IXJ63" s="134"/>
      <c r="IXK63" s="134"/>
      <c r="IXL63" s="134"/>
      <c r="IXM63" s="134"/>
      <c r="IXN63" s="134"/>
      <c r="IXO63" s="134"/>
      <c r="IXP63" s="134"/>
      <c r="IXQ63" s="134"/>
      <c r="IXR63" s="134"/>
      <c r="IXS63" s="134"/>
      <c r="IXT63" s="134"/>
      <c r="IXU63" s="134"/>
      <c r="IXV63" s="134"/>
      <c r="IXW63" s="134"/>
      <c r="IXX63" s="134"/>
      <c r="IXY63" s="134"/>
      <c r="IXZ63" s="134"/>
      <c r="IYA63" s="134"/>
      <c r="IYB63" s="134"/>
      <c r="IYC63" s="134"/>
      <c r="IYD63" s="134"/>
      <c r="IYE63" s="134"/>
      <c r="IYF63" s="134"/>
      <c r="IYG63" s="134"/>
      <c r="IYH63" s="134"/>
      <c r="IYI63" s="134"/>
      <c r="IYJ63" s="134"/>
      <c r="IYK63" s="134"/>
      <c r="IYL63" s="134"/>
      <c r="IYM63" s="134"/>
      <c r="IYN63" s="134"/>
      <c r="IYO63" s="134"/>
      <c r="IYP63" s="134"/>
      <c r="IYQ63" s="134"/>
      <c r="IYR63" s="134"/>
      <c r="IYS63" s="134"/>
      <c r="IYT63" s="134"/>
      <c r="IYU63" s="134"/>
      <c r="IYV63" s="134"/>
      <c r="IYW63" s="134"/>
      <c r="IYX63" s="134"/>
      <c r="IYY63" s="134"/>
      <c r="IYZ63" s="134"/>
      <c r="IZA63" s="134"/>
      <c r="IZB63" s="134"/>
      <c r="IZC63" s="134"/>
      <c r="IZD63" s="134"/>
      <c r="IZE63" s="134"/>
      <c r="IZF63" s="134"/>
      <c r="IZG63" s="134"/>
      <c r="IZH63" s="134"/>
      <c r="IZI63" s="134"/>
      <c r="IZJ63" s="134"/>
      <c r="IZK63" s="134"/>
      <c r="IZL63" s="134"/>
      <c r="IZM63" s="134"/>
      <c r="IZN63" s="134"/>
      <c r="IZO63" s="134"/>
      <c r="IZP63" s="134"/>
      <c r="IZQ63" s="134"/>
      <c r="IZR63" s="134"/>
      <c r="IZS63" s="134"/>
      <c r="IZT63" s="134"/>
      <c r="IZU63" s="134"/>
      <c r="IZV63" s="134"/>
      <c r="IZW63" s="134"/>
      <c r="IZX63" s="134"/>
      <c r="IZY63" s="134"/>
      <c r="IZZ63" s="134"/>
      <c r="JAA63" s="134"/>
      <c r="JAB63" s="134"/>
      <c r="JAC63" s="134"/>
      <c r="JAD63" s="134"/>
      <c r="JAE63" s="134"/>
      <c r="JAF63" s="134"/>
      <c r="JAG63" s="134"/>
      <c r="JAH63" s="134"/>
      <c r="JAI63" s="134"/>
      <c r="JAJ63" s="134"/>
      <c r="JAK63" s="134"/>
      <c r="JAL63" s="134"/>
      <c r="JAM63" s="134"/>
      <c r="JAN63" s="134"/>
      <c r="JAO63" s="134"/>
      <c r="JAP63" s="134"/>
      <c r="JAQ63" s="134"/>
      <c r="JAR63" s="134"/>
      <c r="JAS63" s="134"/>
      <c r="JAT63" s="134"/>
      <c r="JAU63" s="134"/>
      <c r="JAV63" s="134"/>
      <c r="JAW63" s="134"/>
      <c r="JAX63" s="134"/>
      <c r="JAY63" s="134"/>
      <c r="JAZ63" s="134"/>
      <c r="JBA63" s="134"/>
      <c r="JBB63" s="134"/>
      <c r="JBC63" s="134"/>
      <c r="JBD63" s="134"/>
      <c r="JBE63" s="134"/>
      <c r="JBF63" s="134"/>
      <c r="JBG63" s="134"/>
      <c r="JBH63" s="134"/>
      <c r="JBI63" s="134"/>
      <c r="JBJ63" s="134"/>
      <c r="JBK63" s="134"/>
      <c r="JBL63" s="134"/>
      <c r="JBM63" s="134"/>
      <c r="JBN63" s="134"/>
      <c r="JBO63" s="134"/>
      <c r="JBP63" s="134"/>
      <c r="JBQ63" s="134"/>
      <c r="JBR63" s="134"/>
      <c r="JBS63" s="134"/>
      <c r="JBT63" s="134"/>
      <c r="JBU63" s="134"/>
      <c r="JBV63" s="134"/>
      <c r="JBW63" s="134"/>
      <c r="JBX63" s="134"/>
      <c r="JBY63" s="134"/>
      <c r="JBZ63" s="134"/>
      <c r="JCA63" s="134"/>
      <c r="JCB63" s="134"/>
      <c r="JCC63" s="134"/>
      <c r="JCD63" s="134"/>
      <c r="JCE63" s="134"/>
      <c r="JCF63" s="134"/>
      <c r="JCG63" s="134"/>
      <c r="JCH63" s="134"/>
      <c r="JCI63" s="134"/>
      <c r="JCJ63" s="134"/>
      <c r="JCK63" s="134"/>
      <c r="JCL63" s="134"/>
      <c r="JCM63" s="134"/>
      <c r="JCN63" s="134"/>
      <c r="JCO63" s="134"/>
      <c r="JCP63" s="134"/>
      <c r="JCQ63" s="134"/>
      <c r="JCR63" s="134"/>
      <c r="JCS63" s="134"/>
      <c r="JCT63" s="134"/>
      <c r="JCU63" s="134"/>
      <c r="JCV63" s="134"/>
      <c r="JCW63" s="134"/>
      <c r="JCX63" s="134"/>
      <c r="JCY63" s="134"/>
      <c r="JCZ63" s="134"/>
      <c r="JDA63" s="134"/>
      <c r="JDB63" s="134"/>
      <c r="JDC63" s="134"/>
      <c r="JDD63" s="134"/>
      <c r="JDE63" s="134"/>
      <c r="JDF63" s="134"/>
      <c r="JDG63" s="134"/>
      <c r="JDH63" s="134"/>
      <c r="JDI63" s="134"/>
      <c r="JDJ63" s="134"/>
      <c r="JDK63" s="134"/>
      <c r="JDL63" s="134"/>
      <c r="JDM63" s="134"/>
      <c r="JDN63" s="134"/>
      <c r="JDO63" s="134"/>
      <c r="JDP63" s="134"/>
      <c r="JDQ63" s="134"/>
      <c r="JDR63" s="134"/>
      <c r="JDS63" s="134"/>
      <c r="JDT63" s="134"/>
      <c r="JDU63" s="134"/>
      <c r="JDV63" s="134"/>
      <c r="JDW63" s="134"/>
      <c r="JDX63" s="134"/>
      <c r="JDY63" s="134"/>
      <c r="JDZ63" s="134"/>
      <c r="JEA63" s="134"/>
      <c r="JEB63" s="134"/>
      <c r="JEC63" s="134"/>
      <c r="JED63" s="134"/>
      <c r="JEE63" s="134"/>
      <c r="JEF63" s="134"/>
      <c r="JEG63" s="134"/>
      <c r="JEH63" s="134"/>
      <c r="JEI63" s="134"/>
      <c r="JEJ63" s="134"/>
      <c r="JEK63" s="134"/>
      <c r="JEL63" s="134"/>
      <c r="JEM63" s="134"/>
      <c r="JEN63" s="134"/>
      <c r="JEO63" s="134"/>
      <c r="JEP63" s="134"/>
      <c r="JEQ63" s="134"/>
      <c r="JER63" s="134"/>
      <c r="JES63" s="134"/>
      <c r="JET63" s="134"/>
      <c r="JEU63" s="134"/>
      <c r="JEV63" s="134"/>
      <c r="JEW63" s="134"/>
      <c r="JEX63" s="134"/>
      <c r="JEY63" s="134"/>
      <c r="JEZ63" s="134"/>
      <c r="JFA63" s="134"/>
      <c r="JFB63" s="134"/>
      <c r="JFC63" s="134"/>
      <c r="JFD63" s="134"/>
      <c r="JFE63" s="134"/>
      <c r="JFF63" s="134"/>
      <c r="JFG63" s="134"/>
      <c r="JFH63" s="134"/>
      <c r="JFI63" s="134"/>
      <c r="JFJ63" s="134"/>
      <c r="JFK63" s="134"/>
      <c r="JFL63" s="134"/>
      <c r="JFM63" s="134"/>
      <c r="JFN63" s="134"/>
      <c r="JFO63" s="134"/>
      <c r="JFP63" s="134"/>
      <c r="JFQ63" s="134"/>
      <c r="JFR63" s="134"/>
      <c r="JFS63" s="134"/>
      <c r="JFT63" s="134"/>
      <c r="JFU63" s="134"/>
      <c r="JFV63" s="134"/>
      <c r="JFW63" s="134"/>
      <c r="JFX63" s="134"/>
      <c r="JFY63" s="134"/>
      <c r="JFZ63" s="134"/>
      <c r="JGA63" s="134"/>
      <c r="JGB63" s="134"/>
      <c r="JGC63" s="134"/>
      <c r="JGD63" s="134"/>
      <c r="JGE63" s="134"/>
      <c r="JGF63" s="134"/>
      <c r="JGG63" s="134"/>
      <c r="JGH63" s="134"/>
      <c r="JGI63" s="134"/>
      <c r="JGJ63" s="134"/>
      <c r="JGK63" s="134"/>
      <c r="JGL63" s="134"/>
      <c r="JGM63" s="134"/>
      <c r="JGN63" s="134"/>
      <c r="JGO63" s="134"/>
      <c r="JGP63" s="134"/>
      <c r="JGQ63" s="134"/>
      <c r="JGR63" s="134"/>
      <c r="JGS63" s="134"/>
      <c r="JGT63" s="134"/>
      <c r="JGU63" s="134"/>
      <c r="JGV63" s="134"/>
      <c r="JGW63" s="134"/>
      <c r="JGX63" s="134"/>
      <c r="JGY63" s="134"/>
      <c r="JGZ63" s="134"/>
      <c r="JHA63" s="134"/>
      <c r="JHB63" s="134"/>
      <c r="JHC63" s="134"/>
      <c r="JHD63" s="134"/>
      <c r="JHE63" s="134"/>
      <c r="JHF63" s="134"/>
      <c r="JHG63" s="134"/>
      <c r="JHH63" s="134"/>
      <c r="JHI63" s="134"/>
      <c r="JHJ63" s="134"/>
      <c r="JHK63" s="134"/>
      <c r="JHL63" s="134"/>
      <c r="JHM63" s="134"/>
      <c r="JHN63" s="134"/>
      <c r="JHO63" s="134"/>
      <c r="JHP63" s="134"/>
      <c r="JHQ63" s="134"/>
      <c r="JHR63" s="134"/>
      <c r="JHS63" s="134"/>
      <c r="JHT63" s="134"/>
      <c r="JHU63" s="134"/>
      <c r="JHV63" s="134"/>
      <c r="JHW63" s="134"/>
      <c r="JHX63" s="134"/>
      <c r="JHY63" s="134"/>
      <c r="JHZ63" s="134"/>
      <c r="JIA63" s="134"/>
      <c r="JIB63" s="134"/>
      <c r="JIC63" s="134"/>
      <c r="JID63" s="134"/>
      <c r="JIE63" s="134"/>
      <c r="JIF63" s="134"/>
      <c r="JIG63" s="134"/>
      <c r="JIH63" s="134"/>
      <c r="JII63" s="134"/>
      <c r="JIJ63" s="134"/>
      <c r="JIK63" s="134"/>
      <c r="JIL63" s="134"/>
      <c r="JIM63" s="134"/>
      <c r="JIN63" s="134"/>
      <c r="JIO63" s="134"/>
      <c r="JIP63" s="134"/>
      <c r="JIQ63" s="134"/>
      <c r="JIR63" s="134"/>
      <c r="JIS63" s="134"/>
      <c r="JIT63" s="134"/>
      <c r="JIU63" s="134"/>
      <c r="JIV63" s="134"/>
      <c r="JIW63" s="134"/>
      <c r="JIX63" s="134"/>
      <c r="JIY63" s="134"/>
      <c r="JIZ63" s="134"/>
      <c r="JJA63" s="134"/>
      <c r="JJB63" s="134"/>
      <c r="JJC63" s="134"/>
      <c r="JJD63" s="134"/>
      <c r="JJE63" s="134"/>
      <c r="JJF63" s="134"/>
      <c r="JJG63" s="134"/>
      <c r="JJH63" s="134"/>
      <c r="JJI63" s="134"/>
      <c r="JJJ63" s="134"/>
      <c r="JJK63" s="134"/>
      <c r="JJL63" s="134"/>
      <c r="JJM63" s="134"/>
      <c r="JJN63" s="134"/>
      <c r="JJO63" s="134"/>
      <c r="JJP63" s="134"/>
      <c r="JJQ63" s="134"/>
      <c r="JJR63" s="134"/>
      <c r="JJS63" s="134"/>
      <c r="JJT63" s="134"/>
      <c r="JJU63" s="134"/>
      <c r="JJV63" s="134"/>
      <c r="JJW63" s="134"/>
      <c r="JJX63" s="134"/>
      <c r="JJY63" s="134"/>
      <c r="JJZ63" s="134"/>
      <c r="JKA63" s="134"/>
      <c r="JKB63" s="134"/>
      <c r="JKC63" s="134"/>
      <c r="JKD63" s="134"/>
      <c r="JKE63" s="134"/>
      <c r="JKF63" s="134"/>
      <c r="JKG63" s="134"/>
      <c r="JKH63" s="134"/>
      <c r="JKI63" s="134"/>
      <c r="JKJ63" s="134"/>
      <c r="JKK63" s="134"/>
      <c r="JKL63" s="134"/>
      <c r="JKM63" s="134"/>
      <c r="JKN63" s="134"/>
      <c r="JKO63" s="134"/>
      <c r="JKP63" s="134"/>
      <c r="JKQ63" s="134"/>
      <c r="JKR63" s="134"/>
      <c r="JKS63" s="134"/>
      <c r="JKT63" s="134"/>
      <c r="JKU63" s="134"/>
      <c r="JKV63" s="134"/>
      <c r="JKW63" s="134"/>
      <c r="JKX63" s="134"/>
      <c r="JKY63" s="134"/>
      <c r="JKZ63" s="134"/>
      <c r="JLA63" s="134"/>
      <c r="JLB63" s="134"/>
      <c r="JLC63" s="134"/>
      <c r="JLD63" s="134"/>
      <c r="JLE63" s="134"/>
      <c r="JLF63" s="134"/>
      <c r="JLG63" s="134"/>
      <c r="JLH63" s="134"/>
      <c r="JLI63" s="134"/>
      <c r="JLJ63" s="134"/>
      <c r="JLK63" s="134"/>
      <c r="JLL63" s="134"/>
      <c r="JLM63" s="134"/>
      <c r="JLN63" s="134"/>
      <c r="JLO63" s="134"/>
      <c r="JLP63" s="134"/>
      <c r="JLQ63" s="134"/>
      <c r="JLR63" s="134"/>
      <c r="JLS63" s="134"/>
      <c r="JLT63" s="134"/>
      <c r="JLU63" s="134"/>
      <c r="JLV63" s="134"/>
      <c r="JLW63" s="134"/>
      <c r="JLX63" s="134"/>
      <c r="JLY63" s="134"/>
      <c r="JLZ63" s="134"/>
      <c r="JMA63" s="134"/>
      <c r="JMB63" s="134"/>
      <c r="JMC63" s="134"/>
      <c r="JMD63" s="134"/>
      <c r="JME63" s="134"/>
      <c r="JMF63" s="134"/>
      <c r="JMG63" s="134"/>
      <c r="JMH63" s="134"/>
      <c r="JMI63" s="134"/>
      <c r="JMJ63" s="134"/>
      <c r="JMK63" s="134"/>
      <c r="JML63" s="134"/>
      <c r="JMM63" s="134"/>
      <c r="JMN63" s="134"/>
      <c r="JMO63" s="134"/>
      <c r="JMP63" s="134"/>
      <c r="JMQ63" s="134"/>
      <c r="JMR63" s="134"/>
      <c r="JMS63" s="134"/>
      <c r="JMT63" s="134"/>
      <c r="JMU63" s="134"/>
      <c r="JMV63" s="134"/>
      <c r="JMW63" s="134"/>
      <c r="JMX63" s="134"/>
      <c r="JMY63" s="134"/>
      <c r="JMZ63" s="134"/>
      <c r="JNA63" s="134"/>
      <c r="JNB63" s="134"/>
      <c r="JNC63" s="134"/>
      <c r="JND63" s="134"/>
      <c r="JNE63" s="134"/>
      <c r="JNF63" s="134"/>
      <c r="JNG63" s="134"/>
      <c r="JNH63" s="134"/>
      <c r="JNI63" s="134"/>
      <c r="JNJ63" s="134"/>
      <c r="JNK63" s="134"/>
      <c r="JNL63" s="134"/>
      <c r="JNM63" s="134"/>
      <c r="JNN63" s="134"/>
      <c r="JNO63" s="134"/>
      <c r="JNP63" s="134"/>
      <c r="JNQ63" s="134"/>
      <c r="JNR63" s="134"/>
      <c r="JNS63" s="134"/>
      <c r="JNT63" s="134"/>
      <c r="JNU63" s="134"/>
      <c r="JNV63" s="134"/>
      <c r="JNW63" s="134"/>
      <c r="JNX63" s="134"/>
      <c r="JNY63" s="134"/>
      <c r="JNZ63" s="134"/>
      <c r="JOA63" s="134"/>
      <c r="JOB63" s="134"/>
      <c r="JOC63" s="134"/>
      <c r="JOD63" s="134"/>
      <c r="JOE63" s="134"/>
      <c r="JOF63" s="134"/>
      <c r="JOG63" s="134"/>
      <c r="JOH63" s="134"/>
      <c r="JOI63" s="134"/>
      <c r="JOJ63" s="134"/>
      <c r="JOK63" s="134"/>
      <c r="JOL63" s="134"/>
      <c r="JOM63" s="134"/>
      <c r="JON63" s="134"/>
      <c r="JOO63" s="134"/>
      <c r="JOP63" s="134"/>
      <c r="JOQ63" s="134"/>
      <c r="JOR63" s="134"/>
      <c r="JOS63" s="134"/>
      <c r="JOT63" s="134"/>
      <c r="JOU63" s="134"/>
      <c r="JOV63" s="134"/>
      <c r="JOW63" s="134"/>
      <c r="JOX63" s="134"/>
      <c r="JOY63" s="134"/>
      <c r="JOZ63" s="134"/>
      <c r="JPA63" s="134"/>
      <c r="JPB63" s="134"/>
      <c r="JPC63" s="134"/>
      <c r="JPD63" s="134"/>
      <c r="JPE63" s="134"/>
      <c r="JPF63" s="134"/>
      <c r="JPG63" s="134"/>
      <c r="JPH63" s="134"/>
      <c r="JPI63" s="134"/>
      <c r="JPJ63" s="134"/>
      <c r="JPK63" s="134"/>
      <c r="JPL63" s="134"/>
      <c r="JPM63" s="134"/>
      <c r="JPN63" s="134"/>
      <c r="JPO63" s="134"/>
      <c r="JPP63" s="134"/>
      <c r="JPQ63" s="134"/>
      <c r="JPR63" s="134"/>
      <c r="JPS63" s="134"/>
      <c r="JPT63" s="134"/>
      <c r="JPU63" s="134"/>
      <c r="JPV63" s="134"/>
      <c r="JPW63" s="134"/>
      <c r="JPX63" s="134"/>
      <c r="JPY63" s="134"/>
      <c r="JPZ63" s="134"/>
      <c r="JQA63" s="134"/>
      <c r="JQB63" s="134"/>
      <c r="JQC63" s="134"/>
      <c r="JQD63" s="134"/>
      <c r="JQE63" s="134"/>
      <c r="JQF63" s="134"/>
      <c r="JQG63" s="134"/>
      <c r="JQH63" s="134"/>
      <c r="JQI63" s="134"/>
      <c r="JQJ63" s="134"/>
      <c r="JQK63" s="134"/>
      <c r="JQL63" s="134"/>
      <c r="JQM63" s="134"/>
      <c r="JQN63" s="134"/>
      <c r="JQO63" s="134"/>
      <c r="JQP63" s="134"/>
      <c r="JQQ63" s="134"/>
      <c r="JQR63" s="134"/>
      <c r="JQS63" s="134"/>
      <c r="JQT63" s="134"/>
      <c r="JQU63" s="134"/>
      <c r="JQV63" s="134"/>
      <c r="JQW63" s="134"/>
      <c r="JQX63" s="134"/>
      <c r="JQY63" s="134"/>
      <c r="JQZ63" s="134"/>
      <c r="JRA63" s="134"/>
      <c r="JRB63" s="134"/>
      <c r="JRC63" s="134"/>
      <c r="JRD63" s="134"/>
      <c r="JRE63" s="134"/>
      <c r="JRF63" s="134"/>
      <c r="JRG63" s="134"/>
      <c r="JRH63" s="134"/>
      <c r="JRI63" s="134"/>
      <c r="JRJ63" s="134"/>
      <c r="JRK63" s="134"/>
      <c r="JRL63" s="134"/>
      <c r="JRM63" s="134"/>
      <c r="JRN63" s="134"/>
      <c r="JRO63" s="134"/>
      <c r="JRP63" s="134"/>
      <c r="JRQ63" s="134"/>
      <c r="JRR63" s="134"/>
      <c r="JRS63" s="134"/>
      <c r="JRT63" s="134"/>
      <c r="JRU63" s="134"/>
      <c r="JRV63" s="134"/>
      <c r="JRW63" s="134"/>
      <c r="JRX63" s="134"/>
      <c r="JRY63" s="134"/>
      <c r="JRZ63" s="134"/>
      <c r="JSA63" s="134"/>
      <c r="JSB63" s="134"/>
      <c r="JSC63" s="134"/>
      <c r="JSD63" s="134"/>
      <c r="JSE63" s="134"/>
      <c r="JSF63" s="134"/>
      <c r="JSG63" s="134"/>
      <c r="JSH63" s="134"/>
      <c r="JSI63" s="134"/>
      <c r="JSJ63" s="134"/>
      <c r="JSK63" s="134"/>
      <c r="JSL63" s="134"/>
      <c r="JSM63" s="134"/>
      <c r="JSN63" s="134"/>
      <c r="JSO63" s="134"/>
      <c r="JSP63" s="134"/>
      <c r="JSQ63" s="134"/>
      <c r="JSR63" s="134"/>
      <c r="JSS63" s="134"/>
      <c r="JST63" s="134"/>
      <c r="JSU63" s="134"/>
      <c r="JSV63" s="134"/>
      <c r="JSW63" s="134"/>
      <c r="JSX63" s="134"/>
      <c r="JSY63" s="134"/>
      <c r="JSZ63" s="134"/>
      <c r="JTA63" s="134"/>
      <c r="JTB63" s="134"/>
      <c r="JTC63" s="134"/>
      <c r="JTD63" s="134"/>
      <c r="JTE63" s="134"/>
      <c r="JTF63" s="134"/>
      <c r="JTG63" s="134"/>
      <c r="JTH63" s="134"/>
      <c r="JTI63" s="134"/>
      <c r="JTJ63" s="134"/>
      <c r="JTK63" s="134"/>
      <c r="JTL63" s="134"/>
      <c r="JTM63" s="134"/>
      <c r="JTN63" s="134"/>
      <c r="JTO63" s="134"/>
      <c r="JTP63" s="134"/>
      <c r="JTQ63" s="134"/>
      <c r="JTR63" s="134"/>
      <c r="JTS63" s="134"/>
      <c r="JTT63" s="134"/>
      <c r="JTU63" s="134"/>
      <c r="JTV63" s="134"/>
      <c r="JTW63" s="134"/>
      <c r="JTX63" s="134"/>
      <c r="JTY63" s="134"/>
      <c r="JTZ63" s="134"/>
      <c r="JUA63" s="134"/>
      <c r="JUB63" s="134"/>
      <c r="JUC63" s="134"/>
      <c r="JUD63" s="134"/>
      <c r="JUE63" s="134"/>
      <c r="JUF63" s="134"/>
      <c r="JUG63" s="134"/>
      <c r="JUH63" s="134"/>
      <c r="JUI63" s="134"/>
      <c r="JUJ63" s="134"/>
      <c r="JUK63" s="134"/>
      <c r="JUL63" s="134"/>
      <c r="JUM63" s="134"/>
      <c r="JUN63" s="134"/>
      <c r="JUO63" s="134"/>
      <c r="JUP63" s="134"/>
      <c r="JUQ63" s="134"/>
      <c r="JUR63" s="134"/>
      <c r="JUS63" s="134"/>
      <c r="JUT63" s="134"/>
      <c r="JUU63" s="134"/>
      <c r="JUV63" s="134"/>
      <c r="JUW63" s="134"/>
      <c r="JUX63" s="134"/>
      <c r="JUY63" s="134"/>
      <c r="JUZ63" s="134"/>
      <c r="JVA63" s="134"/>
      <c r="JVB63" s="134"/>
      <c r="JVC63" s="134"/>
      <c r="JVD63" s="134"/>
      <c r="JVE63" s="134"/>
      <c r="JVF63" s="134"/>
      <c r="JVG63" s="134"/>
      <c r="JVH63" s="134"/>
      <c r="JVI63" s="134"/>
      <c r="JVJ63" s="134"/>
      <c r="JVK63" s="134"/>
      <c r="JVL63" s="134"/>
      <c r="JVM63" s="134"/>
      <c r="JVN63" s="134"/>
      <c r="JVO63" s="134"/>
      <c r="JVP63" s="134"/>
      <c r="JVQ63" s="134"/>
      <c r="JVR63" s="134"/>
      <c r="JVS63" s="134"/>
      <c r="JVT63" s="134"/>
      <c r="JVU63" s="134"/>
      <c r="JVV63" s="134"/>
      <c r="JVW63" s="134"/>
      <c r="JVX63" s="134"/>
      <c r="JVY63" s="134"/>
      <c r="JVZ63" s="134"/>
      <c r="JWA63" s="134"/>
      <c r="JWB63" s="134"/>
      <c r="JWC63" s="134"/>
      <c r="JWD63" s="134"/>
      <c r="JWE63" s="134"/>
      <c r="JWF63" s="134"/>
      <c r="JWG63" s="134"/>
      <c r="JWH63" s="134"/>
      <c r="JWI63" s="134"/>
      <c r="JWJ63" s="134"/>
      <c r="JWK63" s="134"/>
      <c r="JWL63" s="134"/>
      <c r="JWM63" s="134"/>
      <c r="JWN63" s="134"/>
      <c r="JWO63" s="134"/>
      <c r="JWP63" s="134"/>
      <c r="JWQ63" s="134"/>
      <c r="JWR63" s="134"/>
      <c r="JWS63" s="134"/>
      <c r="JWT63" s="134"/>
      <c r="JWU63" s="134"/>
      <c r="JWV63" s="134"/>
      <c r="JWW63" s="134"/>
      <c r="JWX63" s="134"/>
      <c r="JWY63" s="134"/>
      <c r="JWZ63" s="134"/>
      <c r="JXA63" s="134"/>
      <c r="JXB63" s="134"/>
      <c r="JXC63" s="134"/>
      <c r="JXD63" s="134"/>
      <c r="JXE63" s="134"/>
      <c r="JXF63" s="134"/>
      <c r="JXG63" s="134"/>
      <c r="JXH63" s="134"/>
      <c r="JXI63" s="134"/>
      <c r="JXJ63" s="134"/>
      <c r="JXK63" s="134"/>
      <c r="JXL63" s="134"/>
      <c r="JXM63" s="134"/>
      <c r="JXN63" s="134"/>
      <c r="JXO63" s="134"/>
      <c r="JXP63" s="134"/>
      <c r="JXQ63" s="134"/>
      <c r="JXR63" s="134"/>
      <c r="JXS63" s="134"/>
      <c r="JXT63" s="134"/>
      <c r="JXU63" s="134"/>
      <c r="JXV63" s="134"/>
      <c r="JXW63" s="134"/>
      <c r="JXX63" s="134"/>
      <c r="JXY63" s="134"/>
      <c r="JXZ63" s="134"/>
      <c r="JYA63" s="134"/>
      <c r="JYB63" s="134"/>
      <c r="JYC63" s="134"/>
      <c r="JYD63" s="134"/>
      <c r="JYE63" s="134"/>
      <c r="JYF63" s="134"/>
      <c r="JYG63" s="134"/>
      <c r="JYH63" s="134"/>
      <c r="JYI63" s="134"/>
      <c r="JYJ63" s="134"/>
      <c r="JYK63" s="134"/>
      <c r="JYL63" s="134"/>
      <c r="JYM63" s="134"/>
      <c r="JYN63" s="134"/>
      <c r="JYO63" s="134"/>
      <c r="JYP63" s="134"/>
      <c r="JYQ63" s="134"/>
      <c r="JYR63" s="134"/>
      <c r="JYS63" s="134"/>
      <c r="JYT63" s="134"/>
      <c r="JYU63" s="134"/>
      <c r="JYV63" s="134"/>
      <c r="JYW63" s="134"/>
      <c r="JYX63" s="134"/>
      <c r="JYY63" s="134"/>
      <c r="JYZ63" s="134"/>
      <c r="JZA63" s="134"/>
      <c r="JZB63" s="134"/>
      <c r="JZC63" s="134"/>
      <c r="JZD63" s="134"/>
      <c r="JZE63" s="134"/>
      <c r="JZF63" s="134"/>
      <c r="JZG63" s="134"/>
      <c r="JZH63" s="134"/>
      <c r="JZI63" s="134"/>
      <c r="JZJ63" s="134"/>
      <c r="JZK63" s="134"/>
      <c r="JZL63" s="134"/>
      <c r="JZM63" s="134"/>
      <c r="JZN63" s="134"/>
      <c r="JZO63" s="134"/>
      <c r="JZP63" s="134"/>
      <c r="JZQ63" s="134"/>
      <c r="JZR63" s="134"/>
      <c r="JZS63" s="134"/>
      <c r="JZT63" s="134"/>
      <c r="JZU63" s="134"/>
      <c r="JZV63" s="134"/>
      <c r="JZW63" s="134"/>
      <c r="JZX63" s="134"/>
      <c r="JZY63" s="134"/>
      <c r="JZZ63" s="134"/>
      <c r="KAA63" s="134"/>
      <c r="KAB63" s="134"/>
      <c r="KAC63" s="134"/>
      <c r="KAD63" s="134"/>
      <c r="KAE63" s="134"/>
      <c r="KAF63" s="134"/>
      <c r="KAG63" s="134"/>
      <c r="KAH63" s="134"/>
      <c r="KAI63" s="134"/>
      <c r="KAJ63" s="134"/>
      <c r="KAK63" s="134"/>
      <c r="KAL63" s="134"/>
      <c r="KAM63" s="134"/>
      <c r="KAN63" s="134"/>
      <c r="KAO63" s="134"/>
      <c r="KAP63" s="134"/>
      <c r="KAQ63" s="134"/>
      <c r="KAR63" s="134"/>
      <c r="KAS63" s="134"/>
      <c r="KAT63" s="134"/>
      <c r="KAU63" s="134"/>
      <c r="KAV63" s="134"/>
      <c r="KAW63" s="134"/>
      <c r="KAX63" s="134"/>
      <c r="KAY63" s="134"/>
      <c r="KAZ63" s="134"/>
      <c r="KBA63" s="134"/>
      <c r="KBB63" s="134"/>
      <c r="KBC63" s="134"/>
      <c r="KBD63" s="134"/>
      <c r="KBE63" s="134"/>
      <c r="KBF63" s="134"/>
      <c r="KBG63" s="134"/>
      <c r="KBH63" s="134"/>
      <c r="KBI63" s="134"/>
      <c r="KBJ63" s="134"/>
      <c r="KBK63" s="134"/>
      <c r="KBL63" s="134"/>
      <c r="KBM63" s="134"/>
      <c r="KBN63" s="134"/>
      <c r="KBO63" s="134"/>
      <c r="KBP63" s="134"/>
      <c r="KBQ63" s="134"/>
      <c r="KBR63" s="134"/>
      <c r="KBS63" s="134"/>
      <c r="KBT63" s="134"/>
      <c r="KBU63" s="134"/>
      <c r="KBV63" s="134"/>
      <c r="KBW63" s="134"/>
      <c r="KBX63" s="134"/>
      <c r="KBY63" s="134"/>
      <c r="KBZ63" s="134"/>
      <c r="KCA63" s="134"/>
      <c r="KCB63" s="134"/>
      <c r="KCC63" s="134"/>
      <c r="KCD63" s="134"/>
      <c r="KCE63" s="134"/>
      <c r="KCF63" s="134"/>
      <c r="KCG63" s="134"/>
      <c r="KCH63" s="134"/>
      <c r="KCI63" s="134"/>
      <c r="KCJ63" s="134"/>
      <c r="KCK63" s="134"/>
      <c r="KCL63" s="134"/>
      <c r="KCM63" s="134"/>
      <c r="KCN63" s="134"/>
      <c r="KCO63" s="134"/>
      <c r="KCP63" s="134"/>
      <c r="KCQ63" s="134"/>
      <c r="KCR63" s="134"/>
      <c r="KCS63" s="134"/>
      <c r="KCT63" s="134"/>
      <c r="KCU63" s="134"/>
      <c r="KCV63" s="134"/>
      <c r="KCW63" s="134"/>
      <c r="KCX63" s="134"/>
      <c r="KCY63" s="134"/>
      <c r="KCZ63" s="134"/>
      <c r="KDA63" s="134"/>
      <c r="KDB63" s="134"/>
      <c r="KDC63" s="134"/>
      <c r="KDD63" s="134"/>
      <c r="KDE63" s="134"/>
      <c r="KDF63" s="134"/>
      <c r="KDG63" s="134"/>
      <c r="KDH63" s="134"/>
      <c r="KDI63" s="134"/>
      <c r="KDJ63" s="134"/>
      <c r="KDK63" s="134"/>
      <c r="KDL63" s="134"/>
      <c r="KDM63" s="134"/>
      <c r="KDN63" s="134"/>
      <c r="KDO63" s="134"/>
      <c r="KDP63" s="134"/>
      <c r="KDQ63" s="134"/>
      <c r="KDR63" s="134"/>
      <c r="KDS63" s="134"/>
      <c r="KDT63" s="134"/>
      <c r="KDU63" s="134"/>
      <c r="KDV63" s="134"/>
      <c r="KDW63" s="134"/>
      <c r="KDX63" s="134"/>
      <c r="KDY63" s="134"/>
      <c r="KDZ63" s="134"/>
      <c r="KEA63" s="134"/>
      <c r="KEB63" s="134"/>
      <c r="KEC63" s="134"/>
      <c r="KED63" s="134"/>
      <c r="KEE63" s="134"/>
      <c r="KEF63" s="134"/>
      <c r="KEG63" s="134"/>
      <c r="KEH63" s="134"/>
      <c r="KEI63" s="134"/>
      <c r="KEJ63" s="134"/>
      <c r="KEK63" s="134"/>
      <c r="KEL63" s="134"/>
      <c r="KEM63" s="134"/>
      <c r="KEN63" s="134"/>
      <c r="KEO63" s="134"/>
      <c r="KEP63" s="134"/>
      <c r="KEQ63" s="134"/>
      <c r="KER63" s="134"/>
      <c r="KES63" s="134"/>
      <c r="KET63" s="134"/>
      <c r="KEU63" s="134"/>
      <c r="KEV63" s="134"/>
      <c r="KEW63" s="134"/>
      <c r="KEX63" s="134"/>
      <c r="KEY63" s="134"/>
      <c r="KEZ63" s="134"/>
      <c r="KFA63" s="134"/>
      <c r="KFB63" s="134"/>
      <c r="KFC63" s="134"/>
      <c r="KFD63" s="134"/>
      <c r="KFE63" s="134"/>
      <c r="KFF63" s="134"/>
      <c r="KFG63" s="134"/>
      <c r="KFH63" s="134"/>
      <c r="KFI63" s="134"/>
      <c r="KFJ63" s="134"/>
      <c r="KFK63" s="134"/>
      <c r="KFL63" s="134"/>
      <c r="KFM63" s="134"/>
      <c r="KFN63" s="134"/>
      <c r="KFO63" s="134"/>
      <c r="KFP63" s="134"/>
      <c r="KFQ63" s="134"/>
      <c r="KFR63" s="134"/>
      <c r="KFS63" s="134"/>
      <c r="KFT63" s="134"/>
      <c r="KFU63" s="134"/>
      <c r="KFV63" s="134"/>
      <c r="KFW63" s="134"/>
      <c r="KFX63" s="134"/>
      <c r="KFY63" s="134"/>
      <c r="KFZ63" s="134"/>
      <c r="KGA63" s="134"/>
      <c r="KGB63" s="134"/>
      <c r="KGC63" s="134"/>
      <c r="KGD63" s="134"/>
      <c r="KGE63" s="134"/>
      <c r="KGF63" s="134"/>
      <c r="KGG63" s="134"/>
      <c r="KGH63" s="134"/>
      <c r="KGI63" s="134"/>
      <c r="KGJ63" s="134"/>
      <c r="KGK63" s="134"/>
      <c r="KGL63" s="134"/>
      <c r="KGM63" s="134"/>
      <c r="KGN63" s="134"/>
      <c r="KGO63" s="134"/>
      <c r="KGP63" s="134"/>
      <c r="KGQ63" s="134"/>
      <c r="KGR63" s="134"/>
      <c r="KGS63" s="134"/>
      <c r="KGT63" s="134"/>
      <c r="KGU63" s="134"/>
      <c r="KGV63" s="134"/>
      <c r="KGW63" s="134"/>
      <c r="KGX63" s="134"/>
      <c r="KGY63" s="134"/>
      <c r="KGZ63" s="134"/>
      <c r="KHA63" s="134"/>
      <c r="KHB63" s="134"/>
      <c r="KHC63" s="134"/>
      <c r="KHD63" s="134"/>
      <c r="KHE63" s="134"/>
      <c r="KHF63" s="134"/>
      <c r="KHG63" s="134"/>
      <c r="KHH63" s="134"/>
      <c r="KHI63" s="134"/>
      <c r="KHJ63" s="134"/>
      <c r="KHK63" s="134"/>
      <c r="KHL63" s="134"/>
      <c r="KHM63" s="134"/>
      <c r="KHN63" s="134"/>
      <c r="KHO63" s="134"/>
      <c r="KHP63" s="134"/>
      <c r="KHQ63" s="134"/>
      <c r="KHR63" s="134"/>
      <c r="KHS63" s="134"/>
      <c r="KHT63" s="134"/>
      <c r="KHU63" s="134"/>
      <c r="KHV63" s="134"/>
      <c r="KHW63" s="134"/>
      <c r="KHX63" s="134"/>
      <c r="KHY63" s="134"/>
      <c r="KHZ63" s="134"/>
      <c r="KIA63" s="134"/>
      <c r="KIB63" s="134"/>
      <c r="KIC63" s="134"/>
      <c r="KID63" s="134"/>
      <c r="KIE63" s="134"/>
      <c r="KIF63" s="134"/>
      <c r="KIG63" s="134"/>
      <c r="KIH63" s="134"/>
      <c r="KII63" s="134"/>
      <c r="KIJ63" s="134"/>
      <c r="KIK63" s="134"/>
      <c r="KIL63" s="134"/>
      <c r="KIM63" s="134"/>
      <c r="KIN63" s="134"/>
      <c r="KIO63" s="134"/>
      <c r="KIP63" s="134"/>
      <c r="KIQ63" s="134"/>
      <c r="KIR63" s="134"/>
      <c r="KIS63" s="134"/>
      <c r="KIT63" s="134"/>
      <c r="KIU63" s="134"/>
      <c r="KIV63" s="134"/>
      <c r="KIW63" s="134"/>
      <c r="KIX63" s="134"/>
      <c r="KIY63" s="134"/>
      <c r="KIZ63" s="134"/>
      <c r="KJA63" s="134"/>
      <c r="KJB63" s="134"/>
      <c r="KJC63" s="134"/>
      <c r="KJD63" s="134"/>
      <c r="KJE63" s="134"/>
      <c r="KJF63" s="134"/>
      <c r="KJG63" s="134"/>
      <c r="KJH63" s="134"/>
      <c r="KJI63" s="134"/>
      <c r="KJJ63" s="134"/>
      <c r="KJK63" s="134"/>
      <c r="KJL63" s="134"/>
      <c r="KJM63" s="134"/>
      <c r="KJN63" s="134"/>
      <c r="KJO63" s="134"/>
      <c r="KJP63" s="134"/>
      <c r="KJQ63" s="134"/>
      <c r="KJR63" s="134"/>
      <c r="KJS63" s="134"/>
      <c r="KJT63" s="134"/>
      <c r="KJU63" s="134"/>
      <c r="KJV63" s="134"/>
      <c r="KJW63" s="134"/>
      <c r="KJX63" s="134"/>
      <c r="KJY63" s="134"/>
      <c r="KJZ63" s="134"/>
      <c r="KKA63" s="134"/>
      <c r="KKB63" s="134"/>
      <c r="KKC63" s="134"/>
      <c r="KKD63" s="134"/>
      <c r="KKE63" s="134"/>
      <c r="KKF63" s="134"/>
      <c r="KKG63" s="134"/>
      <c r="KKH63" s="134"/>
      <c r="KKI63" s="134"/>
      <c r="KKJ63" s="134"/>
      <c r="KKK63" s="134"/>
      <c r="KKL63" s="134"/>
      <c r="KKM63" s="134"/>
      <c r="KKN63" s="134"/>
      <c r="KKO63" s="134"/>
      <c r="KKP63" s="134"/>
      <c r="KKQ63" s="134"/>
      <c r="KKR63" s="134"/>
      <c r="KKS63" s="134"/>
      <c r="KKT63" s="134"/>
      <c r="KKU63" s="134"/>
      <c r="KKV63" s="134"/>
      <c r="KKW63" s="134"/>
      <c r="KKX63" s="134"/>
      <c r="KKY63" s="134"/>
      <c r="KKZ63" s="134"/>
      <c r="KLA63" s="134"/>
      <c r="KLB63" s="134"/>
      <c r="KLC63" s="134"/>
      <c r="KLD63" s="134"/>
      <c r="KLE63" s="134"/>
      <c r="KLF63" s="134"/>
      <c r="KLG63" s="134"/>
      <c r="KLH63" s="134"/>
      <c r="KLI63" s="134"/>
      <c r="KLJ63" s="134"/>
      <c r="KLK63" s="134"/>
      <c r="KLL63" s="134"/>
      <c r="KLM63" s="134"/>
      <c r="KLN63" s="134"/>
      <c r="KLO63" s="134"/>
      <c r="KLP63" s="134"/>
      <c r="KLQ63" s="134"/>
      <c r="KLR63" s="134"/>
      <c r="KLS63" s="134"/>
      <c r="KLT63" s="134"/>
      <c r="KLU63" s="134"/>
      <c r="KLV63" s="134"/>
      <c r="KLW63" s="134"/>
      <c r="KLX63" s="134"/>
      <c r="KLY63" s="134"/>
      <c r="KLZ63" s="134"/>
      <c r="KMA63" s="134"/>
      <c r="KMB63" s="134"/>
      <c r="KMC63" s="134"/>
      <c r="KMD63" s="134"/>
      <c r="KME63" s="134"/>
      <c r="KMF63" s="134"/>
      <c r="KMG63" s="134"/>
      <c r="KMH63" s="134"/>
      <c r="KMI63" s="134"/>
      <c r="KMJ63" s="134"/>
      <c r="KMK63" s="134"/>
      <c r="KML63" s="134"/>
      <c r="KMM63" s="134"/>
      <c r="KMN63" s="134"/>
      <c r="KMO63" s="134"/>
      <c r="KMP63" s="134"/>
      <c r="KMQ63" s="134"/>
      <c r="KMR63" s="134"/>
      <c r="KMS63" s="134"/>
      <c r="KMT63" s="134"/>
      <c r="KMU63" s="134"/>
      <c r="KMV63" s="134"/>
      <c r="KMW63" s="134"/>
      <c r="KMX63" s="134"/>
      <c r="KMY63" s="134"/>
      <c r="KMZ63" s="134"/>
      <c r="KNA63" s="134"/>
      <c r="KNB63" s="134"/>
      <c r="KNC63" s="134"/>
      <c r="KND63" s="134"/>
      <c r="KNE63" s="134"/>
      <c r="KNF63" s="134"/>
      <c r="KNG63" s="134"/>
      <c r="KNH63" s="134"/>
      <c r="KNI63" s="134"/>
      <c r="KNJ63" s="134"/>
      <c r="KNK63" s="134"/>
      <c r="KNL63" s="134"/>
      <c r="KNM63" s="134"/>
      <c r="KNN63" s="134"/>
      <c r="KNO63" s="134"/>
      <c r="KNP63" s="134"/>
      <c r="KNQ63" s="134"/>
      <c r="KNR63" s="134"/>
      <c r="KNS63" s="134"/>
      <c r="KNT63" s="134"/>
      <c r="KNU63" s="134"/>
      <c r="KNV63" s="134"/>
      <c r="KNW63" s="134"/>
      <c r="KNX63" s="134"/>
      <c r="KNY63" s="134"/>
      <c r="KNZ63" s="134"/>
      <c r="KOA63" s="134"/>
      <c r="KOB63" s="134"/>
      <c r="KOC63" s="134"/>
      <c r="KOD63" s="134"/>
      <c r="KOE63" s="134"/>
      <c r="KOF63" s="134"/>
      <c r="KOG63" s="134"/>
      <c r="KOH63" s="134"/>
      <c r="KOI63" s="134"/>
      <c r="KOJ63" s="134"/>
      <c r="KOK63" s="134"/>
      <c r="KOL63" s="134"/>
      <c r="KOM63" s="134"/>
      <c r="KON63" s="134"/>
      <c r="KOO63" s="134"/>
      <c r="KOP63" s="134"/>
      <c r="KOQ63" s="134"/>
      <c r="KOR63" s="134"/>
      <c r="KOS63" s="134"/>
      <c r="KOT63" s="134"/>
      <c r="KOU63" s="134"/>
      <c r="KOV63" s="134"/>
      <c r="KOW63" s="134"/>
      <c r="KOX63" s="134"/>
      <c r="KOY63" s="134"/>
      <c r="KOZ63" s="134"/>
      <c r="KPA63" s="134"/>
      <c r="KPB63" s="134"/>
      <c r="KPC63" s="134"/>
      <c r="KPD63" s="134"/>
      <c r="KPE63" s="134"/>
      <c r="KPF63" s="134"/>
      <c r="KPG63" s="134"/>
      <c r="KPH63" s="134"/>
      <c r="KPI63" s="134"/>
      <c r="KPJ63" s="134"/>
      <c r="KPK63" s="134"/>
      <c r="KPL63" s="134"/>
      <c r="KPM63" s="134"/>
      <c r="KPN63" s="134"/>
      <c r="KPO63" s="134"/>
      <c r="KPP63" s="134"/>
      <c r="KPQ63" s="134"/>
      <c r="KPR63" s="134"/>
      <c r="KPS63" s="134"/>
      <c r="KPT63" s="134"/>
      <c r="KPU63" s="134"/>
      <c r="KPV63" s="134"/>
      <c r="KPW63" s="134"/>
      <c r="KPX63" s="134"/>
      <c r="KPY63" s="134"/>
      <c r="KPZ63" s="134"/>
      <c r="KQA63" s="134"/>
      <c r="KQB63" s="134"/>
      <c r="KQC63" s="134"/>
      <c r="KQD63" s="134"/>
      <c r="KQE63" s="134"/>
      <c r="KQF63" s="134"/>
      <c r="KQG63" s="134"/>
      <c r="KQH63" s="134"/>
      <c r="KQI63" s="134"/>
      <c r="KQJ63" s="134"/>
      <c r="KQK63" s="134"/>
      <c r="KQL63" s="134"/>
      <c r="KQM63" s="134"/>
      <c r="KQN63" s="134"/>
      <c r="KQO63" s="134"/>
      <c r="KQP63" s="134"/>
      <c r="KQQ63" s="134"/>
      <c r="KQR63" s="134"/>
      <c r="KQS63" s="134"/>
      <c r="KQT63" s="134"/>
      <c r="KQU63" s="134"/>
      <c r="KQV63" s="134"/>
      <c r="KQW63" s="134"/>
      <c r="KQX63" s="134"/>
      <c r="KQY63" s="134"/>
      <c r="KQZ63" s="134"/>
      <c r="KRA63" s="134"/>
      <c r="KRB63" s="134"/>
      <c r="KRC63" s="134"/>
      <c r="KRD63" s="134"/>
      <c r="KRE63" s="134"/>
      <c r="KRF63" s="134"/>
      <c r="KRG63" s="134"/>
      <c r="KRH63" s="134"/>
      <c r="KRI63" s="134"/>
      <c r="KRJ63" s="134"/>
      <c r="KRK63" s="134"/>
      <c r="KRL63" s="134"/>
      <c r="KRM63" s="134"/>
      <c r="KRN63" s="134"/>
      <c r="KRO63" s="134"/>
      <c r="KRP63" s="134"/>
      <c r="KRQ63" s="134"/>
      <c r="KRR63" s="134"/>
      <c r="KRS63" s="134"/>
      <c r="KRT63" s="134"/>
      <c r="KRU63" s="134"/>
      <c r="KRV63" s="134"/>
      <c r="KRW63" s="134"/>
      <c r="KRX63" s="134"/>
      <c r="KRY63" s="134"/>
      <c r="KRZ63" s="134"/>
      <c r="KSA63" s="134"/>
      <c r="KSB63" s="134"/>
      <c r="KSC63" s="134"/>
      <c r="KSD63" s="134"/>
      <c r="KSE63" s="134"/>
      <c r="KSF63" s="134"/>
      <c r="KSG63" s="134"/>
      <c r="KSH63" s="134"/>
      <c r="KSI63" s="134"/>
      <c r="KSJ63" s="134"/>
      <c r="KSK63" s="134"/>
      <c r="KSL63" s="134"/>
      <c r="KSM63" s="134"/>
      <c r="KSN63" s="134"/>
      <c r="KSO63" s="134"/>
      <c r="KSP63" s="134"/>
      <c r="KSQ63" s="134"/>
      <c r="KSR63" s="134"/>
      <c r="KSS63" s="134"/>
      <c r="KST63" s="134"/>
      <c r="KSU63" s="134"/>
      <c r="KSV63" s="134"/>
      <c r="KSW63" s="134"/>
      <c r="KSX63" s="134"/>
      <c r="KSY63" s="134"/>
      <c r="KSZ63" s="134"/>
      <c r="KTA63" s="134"/>
      <c r="KTB63" s="134"/>
      <c r="KTC63" s="134"/>
      <c r="KTD63" s="134"/>
      <c r="KTE63" s="134"/>
      <c r="KTF63" s="134"/>
      <c r="KTG63" s="134"/>
      <c r="KTH63" s="134"/>
      <c r="KTI63" s="134"/>
      <c r="KTJ63" s="134"/>
      <c r="KTK63" s="134"/>
      <c r="KTL63" s="134"/>
      <c r="KTM63" s="134"/>
      <c r="KTN63" s="134"/>
      <c r="KTO63" s="134"/>
      <c r="KTP63" s="134"/>
      <c r="KTQ63" s="134"/>
      <c r="KTR63" s="134"/>
      <c r="KTS63" s="134"/>
      <c r="KTT63" s="134"/>
      <c r="KTU63" s="134"/>
      <c r="KTV63" s="134"/>
      <c r="KTW63" s="134"/>
      <c r="KTX63" s="134"/>
      <c r="KTY63" s="134"/>
      <c r="KTZ63" s="134"/>
      <c r="KUA63" s="134"/>
      <c r="KUB63" s="134"/>
      <c r="KUC63" s="134"/>
      <c r="KUD63" s="134"/>
      <c r="KUE63" s="134"/>
      <c r="KUF63" s="134"/>
      <c r="KUG63" s="134"/>
      <c r="KUH63" s="134"/>
      <c r="KUI63" s="134"/>
      <c r="KUJ63" s="134"/>
      <c r="KUK63" s="134"/>
      <c r="KUL63" s="134"/>
      <c r="KUM63" s="134"/>
      <c r="KUN63" s="134"/>
      <c r="KUO63" s="134"/>
      <c r="KUP63" s="134"/>
      <c r="KUQ63" s="134"/>
      <c r="KUR63" s="134"/>
      <c r="KUS63" s="134"/>
      <c r="KUT63" s="134"/>
      <c r="KUU63" s="134"/>
      <c r="KUV63" s="134"/>
      <c r="KUW63" s="134"/>
      <c r="KUX63" s="134"/>
      <c r="KUY63" s="134"/>
      <c r="KUZ63" s="134"/>
      <c r="KVA63" s="134"/>
      <c r="KVB63" s="134"/>
      <c r="KVC63" s="134"/>
      <c r="KVD63" s="134"/>
      <c r="KVE63" s="134"/>
      <c r="KVF63" s="134"/>
      <c r="KVG63" s="134"/>
      <c r="KVH63" s="134"/>
      <c r="KVI63" s="134"/>
      <c r="KVJ63" s="134"/>
      <c r="KVK63" s="134"/>
      <c r="KVL63" s="134"/>
      <c r="KVM63" s="134"/>
      <c r="KVN63" s="134"/>
      <c r="KVO63" s="134"/>
      <c r="KVP63" s="134"/>
      <c r="KVQ63" s="134"/>
      <c r="KVR63" s="134"/>
      <c r="KVS63" s="134"/>
      <c r="KVT63" s="134"/>
      <c r="KVU63" s="134"/>
      <c r="KVV63" s="134"/>
      <c r="KVW63" s="134"/>
      <c r="KVX63" s="134"/>
      <c r="KVY63" s="134"/>
      <c r="KVZ63" s="134"/>
      <c r="KWA63" s="134"/>
      <c r="KWB63" s="134"/>
      <c r="KWC63" s="134"/>
      <c r="KWD63" s="134"/>
      <c r="KWE63" s="134"/>
      <c r="KWF63" s="134"/>
      <c r="KWG63" s="134"/>
      <c r="KWH63" s="134"/>
      <c r="KWI63" s="134"/>
      <c r="KWJ63" s="134"/>
      <c r="KWK63" s="134"/>
      <c r="KWL63" s="134"/>
      <c r="KWM63" s="134"/>
      <c r="KWN63" s="134"/>
      <c r="KWO63" s="134"/>
      <c r="KWP63" s="134"/>
      <c r="KWQ63" s="134"/>
      <c r="KWR63" s="134"/>
      <c r="KWS63" s="134"/>
      <c r="KWT63" s="134"/>
      <c r="KWU63" s="134"/>
      <c r="KWV63" s="134"/>
      <c r="KWW63" s="134"/>
      <c r="KWX63" s="134"/>
      <c r="KWY63" s="134"/>
      <c r="KWZ63" s="134"/>
      <c r="KXA63" s="134"/>
      <c r="KXB63" s="134"/>
      <c r="KXC63" s="134"/>
      <c r="KXD63" s="134"/>
      <c r="KXE63" s="134"/>
      <c r="KXF63" s="134"/>
      <c r="KXG63" s="134"/>
      <c r="KXH63" s="134"/>
      <c r="KXI63" s="134"/>
      <c r="KXJ63" s="134"/>
      <c r="KXK63" s="134"/>
      <c r="KXL63" s="134"/>
      <c r="KXM63" s="134"/>
      <c r="KXN63" s="134"/>
      <c r="KXO63" s="134"/>
      <c r="KXP63" s="134"/>
      <c r="KXQ63" s="134"/>
      <c r="KXR63" s="134"/>
      <c r="KXS63" s="134"/>
      <c r="KXT63" s="134"/>
      <c r="KXU63" s="134"/>
      <c r="KXV63" s="134"/>
      <c r="KXW63" s="134"/>
      <c r="KXX63" s="134"/>
      <c r="KXY63" s="134"/>
      <c r="KXZ63" s="134"/>
      <c r="KYA63" s="134"/>
      <c r="KYB63" s="134"/>
      <c r="KYC63" s="134"/>
      <c r="KYD63" s="134"/>
      <c r="KYE63" s="134"/>
      <c r="KYF63" s="134"/>
      <c r="KYG63" s="134"/>
      <c r="KYH63" s="134"/>
      <c r="KYI63" s="134"/>
      <c r="KYJ63" s="134"/>
      <c r="KYK63" s="134"/>
      <c r="KYL63" s="134"/>
      <c r="KYM63" s="134"/>
      <c r="KYN63" s="134"/>
      <c r="KYO63" s="134"/>
      <c r="KYP63" s="134"/>
      <c r="KYQ63" s="134"/>
      <c r="KYR63" s="134"/>
      <c r="KYS63" s="134"/>
      <c r="KYT63" s="134"/>
      <c r="KYU63" s="134"/>
      <c r="KYV63" s="134"/>
      <c r="KYW63" s="134"/>
      <c r="KYX63" s="134"/>
      <c r="KYY63" s="134"/>
      <c r="KYZ63" s="134"/>
      <c r="KZA63" s="134"/>
      <c r="KZB63" s="134"/>
      <c r="KZC63" s="134"/>
      <c r="KZD63" s="134"/>
      <c r="KZE63" s="134"/>
      <c r="KZF63" s="134"/>
      <c r="KZG63" s="134"/>
      <c r="KZH63" s="134"/>
      <c r="KZI63" s="134"/>
      <c r="KZJ63" s="134"/>
      <c r="KZK63" s="134"/>
      <c r="KZL63" s="134"/>
      <c r="KZM63" s="134"/>
      <c r="KZN63" s="134"/>
      <c r="KZO63" s="134"/>
      <c r="KZP63" s="134"/>
      <c r="KZQ63" s="134"/>
      <c r="KZR63" s="134"/>
      <c r="KZS63" s="134"/>
      <c r="KZT63" s="134"/>
      <c r="KZU63" s="134"/>
      <c r="KZV63" s="134"/>
      <c r="KZW63" s="134"/>
      <c r="KZX63" s="134"/>
      <c r="KZY63" s="134"/>
      <c r="KZZ63" s="134"/>
      <c r="LAA63" s="134"/>
      <c r="LAB63" s="134"/>
      <c r="LAC63" s="134"/>
      <c r="LAD63" s="134"/>
      <c r="LAE63" s="134"/>
      <c r="LAF63" s="134"/>
      <c r="LAG63" s="134"/>
      <c r="LAH63" s="134"/>
      <c r="LAI63" s="134"/>
      <c r="LAJ63" s="134"/>
      <c r="LAK63" s="134"/>
      <c r="LAL63" s="134"/>
      <c r="LAM63" s="134"/>
      <c r="LAN63" s="134"/>
      <c r="LAO63" s="134"/>
      <c r="LAP63" s="134"/>
      <c r="LAQ63" s="134"/>
      <c r="LAR63" s="134"/>
      <c r="LAS63" s="134"/>
      <c r="LAT63" s="134"/>
      <c r="LAU63" s="134"/>
      <c r="LAV63" s="134"/>
      <c r="LAW63" s="134"/>
      <c r="LAX63" s="134"/>
      <c r="LAY63" s="134"/>
      <c r="LAZ63" s="134"/>
      <c r="LBA63" s="134"/>
      <c r="LBB63" s="134"/>
      <c r="LBC63" s="134"/>
      <c r="LBD63" s="134"/>
      <c r="LBE63" s="134"/>
      <c r="LBF63" s="134"/>
      <c r="LBG63" s="134"/>
      <c r="LBH63" s="134"/>
      <c r="LBI63" s="134"/>
      <c r="LBJ63" s="134"/>
      <c r="LBK63" s="134"/>
      <c r="LBL63" s="134"/>
      <c r="LBM63" s="134"/>
      <c r="LBN63" s="134"/>
      <c r="LBO63" s="134"/>
      <c r="LBP63" s="134"/>
      <c r="LBQ63" s="134"/>
      <c r="LBR63" s="134"/>
      <c r="LBS63" s="134"/>
      <c r="LBT63" s="134"/>
      <c r="LBU63" s="134"/>
      <c r="LBV63" s="134"/>
      <c r="LBW63" s="134"/>
      <c r="LBX63" s="134"/>
      <c r="LBY63" s="134"/>
      <c r="LBZ63" s="134"/>
      <c r="LCA63" s="134"/>
      <c r="LCB63" s="134"/>
      <c r="LCC63" s="134"/>
      <c r="LCD63" s="134"/>
      <c r="LCE63" s="134"/>
      <c r="LCF63" s="134"/>
      <c r="LCG63" s="134"/>
      <c r="LCH63" s="134"/>
      <c r="LCI63" s="134"/>
      <c r="LCJ63" s="134"/>
      <c r="LCK63" s="134"/>
      <c r="LCL63" s="134"/>
      <c r="LCM63" s="134"/>
      <c r="LCN63" s="134"/>
      <c r="LCO63" s="134"/>
      <c r="LCP63" s="134"/>
      <c r="LCQ63" s="134"/>
      <c r="LCR63" s="134"/>
      <c r="LCS63" s="134"/>
      <c r="LCT63" s="134"/>
      <c r="LCU63" s="134"/>
      <c r="LCV63" s="134"/>
      <c r="LCW63" s="134"/>
      <c r="LCX63" s="134"/>
      <c r="LCY63" s="134"/>
      <c r="LCZ63" s="134"/>
      <c r="LDA63" s="134"/>
      <c r="LDB63" s="134"/>
      <c r="LDC63" s="134"/>
      <c r="LDD63" s="134"/>
      <c r="LDE63" s="134"/>
      <c r="LDF63" s="134"/>
      <c r="LDG63" s="134"/>
      <c r="LDH63" s="134"/>
      <c r="LDI63" s="134"/>
      <c r="LDJ63" s="134"/>
      <c r="LDK63" s="134"/>
      <c r="LDL63" s="134"/>
      <c r="LDM63" s="134"/>
      <c r="LDN63" s="134"/>
      <c r="LDO63" s="134"/>
      <c r="LDP63" s="134"/>
      <c r="LDQ63" s="134"/>
      <c r="LDR63" s="134"/>
      <c r="LDS63" s="134"/>
      <c r="LDT63" s="134"/>
      <c r="LDU63" s="134"/>
      <c r="LDV63" s="134"/>
      <c r="LDW63" s="134"/>
      <c r="LDX63" s="134"/>
      <c r="LDY63" s="134"/>
      <c r="LDZ63" s="134"/>
      <c r="LEA63" s="134"/>
      <c r="LEB63" s="134"/>
      <c r="LEC63" s="134"/>
      <c r="LED63" s="134"/>
      <c r="LEE63" s="134"/>
      <c r="LEF63" s="134"/>
      <c r="LEG63" s="134"/>
      <c r="LEH63" s="134"/>
      <c r="LEI63" s="134"/>
      <c r="LEJ63" s="134"/>
      <c r="LEK63" s="134"/>
      <c r="LEL63" s="134"/>
      <c r="LEM63" s="134"/>
      <c r="LEN63" s="134"/>
      <c r="LEO63" s="134"/>
      <c r="LEP63" s="134"/>
      <c r="LEQ63" s="134"/>
      <c r="LER63" s="134"/>
      <c r="LES63" s="134"/>
      <c r="LET63" s="134"/>
      <c r="LEU63" s="134"/>
      <c r="LEV63" s="134"/>
      <c r="LEW63" s="134"/>
      <c r="LEX63" s="134"/>
      <c r="LEY63" s="134"/>
      <c r="LEZ63" s="134"/>
      <c r="LFA63" s="134"/>
      <c r="LFB63" s="134"/>
      <c r="LFC63" s="134"/>
      <c r="LFD63" s="134"/>
      <c r="LFE63" s="134"/>
      <c r="LFF63" s="134"/>
      <c r="LFG63" s="134"/>
      <c r="LFH63" s="134"/>
      <c r="LFI63" s="134"/>
      <c r="LFJ63" s="134"/>
      <c r="LFK63" s="134"/>
      <c r="LFL63" s="134"/>
      <c r="LFM63" s="134"/>
      <c r="LFN63" s="134"/>
      <c r="LFO63" s="134"/>
      <c r="LFP63" s="134"/>
      <c r="LFQ63" s="134"/>
      <c r="LFR63" s="134"/>
      <c r="LFS63" s="134"/>
      <c r="LFT63" s="134"/>
      <c r="LFU63" s="134"/>
      <c r="LFV63" s="134"/>
      <c r="LFW63" s="134"/>
      <c r="LFX63" s="134"/>
      <c r="LFY63" s="134"/>
      <c r="LFZ63" s="134"/>
      <c r="LGA63" s="134"/>
      <c r="LGB63" s="134"/>
      <c r="LGC63" s="134"/>
      <c r="LGD63" s="134"/>
      <c r="LGE63" s="134"/>
      <c r="LGF63" s="134"/>
      <c r="LGG63" s="134"/>
      <c r="LGH63" s="134"/>
      <c r="LGI63" s="134"/>
      <c r="LGJ63" s="134"/>
      <c r="LGK63" s="134"/>
      <c r="LGL63" s="134"/>
      <c r="LGM63" s="134"/>
      <c r="LGN63" s="134"/>
      <c r="LGO63" s="134"/>
      <c r="LGP63" s="134"/>
      <c r="LGQ63" s="134"/>
      <c r="LGR63" s="134"/>
      <c r="LGS63" s="134"/>
      <c r="LGT63" s="134"/>
      <c r="LGU63" s="134"/>
      <c r="LGV63" s="134"/>
      <c r="LGW63" s="134"/>
      <c r="LGX63" s="134"/>
      <c r="LGY63" s="134"/>
      <c r="LGZ63" s="134"/>
      <c r="LHA63" s="134"/>
      <c r="LHB63" s="134"/>
      <c r="LHC63" s="134"/>
      <c r="LHD63" s="134"/>
      <c r="LHE63" s="134"/>
      <c r="LHF63" s="134"/>
      <c r="LHG63" s="134"/>
      <c r="LHH63" s="134"/>
      <c r="LHI63" s="134"/>
      <c r="LHJ63" s="134"/>
      <c r="LHK63" s="134"/>
      <c r="LHL63" s="134"/>
      <c r="LHM63" s="134"/>
      <c r="LHN63" s="134"/>
      <c r="LHO63" s="134"/>
      <c r="LHP63" s="134"/>
      <c r="LHQ63" s="134"/>
      <c r="LHR63" s="134"/>
      <c r="LHS63" s="134"/>
      <c r="LHT63" s="134"/>
      <c r="LHU63" s="134"/>
      <c r="LHV63" s="134"/>
      <c r="LHW63" s="134"/>
      <c r="LHX63" s="134"/>
      <c r="LHY63" s="134"/>
      <c r="LHZ63" s="134"/>
      <c r="LIA63" s="134"/>
      <c r="LIB63" s="134"/>
      <c r="LIC63" s="134"/>
      <c r="LID63" s="134"/>
      <c r="LIE63" s="134"/>
      <c r="LIF63" s="134"/>
      <c r="LIG63" s="134"/>
      <c r="LIH63" s="134"/>
      <c r="LII63" s="134"/>
      <c r="LIJ63" s="134"/>
      <c r="LIK63" s="134"/>
      <c r="LIL63" s="134"/>
      <c r="LIM63" s="134"/>
      <c r="LIN63" s="134"/>
      <c r="LIO63" s="134"/>
      <c r="LIP63" s="134"/>
      <c r="LIQ63" s="134"/>
      <c r="LIR63" s="134"/>
      <c r="LIS63" s="134"/>
      <c r="LIT63" s="134"/>
      <c r="LIU63" s="134"/>
      <c r="LIV63" s="134"/>
      <c r="LIW63" s="134"/>
      <c r="LIX63" s="134"/>
      <c r="LIY63" s="134"/>
      <c r="LIZ63" s="134"/>
      <c r="LJA63" s="134"/>
      <c r="LJB63" s="134"/>
      <c r="LJC63" s="134"/>
      <c r="LJD63" s="134"/>
      <c r="LJE63" s="134"/>
      <c r="LJF63" s="134"/>
      <c r="LJG63" s="134"/>
      <c r="LJH63" s="134"/>
      <c r="LJI63" s="134"/>
      <c r="LJJ63" s="134"/>
      <c r="LJK63" s="134"/>
      <c r="LJL63" s="134"/>
      <c r="LJM63" s="134"/>
      <c r="LJN63" s="134"/>
      <c r="LJO63" s="134"/>
      <c r="LJP63" s="134"/>
      <c r="LJQ63" s="134"/>
      <c r="LJR63" s="134"/>
      <c r="LJS63" s="134"/>
      <c r="LJT63" s="134"/>
      <c r="LJU63" s="134"/>
      <c r="LJV63" s="134"/>
      <c r="LJW63" s="134"/>
      <c r="LJX63" s="134"/>
      <c r="LJY63" s="134"/>
      <c r="LJZ63" s="134"/>
      <c r="LKA63" s="134"/>
      <c r="LKB63" s="134"/>
      <c r="LKC63" s="134"/>
      <c r="LKD63" s="134"/>
      <c r="LKE63" s="134"/>
      <c r="LKF63" s="134"/>
      <c r="LKG63" s="134"/>
      <c r="LKH63" s="134"/>
      <c r="LKI63" s="134"/>
      <c r="LKJ63" s="134"/>
      <c r="LKK63" s="134"/>
      <c r="LKL63" s="134"/>
      <c r="LKM63" s="134"/>
      <c r="LKN63" s="134"/>
      <c r="LKO63" s="134"/>
      <c r="LKP63" s="134"/>
      <c r="LKQ63" s="134"/>
      <c r="LKR63" s="134"/>
      <c r="LKS63" s="134"/>
      <c r="LKT63" s="134"/>
      <c r="LKU63" s="134"/>
      <c r="LKV63" s="134"/>
      <c r="LKW63" s="134"/>
      <c r="LKX63" s="134"/>
      <c r="LKY63" s="134"/>
      <c r="LKZ63" s="134"/>
      <c r="LLA63" s="134"/>
      <c r="LLB63" s="134"/>
      <c r="LLC63" s="134"/>
      <c r="LLD63" s="134"/>
      <c r="LLE63" s="134"/>
      <c r="LLF63" s="134"/>
      <c r="LLG63" s="134"/>
      <c r="LLH63" s="134"/>
      <c r="LLI63" s="134"/>
      <c r="LLJ63" s="134"/>
      <c r="LLK63" s="134"/>
      <c r="LLL63" s="134"/>
      <c r="LLM63" s="134"/>
      <c r="LLN63" s="134"/>
      <c r="LLO63" s="134"/>
      <c r="LLP63" s="134"/>
      <c r="LLQ63" s="134"/>
      <c r="LLR63" s="134"/>
      <c r="LLS63" s="134"/>
      <c r="LLT63" s="134"/>
      <c r="LLU63" s="134"/>
      <c r="LLV63" s="134"/>
      <c r="LLW63" s="134"/>
      <c r="LLX63" s="134"/>
      <c r="LLY63" s="134"/>
      <c r="LLZ63" s="134"/>
      <c r="LMA63" s="134"/>
      <c r="LMB63" s="134"/>
      <c r="LMC63" s="134"/>
      <c r="LMD63" s="134"/>
      <c r="LME63" s="134"/>
      <c r="LMF63" s="134"/>
      <c r="LMG63" s="134"/>
      <c r="LMH63" s="134"/>
      <c r="LMI63" s="134"/>
      <c r="LMJ63" s="134"/>
      <c r="LMK63" s="134"/>
      <c r="LML63" s="134"/>
      <c r="LMM63" s="134"/>
      <c r="LMN63" s="134"/>
      <c r="LMO63" s="134"/>
      <c r="LMP63" s="134"/>
      <c r="LMQ63" s="134"/>
      <c r="LMR63" s="134"/>
      <c r="LMS63" s="134"/>
      <c r="LMT63" s="134"/>
      <c r="LMU63" s="134"/>
      <c r="LMV63" s="134"/>
      <c r="LMW63" s="134"/>
      <c r="LMX63" s="134"/>
      <c r="LMY63" s="134"/>
      <c r="LMZ63" s="134"/>
      <c r="LNA63" s="134"/>
      <c r="LNB63" s="134"/>
      <c r="LNC63" s="134"/>
      <c r="LND63" s="134"/>
      <c r="LNE63" s="134"/>
      <c r="LNF63" s="134"/>
      <c r="LNG63" s="134"/>
      <c r="LNH63" s="134"/>
      <c r="LNI63" s="134"/>
      <c r="LNJ63" s="134"/>
      <c r="LNK63" s="134"/>
      <c r="LNL63" s="134"/>
      <c r="LNM63" s="134"/>
      <c r="LNN63" s="134"/>
      <c r="LNO63" s="134"/>
      <c r="LNP63" s="134"/>
      <c r="LNQ63" s="134"/>
      <c r="LNR63" s="134"/>
      <c r="LNS63" s="134"/>
      <c r="LNT63" s="134"/>
      <c r="LNU63" s="134"/>
      <c r="LNV63" s="134"/>
      <c r="LNW63" s="134"/>
      <c r="LNX63" s="134"/>
      <c r="LNY63" s="134"/>
      <c r="LNZ63" s="134"/>
      <c r="LOA63" s="134"/>
      <c r="LOB63" s="134"/>
      <c r="LOC63" s="134"/>
      <c r="LOD63" s="134"/>
      <c r="LOE63" s="134"/>
      <c r="LOF63" s="134"/>
      <c r="LOG63" s="134"/>
      <c r="LOH63" s="134"/>
      <c r="LOI63" s="134"/>
      <c r="LOJ63" s="134"/>
      <c r="LOK63" s="134"/>
      <c r="LOL63" s="134"/>
      <c r="LOM63" s="134"/>
      <c r="LON63" s="134"/>
      <c r="LOO63" s="134"/>
      <c r="LOP63" s="134"/>
      <c r="LOQ63" s="134"/>
      <c r="LOR63" s="134"/>
      <c r="LOS63" s="134"/>
      <c r="LOT63" s="134"/>
      <c r="LOU63" s="134"/>
      <c r="LOV63" s="134"/>
      <c r="LOW63" s="134"/>
      <c r="LOX63" s="134"/>
      <c r="LOY63" s="134"/>
      <c r="LOZ63" s="134"/>
      <c r="LPA63" s="134"/>
      <c r="LPB63" s="134"/>
      <c r="LPC63" s="134"/>
      <c r="LPD63" s="134"/>
      <c r="LPE63" s="134"/>
      <c r="LPF63" s="134"/>
      <c r="LPG63" s="134"/>
      <c r="LPH63" s="134"/>
      <c r="LPI63" s="134"/>
      <c r="LPJ63" s="134"/>
      <c r="LPK63" s="134"/>
      <c r="LPL63" s="134"/>
      <c r="LPM63" s="134"/>
      <c r="LPN63" s="134"/>
      <c r="LPO63" s="134"/>
      <c r="LPP63" s="134"/>
      <c r="LPQ63" s="134"/>
      <c r="LPR63" s="134"/>
      <c r="LPS63" s="134"/>
      <c r="LPT63" s="134"/>
      <c r="LPU63" s="134"/>
      <c r="LPV63" s="134"/>
      <c r="LPW63" s="134"/>
      <c r="LPX63" s="134"/>
      <c r="LPY63" s="134"/>
      <c r="LPZ63" s="134"/>
      <c r="LQA63" s="134"/>
      <c r="LQB63" s="134"/>
      <c r="LQC63" s="134"/>
      <c r="LQD63" s="134"/>
      <c r="LQE63" s="134"/>
      <c r="LQF63" s="134"/>
      <c r="LQG63" s="134"/>
      <c r="LQH63" s="134"/>
      <c r="LQI63" s="134"/>
      <c r="LQJ63" s="134"/>
      <c r="LQK63" s="134"/>
      <c r="LQL63" s="134"/>
      <c r="LQM63" s="134"/>
      <c r="LQN63" s="134"/>
      <c r="LQO63" s="134"/>
      <c r="LQP63" s="134"/>
      <c r="LQQ63" s="134"/>
      <c r="LQR63" s="134"/>
      <c r="LQS63" s="134"/>
      <c r="LQT63" s="134"/>
      <c r="LQU63" s="134"/>
      <c r="LQV63" s="134"/>
      <c r="LQW63" s="134"/>
      <c r="LQX63" s="134"/>
      <c r="LQY63" s="134"/>
      <c r="LQZ63" s="134"/>
      <c r="LRA63" s="134"/>
      <c r="LRB63" s="134"/>
      <c r="LRC63" s="134"/>
      <c r="LRD63" s="134"/>
      <c r="LRE63" s="134"/>
      <c r="LRF63" s="134"/>
      <c r="LRG63" s="134"/>
      <c r="LRH63" s="134"/>
      <c r="LRI63" s="134"/>
      <c r="LRJ63" s="134"/>
      <c r="LRK63" s="134"/>
      <c r="LRL63" s="134"/>
      <c r="LRM63" s="134"/>
      <c r="LRN63" s="134"/>
      <c r="LRO63" s="134"/>
      <c r="LRP63" s="134"/>
      <c r="LRQ63" s="134"/>
      <c r="LRR63" s="134"/>
      <c r="LRS63" s="134"/>
      <c r="LRT63" s="134"/>
      <c r="LRU63" s="134"/>
      <c r="LRV63" s="134"/>
      <c r="LRW63" s="134"/>
      <c r="LRX63" s="134"/>
      <c r="LRY63" s="134"/>
      <c r="LRZ63" s="134"/>
      <c r="LSA63" s="134"/>
      <c r="LSB63" s="134"/>
      <c r="LSC63" s="134"/>
      <c r="LSD63" s="134"/>
      <c r="LSE63" s="134"/>
      <c r="LSF63" s="134"/>
      <c r="LSG63" s="134"/>
      <c r="LSH63" s="134"/>
      <c r="LSI63" s="134"/>
      <c r="LSJ63" s="134"/>
      <c r="LSK63" s="134"/>
      <c r="LSL63" s="134"/>
      <c r="LSM63" s="134"/>
      <c r="LSN63" s="134"/>
      <c r="LSO63" s="134"/>
      <c r="LSP63" s="134"/>
      <c r="LSQ63" s="134"/>
      <c r="LSR63" s="134"/>
      <c r="LSS63" s="134"/>
      <c r="LST63" s="134"/>
      <c r="LSU63" s="134"/>
      <c r="LSV63" s="134"/>
      <c r="LSW63" s="134"/>
      <c r="LSX63" s="134"/>
      <c r="LSY63" s="134"/>
      <c r="LSZ63" s="134"/>
      <c r="LTA63" s="134"/>
      <c r="LTB63" s="134"/>
      <c r="LTC63" s="134"/>
      <c r="LTD63" s="134"/>
      <c r="LTE63" s="134"/>
      <c r="LTF63" s="134"/>
      <c r="LTG63" s="134"/>
      <c r="LTH63" s="134"/>
      <c r="LTI63" s="134"/>
      <c r="LTJ63" s="134"/>
      <c r="LTK63" s="134"/>
      <c r="LTL63" s="134"/>
      <c r="LTM63" s="134"/>
      <c r="LTN63" s="134"/>
      <c r="LTO63" s="134"/>
      <c r="LTP63" s="134"/>
      <c r="LTQ63" s="134"/>
      <c r="LTR63" s="134"/>
      <c r="LTS63" s="134"/>
      <c r="LTT63" s="134"/>
      <c r="LTU63" s="134"/>
      <c r="LTV63" s="134"/>
      <c r="LTW63" s="134"/>
      <c r="LTX63" s="134"/>
      <c r="LTY63" s="134"/>
      <c r="LTZ63" s="134"/>
      <c r="LUA63" s="134"/>
      <c r="LUB63" s="134"/>
      <c r="LUC63" s="134"/>
      <c r="LUD63" s="134"/>
      <c r="LUE63" s="134"/>
      <c r="LUF63" s="134"/>
      <c r="LUG63" s="134"/>
      <c r="LUH63" s="134"/>
      <c r="LUI63" s="134"/>
      <c r="LUJ63" s="134"/>
      <c r="LUK63" s="134"/>
      <c r="LUL63" s="134"/>
      <c r="LUM63" s="134"/>
      <c r="LUN63" s="134"/>
      <c r="LUO63" s="134"/>
      <c r="LUP63" s="134"/>
      <c r="LUQ63" s="134"/>
      <c r="LUR63" s="134"/>
      <c r="LUS63" s="134"/>
      <c r="LUT63" s="134"/>
      <c r="LUU63" s="134"/>
      <c r="LUV63" s="134"/>
      <c r="LUW63" s="134"/>
      <c r="LUX63" s="134"/>
      <c r="LUY63" s="134"/>
      <c r="LUZ63" s="134"/>
      <c r="LVA63" s="134"/>
      <c r="LVB63" s="134"/>
      <c r="LVC63" s="134"/>
      <c r="LVD63" s="134"/>
      <c r="LVE63" s="134"/>
      <c r="LVF63" s="134"/>
      <c r="LVG63" s="134"/>
      <c r="LVH63" s="134"/>
      <c r="LVI63" s="134"/>
      <c r="LVJ63" s="134"/>
      <c r="LVK63" s="134"/>
      <c r="LVL63" s="134"/>
      <c r="LVM63" s="134"/>
      <c r="LVN63" s="134"/>
      <c r="LVO63" s="134"/>
      <c r="LVP63" s="134"/>
      <c r="LVQ63" s="134"/>
      <c r="LVR63" s="134"/>
      <c r="LVS63" s="134"/>
      <c r="LVT63" s="134"/>
      <c r="LVU63" s="134"/>
      <c r="LVV63" s="134"/>
      <c r="LVW63" s="134"/>
      <c r="LVX63" s="134"/>
      <c r="LVY63" s="134"/>
      <c r="LVZ63" s="134"/>
      <c r="LWA63" s="134"/>
      <c r="LWB63" s="134"/>
      <c r="LWC63" s="134"/>
      <c r="LWD63" s="134"/>
      <c r="LWE63" s="134"/>
      <c r="LWF63" s="134"/>
      <c r="LWG63" s="134"/>
      <c r="LWH63" s="134"/>
      <c r="LWI63" s="134"/>
      <c r="LWJ63" s="134"/>
      <c r="LWK63" s="134"/>
      <c r="LWL63" s="134"/>
      <c r="LWM63" s="134"/>
      <c r="LWN63" s="134"/>
      <c r="LWO63" s="134"/>
      <c r="LWP63" s="134"/>
      <c r="LWQ63" s="134"/>
      <c r="LWR63" s="134"/>
      <c r="LWS63" s="134"/>
      <c r="LWT63" s="134"/>
      <c r="LWU63" s="134"/>
      <c r="LWV63" s="134"/>
      <c r="LWW63" s="134"/>
      <c r="LWX63" s="134"/>
      <c r="LWY63" s="134"/>
      <c r="LWZ63" s="134"/>
      <c r="LXA63" s="134"/>
      <c r="LXB63" s="134"/>
      <c r="LXC63" s="134"/>
      <c r="LXD63" s="134"/>
      <c r="LXE63" s="134"/>
      <c r="LXF63" s="134"/>
      <c r="LXG63" s="134"/>
      <c r="LXH63" s="134"/>
      <c r="LXI63" s="134"/>
      <c r="LXJ63" s="134"/>
      <c r="LXK63" s="134"/>
      <c r="LXL63" s="134"/>
      <c r="LXM63" s="134"/>
      <c r="LXN63" s="134"/>
      <c r="LXO63" s="134"/>
      <c r="LXP63" s="134"/>
      <c r="LXQ63" s="134"/>
      <c r="LXR63" s="134"/>
      <c r="LXS63" s="134"/>
      <c r="LXT63" s="134"/>
      <c r="LXU63" s="134"/>
      <c r="LXV63" s="134"/>
      <c r="LXW63" s="134"/>
      <c r="LXX63" s="134"/>
      <c r="LXY63" s="134"/>
      <c r="LXZ63" s="134"/>
      <c r="LYA63" s="134"/>
      <c r="LYB63" s="134"/>
      <c r="LYC63" s="134"/>
      <c r="LYD63" s="134"/>
      <c r="LYE63" s="134"/>
      <c r="LYF63" s="134"/>
      <c r="LYG63" s="134"/>
      <c r="LYH63" s="134"/>
      <c r="LYI63" s="134"/>
      <c r="LYJ63" s="134"/>
      <c r="LYK63" s="134"/>
      <c r="LYL63" s="134"/>
      <c r="LYM63" s="134"/>
      <c r="LYN63" s="134"/>
      <c r="LYO63" s="134"/>
      <c r="LYP63" s="134"/>
      <c r="LYQ63" s="134"/>
      <c r="LYR63" s="134"/>
      <c r="LYS63" s="134"/>
      <c r="LYT63" s="134"/>
      <c r="LYU63" s="134"/>
      <c r="LYV63" s="134"/>
      <c r="LYW63" s="134"/>
      <c r="LYX63" s="134"/>
      <c r="LYY63" s="134"/>
      <c r="LYZ63" s="134"/>
      <c r="LZA63" s="134"/>
      <c r="LZB63" s="134"/>
      <c r="LZC63" s="134"/>
      <c r="LZD63" s="134"/>
      <c r="LZE63" s="134"/>
      <c r="LZF63" s="134"/>
      <c r="LZG63" s="134"/>
      <c r="LZH63" s="134"/>
      <c r="LZI63" s="134"/>
      <c r="LZJ63" s="134"/>
      <c r="LZK63" s="134"/>
      <c r="LZL63" s="134"/>
      <c r="LZM63" s="134"/>
      <c r="LZN63" s="134"/>
      <c r="LZO63" s="134"/>
      <c r="LZP63" s="134"/>
      <c r="LZQ63" s="134"/>
      <c r="LZR63" s="134"/>
      <c r="LZS63" s="134"/>
      <c r="LZT63" s="134"/>
      <c r="LZU63" s="134"/>
      <c r="LZV63" s="134"/>
      <c r="LZW63" s="134"/>
      <c r="LZX63" s="134"/>
      <c r="LZY63" s="134"/>
      <c r="LZZ63" s="134"/>
      <c r="MAA63" s="134"/>
      <c r="MAB63" s="134"/>
      <c r="MAC63" s="134"/>
      <c r="MAD63" s="134"/>
      <c r="MAE63" s="134"/>
      <c r="MAF63" s="134"/>
      <c r="MAG63" s="134"/>
      <c r="MAH63" s="134"/>
      <c r="MAI63" s="134"/>
      <c r="MAJ63" s="134"/>
      <c r="MAK63" s="134"/>
      <c r="MAL63" s="134"/>
      <c r="MAM63" s="134"/>
      <c r="MAN63" s="134"/>
      <c r="MAO63" s="134"/>
      <c r="MAP63" s="134"/>
      <c r="MAQ63" s="134"/>
      <c r="MAR63" s="134"/>
      <c r="MAS63" s="134"/>
      <c r="MAT63" s="134"/>
      <c r="MAU63" s="134"/>
      <c r="MAV63" s="134"/>
      <c r="MAW63" s="134"/>
      <c r="MAX63" s="134"/>
      <c r="MAY63" s="134"/>
      <c r="MAZ63" s="134"/>
      <c r="MBA63" s="134"/>
      <c r="MBB63" s="134"/>
      <c r="MBC63" s="134"/>
      <c r="MBD63" s="134"/>
      <c r="MBE63" s="134"/>
      <c r="MBF63" s="134"/>
      <c r="MBG63" s="134"/>
      <c r="MBH63" s="134"/>
      <c r="MBI63" s="134"/>
      <c r="MBJ63" s="134"/>
      <c r="MBK63" s="134"/>
      <c r="MBL63" s="134"/>
      <c r="MBM63" s="134"/>
      <c r="MBN63" s="134"/>
      <c r="MBO63" s="134"/>
      <c r="MBP63" s="134"/>
      <c r="MBQ63" s="134"/>
      <c r="MBR63" s="134"/>
      <c r="MBS63" s="134"/>
      <c r="MBT63" s="134"/>
      <c r="MBU63" s="134"/>
      <c r="MBV63" s="134"/>
      <c r="MBW63" s="134"/>
      <c r="MBX63" s="134"/>
      <c r="MBY63" s="134"/>
      <c r="MBZ63" s="134"/>
      <c r="MCA63" s="134"/>
      <c r="MCB63" s="134"/>
      <c r="MCC63" s="134"/>
      <c r="MCD63" s="134"/>
      <c r="MCE63" s="134"/>
      <c r="MCF63" s="134"/>
      <c r="MCG63" s="134"/>
      <c r="MCH63" s="134"/>
      <c r="MCI63" s="134"/>
      <c r="MCJ63" s="134"/>
      <c r="MCK63" s="134"/>
      <c r="MCL63" s="134"/>
      <c r="MCM63" s="134"/>
      <c r="MCN63" s="134"/>
      <c r="MCO63" s="134"/>
      <c r="MCP63" s="134"/>
      <c r="MCQ63" s="134"/>
      <c r="MCR63" s="134"/>
      <c r="MCS63" s="134"/>
      <c r="MCT63" s="134"/>
      <c r="MCU63" s="134"/>
      <c r="MCV63" s="134"/>
      <c r="MCW63" s="134"/>
      <c r="MCX63" s="134"/>
      <c r="MCY63" s="134"/>
      <c r="MCZ63" s="134"/>
      <c r="MDA63" s="134"/>
      <c r="MDB63" s="134"/>
      <c r="MDC63" s="134"/>
      <c r="MDD63" s="134"/>
      <c r="MDE63" s="134"/>
      <c r="MDF63" s="134"/>
      <c r="MDG63" s="134"/>
      <c r="MDH63" s="134"/>
      <c r="MDI63" s="134"/>
      <c r="MDJ63" s="134"/>
      <c r="MDK63" s="134"/>
      <c r="MDL63" s="134"/>
      <c r="MDM63" s="134"/>
      <c r="MDN63" s="134"/>
      <c r="MDO63" s="134"/>
      <c r="MDP63" s="134"/>
      <c r="MDQ63" s="134"/>
      <c r="MDR63" s="134"/>
      <c r="MDS63" s="134"/>
      <c r="MDT63" s="134"/>
      <c r="MDU63" s="134"/>
      <c r="MDV63" s="134"/>
      <c r="MDW63" s="134"/>
      <c r="MDX63" s="134"/>
      <c r="MDY63" s="134"/>
      <c r="MDZ63" s="134"/>
      <c r="MEA63" s="134"/>
      <c r="MEB63" s="134"/>
      <c r="MEC63" s="134"/>
      <c r="MED63" s="134"/>
      <c r="MEE63" s="134"/>
      <c r="MEF63" s="134"/>
      <c r="MEG63" s="134"/>
      <c r="MEH63" s="134"/>
      <c r="MEI63" s="134"/>
      <c r="MEJ63" s="134"/>
      <c r="MEK63" s="134"/>
      <c r="MEL63" s="134"/>
      <c r="MEM63" s="134"/>
      <c r="MEN63" s="134"/>
      <c r="MEO63" s="134"/>
      <c r="MEP63" s="134"/>
      <c r="MEQ63" s="134"/>
      <c r="MER63" s="134"/>
      <c r="MES63" s="134"/>
      <c r="MET63" s="134"/>
      <c r="MEU63" s="134"/>
      <c r="MEV63" s="134"/>
      <c r="MEW63" s="134"/>
      <c r="MEX63" s="134"/>
      <c r="MEY63" s="134"/>
      <c r="MEZ63" s="134"/>
      <c r="MFA63" s="134"/>
      <c r="MFB63" s="134"/>
      <c r="MFC63" s="134"/>
      <c r="MFD63" s="134"/>
      <c r="MFE63" s="134"/>
      <c r="MFF63" s="134"/>
      <c r="MFG63" s="134"/>
      <c r="MFH63" s="134"/>
      <c r="MFI63" s="134"/>
      <c r="MFJ63" s="134"/>
      <c r="MFK63" s="134"/>
      <c r="MFL63" s="134"/>
      <c r="MFM63" s="134"/>
      <c r="MFN63" s="134"/>
      <c r="MFO63" s="134"/>
      <c r="MFP63" s="134"/>
      <c r="MFQ63" s="134"/>
      <c r="MFR63" s="134"/>
      <c r="MFS63" s="134"/>
      <c r="MFT63" s="134"/>
      <c r="MFU63" s="134"/>
      <c r="MFV63" s="134"/>
      <c r="MFW63" s="134"/>
      <c r="MFX63" s="134"/>
      <c r="MFY63" s="134"/>
      <c r="MFZ63" s="134"/>
      <c r="MGA63" s="134"/>
      <c r="MGB63" s="134"/>
      <c r="MGC63" s="134"/>
      <c r="MGD63" s="134"/>
      <c r="MGE63" s="134"/>
      <c r="MGF63" s="134"/>
      <c r="MGG63" s="134"/>
      <c r="MGH63" s="134"/>
      <c r="MGI63" s="134"/>
      <c r="MGJ63" s="134"/>
      <c r="MGK63" s="134"/>
      <c r="MGL63" s="134"/>
      <c r="MGM63" s="134"/>
      <c r="MGN63" s="134"/>
      <c r="MGO63" s="134"/>
      <c r="MGP63" s="134"/>
      <c r="MGQ63" s="134"/>
      <c r="MGR63" s="134"/>
      <c r="MGS63" s="134"/>
      <c r="MGT63" s="134"/>
      <c r="MGU63" s="134"/>
      <c r="MGV63" s="134"/>
      <c r="MGW63" s="134"/>
      <c r="MGX63" s="134"/>
      <c r="MGY63" s="134"/>
      <c r="MGZ63" s="134"/>
      <c r="MHA63" s="134"/>
      <c r="MHB63" s="134"/>
      <c r="MHC63" s="134"/>
      <c r="MHD63" s="134"/>
      <c r="MHE63" s="134"/>
      <c r="MHF63" s="134"/>
      <c r="MHG63" s="134"/>
      <c r="MHH63" s="134"/>
      <c r="MHI63" s="134"/>
      <c r="MHJ63" s="134"/>
      <c r="MHK63" s="134"/>
      <c r="MHL63" s="134"/>
      <c r="MHM63" s="134"/>
      <c r="MHN63" s="134"/>
      <c r="MHO63" s="134"/>
      <c r="MHP63" s="134"/>
      <c r="MHQ63" s="134"/>
      <c r="MHR63" s="134"/>
      <c r="MHS63" s="134"/>
      <c r="MHT63" s="134"/>
      <c r="MHU63" s="134"/>
      <c r="MHV63" s="134"/>
      <c r="MHW63" s="134"/>
      <c r="MHX63" s="134"/>
      <c r="MHY63" s="134"/>
      <c r="MHZ63" s="134"/>
      <c r="MIA63" s="134"/>
      <c r="MIB63" s="134"/>
      <c r="MIC63" s="134"/>
      <c r="MID63" s="134"/>
      <c r="MIE63" s="134"/>
      <c r="MIF63" s="134"/>
      <c r="MIG63" s="134"/>
      <c r="MIH63" s="134"/>
      <c r="MII63" s="134"/>
      <c r="MIJ63" s="134"/>
      <c r="MIK63" s="134"/>
      <c r="MIL63" s="134"/>
      <c r="MIM63" s="134"/>
      <c r="MIN63" s="134"/>
      <c r="MIO63" s="134"/>
      <c r="MIP63" s="134"/>
      <c r="MIQ63" s="134"/>
      <c r="MIR63" s="134"/>
      <c r="MIS63" s="134"/>
      <c r="MIT63" s="134"/>
      <c r="MIU63" s="134"/>
      <c r="MIV63" s="134"/>
      <c r="MIW63" s="134"/>
      <c r="MIX63" s="134"/>
      <c r="MIY63" s="134"/>
      <c r="MIZ63" s="134"/>
      <c r="MJA63" s="134"/>
      <c r="MJB63" s="134"/>
      <c r="MJC63" s="134"/>
      <c r="MJD63" s="134"/>
      <c r="MJE63" s="134"/>
      <c r="MJF63" s="134"/>
      <c r="MJG63" s="134"/>
      <c r="MJH63" s="134"/>
      <c r="MJI63" s="134"/>
      <c r="MJJ63" s="134"/>
      <c r="MJK63" s="134"/>
      <c r="MJL63" s="134"/>
      <c r="MJM63" s="134"/>
      <c r="MJN63" s="134"/>
      <c r="MJO63" s="134"/>
      <c r="MJP63" s="134"/>
      <c r="MJQ63" s="134"/>
      <c r="MJR63" s="134"/>
      <c r="MJS63" s="134"/>
      <c r="MJT63" s="134"/>
      <c r="MJU63" s="134"/>
      <c r="MJV63" s="134"/>
      <c r="MJW63" s="134"/>
      <c r="MJX63" s="134"/>
      <c r="MJY63" s="134"/>
      <c r="MJZ63" s="134"/>
      <c r="MKA63" s="134"/>
      <c r="MKB63" s="134"/>
      <c r="MKC63" s="134"/>
      <c r="MKD63" s="134"/>
      <c r="MKE63" s="134"/>
      <c r="MKF63" s="134"/>
      <c r="MKG63" s="134"/>
      <c r="MKH63" s="134"/>
      <c r="MKI63" s="134"/>
      <c r="MKJ63" s="134"/>
      <c r="MKK63" s="134"/>
      <c r="MKL63" s="134"/>
      <c r="MKM63" s="134"/>
      <c r="MKN63" s="134"/>
      <c r="MKO63" s="134"/>
      <c r="MKP63" s="134"/>
      <c r="MKQ63" s="134"/>
      <c r="MKR63" s="134"/>
      <c r="MKS63" s="134"/>
      <c r="MKT63" s="134"/>
      <c r="MKU63" s="134"/>
      <c r="MKV63" s="134"/>
      <c r="MKW63" s="134"/>
      <c r="MKX63" s="134"/>
      <c r="MKY63" s="134"/>
      <c r="MKZ63" s="134"/>
      <c r="MLA63" s="134"/>
      <c r="MLB63" s="134"/>
      <c r="MLC63" s="134"/>
      <c r="MLD63" s="134"/>
      <c r="MLE63" s="134"/>
      <c r="MLF63" s="134"/>
      <c r="MLG63" s="134"/>
      <c r="MLH63" s="134"/>
      <c r="MLI63" s="134"/>
      <c r="MLJ63" s="134"/>
      <c r="MLK63" s="134"/>
      <c r="MLL63" s="134"/>
      <c r="MLM63" s="134"/>
      <c r="MLN63" s="134"/>
      <c r="MLO63" s="134"/>
      <c r="MLP63" s="134"/>
      <c r="MLQ63" s="134"/>
      <c r="MLR63" s="134"/>
      <c r="MLS63" s="134"/>
      <c r="MLT63" s="134"/>
      <c r="MLU63" s="134"/>
      <c r="MLV63" s="134"/>
      <c r="MLW63" s="134"/>
      <c r="MLX63" s="134"/>
      <c r="MLY63" s="134"/>
      <c r="MLZ63" s="134"/>
      <c r="MMA63" s="134"/>
      <c r="MMB63" s="134"/>
      <c r="MMC63" s="134"/>
      <c r="MMD63" s="134"/>
      <c r="MME63" s="134"/>
      <c r="MMF63" s="134"/>
      <c r="MMG63" s="134"/>
      <c r="MMH63" s="134"/>
      <c r="MMI63" s="134"/>
      <c r="MMJ63" s="134"/>
      <c r="MMK63" s="134"/>
      <c r="MML63" s="134"/>
      <c r="MMM63" s="134"/>
      <c r="MMN63" s="134"/>
      <c r="MMO63" s="134"/>
      <c r="MMP63" s="134"/>
      <c r="MMQ63" s="134"/>
      <c r="MMR63" s="134"/>
      <c r="MMS63" s="134"/>
      <c r="MMT63" s="134"/>
      <c r="MMU63" s="134"/>
      <c r="MMV63" s="134"/>
      <c r="MMW63" s="134"/>
      <c r="MMX63" s="134"/>
      <c r="MMY63" s="134"/>
      <c r="MMZ63" s="134"/>
      <c r="MNA63" s="134"/>
      <c r="MNB63" s="134"/>
      <c r="MNC63" s="134"/>
      <c r="MND63" s="134"/>
      <c r="MNE63" s="134"/>
      <c r="MNF63" s="134"/>
      <c r="MNG63" s="134"/>
      <c r="MNH63" s="134"/>
      <c r="MNI63" s="134"/>
      <c r="MNJ63" s="134"/>
      <c r="MNK63" s="134"/>
      <c r="MNL63" s="134"/>
      <c r="MNM63" s="134"/>
      <c r="MNN63" s="134"/>
      <c r="MNO63" s="134"/>
      <c r="MNP63" s="134"/>
      <c r="MNQ63" s="134"/>
      <c r="MNR63" s="134"/>
      <c r="MNS63" s="134"/>
      <c r="MNT63" s="134"/>
      <c r="MNU63" s="134"/>
      <c r="MNV63" s="134"/>
      <c r="MNW63" s="134"/>
      <c r="MNX63" s="134"/>
      <c r="MNY63" s="134"/>
      <c r="MNZ63" s="134"/>
      <c r="MOA63" s="134"/>
      <c r="MOB63" s="134"/>
      <c r="MOC63" s="134"/>
      <c r="MOD63" s="134"/>
      <c r="MOE63" s="134"/>
      <c r="MOF63" s="134"/>
      <c r="MOG63" s="134"/>
      <c r="MOH63" s="134"/>
      <c r="MOI63" s="134"/>
      <c r="MOJ63" s="134"/>
      <c r="MOK63" s="134"/>
      <c r="MOL63" s="134"/>
      <c r="MOM63" s="134"/>
      <c r="MON63" s="134"/>
      <c r="MOO63" s="134"/>
      <c r="MOP63" s="134"/>
      <c r="MOQ63" s="134"/>
      <c r="MOR63" s="134"/>
      <c r="MOS63" s="134"/>
      <c r="MOT63" s="134"/>
      <c r="MOU63" s="134"/>
      <c r="MOV63" s="134"/>
      <c r="MOW63" s="134"/>
      <c r="MOX63" s="134"/>
      <c r="MOY63" s="134"/>
      <c r="MOZ63" s="134"/>
      <c r="MPA63" s="134"/>
      <c r="MPB63" s="134"/>
      <c r="MPC63" s="134"/>
      <c r="MPD63" s="134"/>
      <c r="MPE63" s="134"/>
      <c r="MPF63" s="134"/>
      <c r="MPG63" s="134"/>
      <c r="MPH63" s="134"/>
      <c r="MPI63" s="134"/>
      <c r="MPJ63" s="134"/>
      <c r="MPK63" s="134"/>
      <c r="MPL63" s="134"/>
      <c r="MPM63" s="134"/>
      <c r="MPN63" s="134"/>
      <c r="MPO63" s="134"/>
      <c r="MPP63" s="134"/>
      <c r="MPQ63" s="134"/>
      <c r="MPR63" s="134"/>
      <c r="MPS63" s="134"/>
      <c r="MPT63" s="134"/>
      <c r="MPU63" s="134"/>
      <c r="MPV63" s="134"/>
      <c r="MPW63" s="134"/>
      <c r="MPX63" s="134"/>
      <c r="MPY63" s="134"/>
      <c r="MPZ63" s="134"/>
      <c r="MQA63" s="134"/>
      <c r="MQB63" s="134"/>
      <c r="MQC63" s="134"/>
      <c r="MQD63" s="134"/>
      <c r="MQE63" s="134"/>
      <c r="MQF63" s="134"/>
      <c r="MQG63" s="134"/>
      <c r="MQH63" s="134"/>
      <c r="MQI63" s="134"/>
      <c r="MQJ63" s="134"/>
      <c r="MQK63" s="134"/>
      <c r="MQL63" s="134"/>
      <c r="MQM63" s="134"/>
      <c r="MQN63" s="134"/>
      <c r="MQO63" s="134"/>
      <c r="MQP63" s="134"/>
      <c r="MQQ63" s="134"/>
      <c r="MQR63" s="134"/>
      <c r="MQS63" s="134"/>
      <c r="MQT63" s="134"/>
      <c r="MQU63" s="134"/>
      <c r="MQV63" s="134"/>
      <c r="MQW63" s="134"/>
      <c r="MQX63" s="134"/>
      <c r="MQY63" s="134"/>
      <c r="MQZ63" s="134"/>
      <c r="MRA63" s="134"/>
      <c r="MRB63" s="134"/>
      <c r="MRC63" s="134"/>
      <c r="MRD63" s="134"/>
      <c r="MRE63" s="134"/>
      <c r="MRF63" s="134"/>
      <c r="MRG63" s="134"/>
      <c r="MRH63" s="134"/>
      <c r="MRI63" s="134"/>
      <c r="MRJ63" s="134"/>
      <c r="MRK63" s="134"/>
      <c r="MRL63" s="134"/>
      <c r="MRM63" s="134"/>
      <c r="MRN63" s="134"/>
      <c r="MRO63" s="134"/>
      <c r="MRP63" s="134"/>
      <c r="MRQ63" s="134"/>
      <c r="MRR63" s="134"/>
      <c r="MRS63" s="134"/>
      <c r="MRT63" s="134"/>
      <c r="MRU63" s="134"/>
      <c r="MRV63" s="134"/>
      <c r="MRW63" s="134"/>
      <c r="MRX63" s="134"/>
      <c r="MRY63" s="134"/>
      <c r="MRZ63" s="134"/>
      <c r="MSA63" s="134"/>
      <c r="MSB63" s="134"/>
      <c r="MSC63" s="134"/>
      <c r="MSD63" s="134"/>
      <c r="MSE63" s="134"/>
      <c r="MSF63" s="134"/>
      <c r="MSG63" s="134"/>
      <c r="MSH63" s="134"/>
      <c r="MSI63" s="134"/>
      <c r="MSJ63" s="134"/>
      <c r="MSK63" s="134"/>
      <c r="MSL63" s="134"/>
      <c r="MSM63" s="134"/>
      <c r="MSN63" s="134"/>
      <c r="MSO63" s="134"/>
      <c r="MSP63" s="134"/>
      <c r="MSQ63" s="134"/>
      <c r="MSR63" s="134"/>
      <c r="MSS63" s="134"/>
      <c r="MST63" s="134"/>
      <c r="MSU63" s="134"/>
      <c r="MSV63" s="134"/>
      <c r="MSW63" s="134"/>
      <c r="MSX63" s="134"/>
      <c r="MSY63" s="134"/>
      <c r="MSZ63" s="134"/>
      <c r="MTA63" s="134"/>
      <c r="MTB63" s="134"/>
      <c r="MTC63" s="134"/>
      <c r="MTD63" s="134"/>
      <c r="MTE63" s="134"/>
      <c r="MTF63" s="134"/>
      <c r="MTG63" s="134"/>
      <c r="MTH63" s="134"/>
      <c r="MTI63" s="134"/>
      <c r="MTJ63" s="134"/>
      <c r="MTK63" s="134"/>
      <c r="MTL63" s="134"/>
      <c r="MTM63" s="134"/>
      <c r="MTN63" s="134"/>
      <c r="MTO63" s="134"/>
      <c r="MTP63" s="134"/>
      <c r="MTQ63" s="134"/>
      <c r="MTR63" s="134"/>
      <c r="MTS63" s="134"/>
      <c r="MTT63" s="134"/>
      <c r="MTU63" s="134"/>
      <c r="MTV63" s="134"/>
      <c r="MTW63" s="134"/>
      <c r="MTX63" s="134"/>
      <c r="MTY63" s="134"/>
      <c r="MTZ63" s="134"/>
      <c r="MUA63" s="134"/>
      <c r="MUB63" s="134"/>
      <c r="MUC63" s="134"/>
      <c r="MUD63" s="134"/>
      <c r="MUE63" s="134"/>
      <c r="MUF63" s="134"/>
      <c r="MUG63" s="134"/>
      <c r="MUH63" s="134"/>
      <c r="MUI63" s="134"/>
      <c r="MUJ63" s="134"/>
      <c r="MUK63" s="134"/>
      <c r="MUL63" s="134"/>
      <c r="MUM63" s="134"/>
      <c r="MUN63" s="134"/>
      <c r="MUO63" s="134"/>
      <c r="MUP63" s="134"/>
      <c r="MUQ63" s="134"/>
      <c r="MUR63" s="134"/>
      <c r="MUS63" s="134"/>
      <c r="MUT63" s="134"/>
      <c r="MUU63" s="134"/>
      <c r="MUV63" s="134"/>
      <c r="MUW63" s="134"/>
      <c r="MUX63" s="134"/>
      <c r="MUY63" s="134"/>
      <c r="MUZ63" s="134"/>
      <c r="MVA63" s="134"/>
      <c r="MVB63" s="134"/>
      <c r="MVC63" s="134"/>
      <c r="MVD63" s="134"/>
      <c r="MVE63" s="134"/>
      <c r="MVF63" s="134"/>
      <c r="MVG63" s="134"/>
      <c r="MVH63" s="134"/>
      <c r="MVI63" s="134"/>
      <c r="MVJ63" s="134"/>
      <c r="MVK63" s="134"/>
      <c r="MVL63" s="134"/>
      <c r="MVM63" s="134"/>
      <c r="MVN63" s="134"/>
      <c r="MVO63" s="134"/>
      <c r="MVP63" s="134"/>
      <c r="MVQ63" s="134"/>
      <c r="MVR63" s="134"/>
      <c r="MVS63" s="134"/>
      <c r="MVT63" s="134"/>
      <c r="MVU63" s="134"/>
      <c r="MVV63" s="134"/>
      <c r="MVW63" s="134"/>
      <c r="MVX63" s="134"/>
      <c r="MVY63" s="134"/>
      <c r="MVZ63" s="134"/>
      <c r="MWA63" s="134"/>
      <c r="MWB63" s="134"/>
      <c r="MWC63" s="134"/>
      <c r="MWD63" s="134"/>
      <c r="MWE63" s="134"/>
      <c r="MWF63" s="134"/>
      <c r="MWG63" s="134"/>
      <c r="MWH63" s="134"/>
      <c r="MWI63" s="134"/>
      <c r="MWJ63" s="134"/>
      <c r="MWK63" s="134"/>
      <c r="MWL63" s="134"/>
      <c r="MWM63" s="134"/>
      <c r="MWN63" s="134"/>
      <c r="MWO63" s="134"/>
      <c r="MWP63" s="134"/>
      <c r="MWQ63" s="134"/>
      <c r="MWR63" s="134"/>
      <c r="MWS63" s="134"/>
      <c r="MWT63" s="134"/>
      <c r="MWU63" s="134"/>
      <c r="MWV63" s="134"/>
      <c r="MWW63" s="134"/>
      <c r="MWX63" s="134"/>
      <c r="MWY63" s="134"/>
      <c r="MWZ63" s="134"/>
      <c r="MXA63" s="134"/>
      <c r="MXB63" s="134"/>
      <c r="MXC63" s="134"/>
      <c r="MXD63" s="134"/>
      <c r="MXE63" s="134"/>
      <c r="MXF63" s="134"/>
      <c r="MXG63" s="134"/>
      <c r="MXH63" s="134"/>
      <c r="MXI63" s="134"/>
      <c r="MXJ63" s="134"/>
      <c r="MXK63" s="134"/>
      <c r="MXL63" s="134"/>
      <c r="MXM63" s="134"/>
      <c r="MXN63" s="134"/>
      <c r="MXO63" s="134"/>
      <c r="MXP63" s="134"/>
      <c r="MXQ63" s="134"/>
      <c r="MXR63" s="134"/>
      <c r="MXS63" s="134"/>
      <c r="MXT63" s="134"/>
      <c r="MXU63" s="134"/>
      <c r="MXV63" s="134"/>
      <c r="MXW63" s="134"/>
      <c r="MXX63" s="134"/>
      <c r="MXY63" s="134"/>
      <c r="MXZ63" s="134"/>
      <c r="MYA63" s="134"/>
      <c r="MYB63" s="134"/>
      <c r="MYC63" s="134"/>
      <c r="MYD63" s="134"/>
      <c r="MYE63" s="134"/>
      <c r="MYF63" s="134"/>
      <c r="MYG63" s="134"/>
      <c r="MYH63" s="134"/>
      <c r="MYI63" s="134"/>
      <c r="MYJ63" s="134"/>
      <c r="MYK63" s="134"/>
      <c r="MYL63" s="134"/>
      <c r="MYM63" s="134"/>
      <c r="MYN63" s="134"/>
      <c r="MYO63" s="134"/>
      <c r="MYP63" s="134"/>
      <c r="MYQ63" s="134"/>
      <c r="MYR63" s="134"/>
      <c r="MYS63" s="134"/>
      <c r="MYT63" s="134"/>
      <c r="MYU63" s="134"/>
      <c r="MYV63" s="134"/>
      <c r="MYW63" s="134"/>
      <c r="MYX63" s="134"/>
      <c r="MYY63" s="134"/>
      <c r="MYZ63" s="134"/>
      <c r="MZA63" s="134"/>
      <c r="MZB63" s="134"/>
      <c r="MZC63" s="134"/>
      <c r="MZD63" s="134"/>
      <c r="MZE63" s="134"/>
      <c r="MZF63" s="134"/>
      <c r="MZG63" s="134"/>
      <c r="MZH63" s="134"/>
      <c r="MZI63" s="134"/>
      <c r="MZJ63" s="134"/>
      <c r="MZK63" s="134"/>
      <c r="MZL63" s="134"/>
      <c r="MZM63" s="134"/>
      <c r="MZN63" s="134"/>
      <c r="MZO63" s="134"/>
      <c r="MZP63" s="134"/>
      <c r="MZQ63" s="134"/>
      <c r="MZR63" s="134"/>
      <c r="MZS63" s="134"/>
      <c r="MZT63" s="134"/>
      <c r="MZU63" s="134"/>
      <c r="MZV63" s="134"/>
      <c r="MZW63" s="134"/>
      <c r="MZX63" s="134"/>
      <c r="MZY63" s="134"/>
      <c r="MZZ63" s="134"/>
      <c r="NAA63" s="134"/>
      <c r="NAB63" s="134"/>
      <c r="NAC63" s="134"/>
      <c r="NAD63" s="134"/>
      <c r="NAE63" s="134"/>
      <c r="NAF63" s="134"/>
      <c r="NAG63" s="134"/>
      <c r="NAH63" s="134"/>
      <c r="NAI63" s="134"/>
      <c r="NAJ63" s="134"/>
      <c r="NAK63" s="134"/>
      <c r="NAL63" s="134"/>
      <c r="NAM63" s="134"/>
      <c r="NAN63" s="134"/>
      <c r="NAO63" s="134"/>
      <c r="NAP63" s="134"/>
      <c r="NAQ63" s="134"/>
      <c r="NAR63" s="134"/>
      <c r="NAS63" s="134"/>
      <c r="NAT63" s="134"/>
      <c r="NAU63" s="134"/>
      <c r="NAV63" s="134"/>
      <c r="NAW63" s="134"/>
      <c r="NAX63" s="134"/>
      <c r="NAY63" s="134"/>
      <c r="NAZ63" s="134"/>
      <c r="NBA63" s="134"/>
      <c r="NBB63" s="134"/>
      <c r="NBC63" s="134"/>
      <c r="NBD63" s="134"/>
      <c r="NBE63" s="134"/>
      <c r="NBF63" s="134"/>
      <c r="NBG63" s="134"/>
      <c r="NBH63" s="134"/>
      <c r="NBI63" s="134"/>
      <c r="NBJ63" s="134"/>
      <c r="NBK63" s="134"/>
      <c r="NBL63" s="134"/>
      <c r="NBM63" s="134"/>
      <c r="NBN63" s="134"/>
      <c r="NBO63" s="134"/>
      <c r="NBP63" s="134"/>
      <c r="NBQ63" s="134"/>
      <c r="NBR63" s="134"/>
      <c r="NBS63" s="134"/>
      <c r="NBT63" s="134"/>
      <c r="NBU63" s="134"/>
      <c r="NBV63" s="134"/>
      <c r="NBW63" s="134"/>
      <c r="NBX63" s="134"/>
      <c r="NBY63" s="134"/>
      <c r="NBZ63" s="134"/>
      <c r="NCA63" s="134"/>
      <c r="NCB63" s="134"/>
      <c r="NCC63" s="134"/>
      <c r="NCD63" s="134"/>
      <c r="NCE63" s="134"/>
      <c r="NCF63" s="134"/>
      <c r="NCG63" s="134"/>
      <c r="NCH63" s="134"/>
      <c r="NCI63" s="134"/>
      <c r="NCJ63" s="134"/>
      <c r="NCK63" s="134"/>
      <c r="NCL63" s="134"/>
      <c r="NCM63" s="134"/>
      <c r="NCN63" s="134"/>
      <c r="NCO63" s="134"/>
      <c r="NCP63" s="134"/>
      <c r="NCQ63" s="134"/>
      <c r="NCR63" s="134"/>
      <c r="NCS63" s="134"/>
      <c r="NCT63" s="134"/>
      <c r="NCU63" s="134"/>
      <c r="NCV63" s="134"/>
      <c r="NCW63" s="134"/>
      <c r="NCX63" s="134"/>
      <c r="NCY63" s="134"/>
      <c r="NCZ63" s="134"/>
      <c r="NDA63" s="134"/>
      <c r="NDB63" s="134"/>
      <c r="NDC63" s="134"/>
      <c r="NDD63" s="134"/>
      <c r="NDE63" s="134"/>
      <c r="NDF63" s="134"/>
      <c r="NDG63" s="134"/>
      <c r="NDH63" s="134"/>
      <c r="NDI63" s="134"/>
      <c r="NDJ63" s="134"/>
      <c r="NDK63" s="134"/>
      <c r="NDL63" s="134"/>
      <c r="NDM63" s="134"/>
      <c r="NDN63" s="134"/>
      <c r="NDO63" s="134"/>
      <c r="NDP63" s="134"/>
      <c r="NDQ63" s="134"/>
      <c r="NDR63" s="134"/>
      <c r="NDS63" s="134"/>
      <c r="NDT63" s="134"/>
      <c r="NDU63" s="134"/>
      <c r="NDV63" s="134"/>
      <c r="NDW63" s="134"/>
      <c r="NDX63" s="134"/>
      <c r="NDY63" s="134"/>
      <c r="NDZ63" s="134"/>
      <c r="NEA63" s="134"/>
      <c r="NEB63" s="134"/>
      <c r="NEC63" s="134"/>
      <c r="NED63" s="134"/>
      <c r="NEE63" s="134"/>
      <c r="NEF63" s="134"/>
      <c r="NEG63" s="134"/>
      <c r="NEH63" s="134"/>
      <c r="NEI63" s="134"/>
      <c r="NEJ63" s="134"/>
      <c r="NEK63" s="134"/>
      <c r="NEL63" s="134"/>
      <c r="NEM63" s="134"/>
      <c r="NEN63" s="134"/>
      <c r="NEO63" s="134"/>
      <c r="NEP63" s="134"/>
      <c r="NEQ63" s="134"/>
      <c r="NER63" s="134"/>
      <c r="NES63" s="134"/>
      <c r="NET63" s="134"/>
      <c r="NEU63" s="134"/>
      <c r="NEV63" s="134"/>
      <c r="NEW63" s="134"/>
      <c r="NEX63" s="134"/>
      <c r="NEY63" s="134"/>
      <c r="NEZ63" s="134"/>
      <c r="NFA63" s="134"/>
      <c r="NFB63" s="134"/>
      <c r="NFC63" s="134"/>
      <c r="NFD63" s="134"/>
      <c r="NFE63" s="134"/>
      <c r="NFF63" s="134"/>
      <c r="NFG63" s="134"/>
      <c r="NFH63" s="134"/>
      <c r="NFI63" s="134"/>
      <c r="NFJ63" s="134"/>
      <c r="NFK63" s="134"/>
      <c r="NFL63" s="134"/>
      <c r="NFM63" s="134"/>
      <c r="NFN63" s="134"/>
      <c r="NFO63" s="134"/>
      <c r="NFP63" s="134"/>
      <c r="NFQ63" s="134"/>
      <c r="NFR63" s="134"/>
      <c r="NFS63" s="134"/>
      <c r="NFT63" s="134"/>
      <c r="NFU63" s="134"/>
      <c r="NFV63" s="134"/>
      <c r="NFW63" s="134"/>
      <c r="NFX63" s="134"/>
      <c r="NFY63" s="134"/>
      <c r="NFZ63" s="134"/>
      <c r="NGA63" s="134"/>
      <c r="NGB63" s="134"/>
      <c r="NGC63" s="134"/>
      <c r="NGD63" s="134"/>
      <c r="NGE63" s="134"/>
      <c r="NGF63" s="134"/>
      <c r="NGG63" s="134"/>
      <c r="NGH63" s="134"/>
      <c r="NGI63" s="134"/>
      <c r="NGJ63" s="134"/>
      <c r="NGK63" s="134"/>
      <c r="NGL63" s="134"/>
      <c r="NGM63" s="134"/>
      <c r="NGN63" s="134"/>
      <c r="NGO63" s="134"/>
      <c r="NGP63" s="134"/>
      <c r="NGQ63" s="134"/>
      <c r="NGR63" s="134"/>
      <c r="NGS63" s="134"/>
      <c r="NGT63" s="134"/>
      <c r="NGU63" s="134"/>
      <c r="NGV63" s="134"/>
      <c r="NGW63" s="134"/>
      <c r="NGX63" s="134"/>
      <c r="NGY63" s="134"/>
      <c r="NGZ63" s="134"/>
      <c r="NHA63" s="134"/>
      <c r="NHB63" s="134"/>
      <c r="NHC63" s="134"/>
      <c r="NHD63" s="134"/>
      <c r="NHE63" s="134"/>
      <c r="NHF63" s="134"/>
      <c r="NHG63" s="134"/>
      <c r="NHH63" s="134"/>
      <c r="NHI63" s="134"/>
      <c r="NHJ63" s="134"/>
      <c r="NHK63" s="134"/>
      <c r="NHL63" s="134"/>
      <c r="NHM63" s="134"/>
      <c r="NHN63" s="134"/>
      <c r="NHO63" s="134"/>
      <c r="NHP63" s="134"/>
      <c r="NHQ63" s="134"/>
      <c r="NHR63" s="134"/>
      <c r="NHS63" s="134"/>
      <c r="NHT63" s="134"/>
      <c r="NHU63" s="134"/>
      <c r="NHV63" s="134"/>
      <c r="NHW63" s="134"/>
      <c r="NHX63" s="134"/>
      <c r="NHY63" s="134"/>
      <c r="NHZ63" s="134"/>
      <c r="NIA63" s="134"/>
      <c r="NIB63" s="134"/>
      <c r="NIC63" s="134"/>
      <c r="NID63" s="134"/>
      <c r="NIE63" s="134"/>
      <c r="NIF63" s="134"/>
      <c r="NIG63" s="134"/>
      <c r="NIH63" s="134"/>
      <c r="NII63" s="134"/>
      <c r="NIJ63" s="134"/>
      <c r="NIK63" s="134"/>
      <c r="NIL63" s="134"/>
      <c r="NIM63" s="134"/>
      <c r="NIN63" s="134"/>
      <c r="NIO63" s="134"/>
      <c r="NIP63" s="134"/>
      <c r="NIQ63" s="134"/>
      <c r="NIR63" s="134"/>
      <c r="NIS63" s="134"/>
      <c r="NIT63" s="134"/>
      <c r="NIU63" s="134"/>
      <c r="NIV63" s="134"/>
      <c r="NIW63" s="134"/>
      <c r="NIX63" s="134"/>
      <c r="NIY63" s="134"/>
      <c r="NIZ63" s="134"/>
      <c r="NJA63" s="134"/>
      <c r="NJB63" s="134"/>
      <c r="NJC63" s="134"/>
      <c r="NJD63" s="134"/>
      <c r="NJE63" s="134"/>
      <c r="NJF63" s="134"/>
      <c r="NJG63" s="134"/>
      <c r="NJH63" s="134"/>
      <c r="NJI63" s="134"/>
      <c r="NJJ63" s="134"/>
      <c r="NJK63" s="134"/>
      <c r="NJL63" s="134"/>
      <c r="NJM63" s="134"/>
      <c r="NJN63" s="134"/>
      <c r="NJO63" s="134"/>
      <c r="NJP63" s="134"/>
      <c r="NJQ63" s="134"/>
      <c r="NJR63" s="134"/>
      <c r="NJS63" s="134"/>
      <c r="NJT63" s="134"/>
      <c r="NJU63" s="134"/>
      <c r="NJV63" s="134"/>
      <c r="NJW63" s="134"/>
      <c r="NJX63" s="134"/>
      <c r="NJY63" s="134"/>
      <c r="NJZ63" s="134"/>
      <c r="NKA63" s="134"/>
      <c r="NKB63" s="134"/>
      <c r="NKC63" s="134"/>
      <c r="NKD63" s="134"/>
      <c r="NKE63" s="134"/>
      <c r="NKF63" s="134"/>
      <c r="NKG63" s="134"/>
      <c r="NKH63" s="134"/>
      <c r="NKI63" s="134"/>
      <c r="NKJ63" s="134"/>
      <c r="NKK63" s="134"/>
      <c r="NKL63" s="134"/>
      <c r="NKM63" s="134"/>
      <c r="NKN63" s="134"/>
      <c r="NKO63" s="134"/>
      <c r="NKP63" s="134"/>
      <c r="NKQ63" s="134"/>
      <c r="NKR63" s="134"/>
      <c r="NKS63" s="134"/>
      <c r="NKT63" s="134"/>
      <c r="NKU63" s="134"/>
      <c r="NKV63" s="134"/>
      <c r="NKW63" s="134"/>
      <c r="NKX63" s="134"/>
      <c r="NKY63" s="134"/>
      <c r="NKZ63" s="134"/>
      <c r="NLA63" s="134"/>
      <c r="NLB63" s="134"/>
      <c r="NLC63" s="134"/>
      <c r="NLD63" s="134"/>
      <c r="NLE63" s="134"/>
      <c r="NLF63" s="134"/>
      <c r="NLG63" s="134"/>
      <c r="NLH63" s="134"/>
      <c r="NLI63" s="134"/>
      <c r="NLJ63" s="134"/>
      <c r="NLK63" s="134"/>
      <c r="NLL63" s="134"/>
      <c r="NLM63" s="134"/>
      <c r="NLN63" s="134"/>
      <c r="NLO63" s="134"/>
      <c r="NLP63" s="134"/>
      <c r="NLQ63" s="134"/>
      <c r="NLR63" s="134"/>
      <c r="NLS63" s="134"/>
      <c r="NLT63" s="134"/>
      <c r="NLU63" s="134"/>
      <c r="NLV63" s="134"/>
      <c r="NLW63" s="134"/>
      <c r="NLX63" s="134"/>
      <c r="NLY63" s="134"/>
      <c r="NLZ63" s="134"/>
      <c r="NMA63" s="134"/>
      <c r="NMB63" s="134"/>
      <c r="NMC63" s="134"/>
      <c r="NMD63" s="134"/>
      <c r="NME63" s="134"/>
      <c r="NMF63" s="134"/>
      <c r="NMG63" s="134"/>
      <c r="NMH63" s="134"/>
      <c r="NMI63" s="134"/>
      <c r="NMJ63" s="134"/>
      <c r="NMK63" s="134"/>
      <c r="NML63" s="134"/>
      <c r="NMM63" s="134"/>
      <c r="NMN63" s="134"/>
      <c r="NMO63" s="134"/>
      <c r="NMP63" s="134"/>
      <c r="NMQ63" s="134"/>
      <c r="NMR63" s="134"/>
      <c r="NMS63" s="134"/>
      <c r="NMT63" s="134"/>
      <c r="NMU63" s="134"/>
      <c r="NMV63" s="134"/>
      <c r="NMW63" s="134"/>
      <c r="NMX63" s="134"/>
      <c r="NMY63" s="134"/>
      <c r="NMZ63" s="134"/>
      <c r="NNA63" s="134"/>
      <c r="NNB63" s="134"/>
      <c r="NNC63" s="134"/>
      <c r="NND63" s="134"/>
      <c r="NNE63" s="134"/>
      <c r="NNF63" s="134"/>
      <c r="NNG63" s="134"/>
      <c r="NNH63" s="134"/>
      <c r="NNI63" s="134"/>
      <c r="NNJ63" s="134"/>
      <c r="NNK63" s="134"/>
      <c r="NNL63" s="134"/>
      <c r="NNM63" s="134"/>
      <c r="NNN63" s="134"/>
      <c r="NNO63" s="134"/>
      <c r="NNP63" s="134"/>
      <c r="NNQ63" s="134"/>
      <c r="NNR63" s="134"/>
      <c r="NNS63" s="134"/>
      <c r="NNT63" s="134"/>
      <c r="NNU63" s="134"/>
      <c r="NNV63" s="134"/>
      <c r="NNW63" s="134"/>
      <c r="NNX63" s="134"/>
      <c r="NNY63" s="134"/>
      <c r="NNZ63" s="134"/>
      <c r="NOA63" s="134"/>
      <c r="NOB63" s="134"/>
      <c r="NOC63" s="134"/>
      <c r="NOD63" s="134"/>
      <c r="NOE63" s="134"/>
      <c r="NOF63" s="134"/>
      <c r="NOG63" s="134"/>
      <c r="NOH63" s="134"/>
      <c r="NOI63" s="134"/>
      <c r="NOJ63" s="134"/>
      <c r="NOK63" s="134"/>
      <c r="NOL63" s="134"/>
      <c r="NOM63" s="134"/>
      <c r="NON63" s="134"/>
      <c r="NOO63" s="134"/>
      <c r="NOP63" s="134"/>
      <c r="NOQ63" s="134"/>
      <c r="NOR63" s="134"/>
      <c r="NOS63" s="134"/>
      <c r="NOT63" s="134"/>
      <c r="NOU63" s="134"/>
      <c r="NOV63" s="134"/>
      <c r="NOW63" s="134"/>
      <c r="NOX63" s="134"/>
      <c r="NOY63" s="134"/>
      <c r="NOZ63" s="134"/>
      <c r="NPA63" s="134"/>
      <c r="NPB63" s="134"/>
      <c r="NPC63" s="134"/>
      <c r="NPD63" s="134"/>
      <c r="NPE63" s="134"/>
      <c r="NPF63" s="134"/>
      <c r="NPG63" s="134"/>
      <c r="NPH63" s="134"/>
      <c r="NPI63" s="134"/>
      <c r="NPJ63" s="134"/>
      <c r="NPK63" s="134"/>
      <c r="NPL63" s="134"/>
      <c r="NPM63" s="134"/>
      <c r="NPN63" s="134"/>
      <c r="NPO63" s="134"/>
      <c r="NPP63" s="134"/>
      <c r="NPQ63" s="134"/>
      <c r="NPR63" s="134"/>
      <c r="NPS63" s="134"/>
      <c r="NPT63" s="134"/>
      <c r="NPU63" s="134"/>
      <c r="NPV63" s="134"/>
      <c r="NPW63" s="134"/>
      <c r="NPX63" s="134"/>
      <c r="NPY63" s="134"/>
      <c r="NPZ63" s="134"/>
      <c r="NQA63" s="134"/>
      <c r="NQB63" s="134"/>
      <c r="NQC63" s="134"/>
      <c r="NQD63" s="134"/>
      <c r="NQE63" s="134"/>
      <c r="NQF63" s="134"/>
      <c r="NQG63" s="134"/>
      <c r="NQH63" s="134"/>
      <c r="NQI63" s="134"/>
      <c r="NQJ63" s="134"/>
      <c r="NQK63" s="134"/>
      <c r="NQL63" s="134"/>
      <c r="NQM63" s="134"/>
      <c r="NQN63" s="134"/>
      <c r="NQO63" s="134"/>
      <c r="NQP63" s="134"/>
      <c r="NQQ63" s="134"/>
      <c r="NQR63" s="134"/>
      <c r="NQS63" s="134"/>
      <c r="NQT63" s="134"/>
      <c r="NQU63" s="134"/>
      <c r="NQV63" s="134"/>
      <c r="NQW63" s="134"/>
      <c r="NQX63" s="134"/>
      <c r="NQY63" s="134"/>
      <c r="NQZ63" s="134"/>
      <c r="NRA63" s="134"/>
      <c r="NRB63" s="134"/>
      <c r="NRC63" s="134"/>
      <c r="NRD63" s="134"/>
      <c r="NRE63" s="134"/>
      <c r="NRF63" s="134"/>
      <c r="NRG63" s="134"/>
      <c r="NRH63" s="134"/>
      <c r="NRI63" s="134"/>
      <c r="NRJ63" s="134"/>
      <c r="NRK63" s="134"/>
      <c r="NRL63" s="134"/>
      <c r="NRM63" s="134"/>
      <c r="NRN63" s="134"/>
      <c r="NRO63" s="134"/>
      <c r="NRP63" s="134"/>
      <c r="NRQ63" s="134"/>
      <c r="NRR63" s="134"/>
      <c r="NRS63" s="134"/>
      <c r="NRT63" s="134"/>
      <c r="NRU63" s="134"/>
      <c r="NRV63" s="134"/>
      <c r="NRW63" s="134"/>
      <c r="NRX63" s="134"/>
      <c r="NRY63" s="134"/>
      <c r="NRZ63" s="134"/>
      <c r="NSA63" s="134"/>
      <c r="NSB63" s="134"/>
      <c r="NSC63" s="134"/>
      <c r="NSD63" s="134"/>
      <c r="NSE63" s="134"/>
      <c r="NSF63" s="134"/>
      <c r="NSG63" s="134"/>
      <c r="NSH63" s="134"/>
      <c r="NSI63" s="134"/>
      <c r="NSJ63" s="134"/>
      <c r="NSK63" s="134"/>
      <c r="NSL63" s="134"/>
      <c r="NSM63" s="134"/>
      <c r="NSN63" s="134"/>
      <c r="NSO63" s="134"/>
      <c r="NSP63" s="134"/>
      <c r="NSQ63" s="134"/>
      <c r="NSR63" s="134"/>
      <c r="NSS63" s="134"/>
      <c r="NST63" s="134"/>
      <c r="NSU63" s="134"/>
      <c r="NSV63" s="134"/>
      <c r="NSW63" s="134"/>
      <c r="NSX63" s="134"/>
      <c r="NSY63" s="134"/>
      <c r="NSZ63" s="134"/>
      <c r="NTA63" s="134"/>
      <c r="NTB63" s="134"/>
      <c r="NTC63" s="134"/>
      <c r="NTD63" s="134"/>
      <c r="NTE63" s="134"/>
      <c r="NTF63" s="134"/>
      <c r="NTG63" s="134"/>
      <c r="NTH63" s="134"/>
      <c r="NTI63" s="134"/>
      <c r="NTJ63" s="134"/>
      <c r="NTK63" s="134"/>
      <c r="NTL63" s="134"/>
      <c r="NTM63" s="134"/>
      <c r="NTN63" s="134"/>
      <c r="NTO63" s="134"/>
      <c r="NTP63" s="134"/>
      <c r="NTQ63" s="134"/>
      <c r="NTR63" s="134"/>
      <c r="NTS63" s="134"/>
      <c r="NTT63" s="134"/>
      <c r="NTU63" s="134"/>
      <c r="NTV63" s="134"/>
      <c r="NTW63" s="134"/>
      <c r="NTX63" s="134"/>
      <c r="NTY63" s="134"/>
      <c r="NTZ63" s="134"/>
      <c r="NUA63" s="134"/>
      <c r="NUB63" s="134"/>
      <c r="NUC63" s="134"/>
      <c r="NUD63" s="134"/>
      <c r="NUE63" s="134"/>
      <c r="NUF63" s="134"/>
      <c r="NUG63" s="134"/>
      <c r="NUH63" s="134"/>
      <c r="NUI63" s="134"/>
      <c r="NUJ63" s="134"/>
      <c r="NUK63" s="134"/>
      <c r="NUL63" s="134"/>
      <c r="NUM63" s="134"/>
      <c r="NUN63" s="134"/>
      <c r="NUO63" s="134"/>
      <c r="NUP63" s="134"/>
      <c r="NUQ63" s="134"/>
      <c r="NUR63" s="134"/>
      <c r="NUS63" s="134"/>
      <c r="NUT63" s="134"/>
      <c r="NUU63" s="134"/>
      <c r="NUV63" s="134"/>
      <c r="NUW63" s="134"/>
      <c r="NUX63" s="134"/>
      <c r="NUY63" s="134"/>
      <c r="NUZ63" s="134"/>
      <c r="NVA63" s="134"/>
      <c r="NVB63" s="134"/>
      <c r="NVC63" s="134"/>
      <c r="NVD63" s="134"/>
      <c r="NVE63" s="134"/>
      <c r="NVF63" s="134"/>
      <c r="NVG63" s="134"/>
      <c r="NVH63" s="134"/>
      <c r="NVI63" s="134"/>
      <c r="NVJ63" s="134"/>
      <c r="NVK63" s="134"/>
      <c r="NVL63" s="134"/>
      <c r="NVM63" s="134"/>
      <c r="NVN63" s="134"/>
      <c r="NVO63" s="134"/>
      <c r="NVP63" s="134"/>
      <c r="NVQ63" s="134"/>
      <c r="NVR63" s="134"/>
      <c r="NVS63" s="134"/>
      <c r="NVT63" s="134"/>
      <c r="NVU63" s="134"/>
      <c r="NVV63" s="134"/>
      <c r="NVW63" s="134"/>
      <c r="NVX63" s="134"/>
      <c r="NVY63" s="134"/>
      <c r="NVZ63" s="134"/>
      <c r="NWA63" s="134"/>
      <c r="NWB63" s="134"/>
      <c r="NWC63" s="134"/>
      <c r="NWD63" s="134"/>
      <c r="NWE63" s="134"/>
      <c r="NWF63" s="134"/>
      <c r="NWG63" s="134"/>
      <c r="NWH63" s="134"/>
      <c r="NWI63" s="134"/>
      <c r="NWJ63" s="134"/>
      <c r="NWK63" s="134"/>
      <c r="NWL63" s="134"/>
      <c r="NWM63" s="134"/>
      <c r="NWN63" s="134"/>
      <c r="NWO63" s="134"/>
      <c r="NWP63" s="134"/>
      <c r="NWQ63" s="134"/>
      <c r="NWR63" s="134"/>
      <c r="NWS63" s="134"/>
      <c r="NWT63" s="134"/>
      <c r="NWU63" s="134"/>
      <c r="NWV63" s="134"/>
      <c r="NWW63" s="134"/>
      <c r="NWX63" s="134"/>
      <c r="NWY63" s="134"/>
      <c r="NWZ63" s="134"/>
      <c r="NXA63" s="134"/>
      <c r="NXB63" s="134"/>
      <c r="NXC63" s="134"/>
      <c r="NXD63" s="134"/>
      <c r="NXE63" s="134"/>
      <c r="NXF63" s="134"/>
      <c r="NXG63" s="134"/>
      <c r="NXH63" s="134"/>
      <c r="NXI63" s="134"/>
      <c r="NXJ63" s="134"/>
      <c r="NXK63" s="134"/>
      <c r="NXL63" s="134"/>
      <c r="NXM63" s="134"/>
      <c r="NXN63" s="134"/>
      <c r="NXO63" s="134"/>
      <c r="NXP63" s="134"/>
      <c r="NXQ63" s="134"/>
      <c r="NXR63" s="134"/>
      <c r="NXS63" s="134"/>
      <c r="NXT63" s="134"/>
      <c r="NXU63" s="134"/>
      <c r="NXV63" s="134"/>
      <c r="NXW63" s="134"/>
      <c r="NXX63" s="134"/>
      <c r="NXY63" s="134"/>
      <c r="NXZ63" s="134"/>
      <c r="NYA63" s="134"/>
      <c r="NYB63" s="134"/>
      <c r="NYC63" s="134"/>
      <c r="NYD63" s="134"/>
      <c r="NYE63" s="134"/>
      <c r="NYF63" s="134"/>
      <c r="NYG63" s="134"/>
      <c r="NYH63" s="134"/>
      <c r="NYI63" s="134"/>
      <c r="NYJ63" s="134"/>
      <c r="NYK63" s="134"/>
      <c r="NYL63" s="134"/>
      <c r="NYM63" s="134"/>
      <c r="NYN63" s="134"/>
      <c r="NYO63" s="134"/>
      <c r="NYP63" s="134"/>
      <c r="NYQ63" s="134"/>
      <c r="NYR63" s="134"/>
      <c r="NYS63" s="134"/>
      <c r="NYT63" s="134"/>
      <c r="NYU63" s="134"/>
      <c r="NYV63" s="134"/>
      <c r="NYW63" s="134"/>
      <c r="NYX63" s="134"/>
      <c r="NYY63" s="134"/>
      <c r="NYZ63" s="134"/>
      <c r="NZA63" s="134"/>
      <c r="NZB63" s="134"/>
      <c r="NZC63" s="134"/>
      <c r="NZD63" s="134"/>
      <c r="NZE63" s="134"/>
      <c r="NZF63" s="134"/>
      <c r="NZG63" s="134"/>
      <c r="NZH63" s="134"/>
      <c r="NZI63" s="134"/>
      <c r="NZJ63" s="134"/>
      <c r="NZK63" s="134"/>
      <c r="NZL63" s="134"/>
      <c r="NZM63" s="134"/>
      <c r="NZN63" s="134"/>
      <c r="NZO63" s="134"/>
      <c r="NZP63" s="134"/>
      <c r="NZQ63" s="134"/>
      <c r="NZR63" s="134"/>
      <c r="NZS63" s="134"/>
      <c r="NZT63" s="134"/>
      <c r="NZU63" s="134"/>
      <c r="NZV63" s="134"/>
      <c r="NZW63" s="134"/>
      <c r="NZX63" s="134"/>
      <c r="NZY63" s="134"/>
      <c r="NZZ63" s="134"/>
      <c r="OAA63" s="134"/>
      <c r="OAB63" s="134"/>
      <c r="OAC63" s="134"/>
      <c r="OAD63" s="134"/>
      <c r="OAE63" s="134"/>
      <c r="OAF63" s="134"/>
      <c r="OAG63" s="134"/>
      <c r="OAH63" s="134"/>
      <c r="OAI63" s="134"/>
      <c r="OAJ63" s="134"/>
      <c r="OAK63" s="134"/>
      <c r="OAL63" s="134"/>
      <c r="OAM63" s="134"/>
      <c r="OAN63" s="134"/>
      <c r="OAO63" s="134"/>
      <c r="OAP63" s="134"/>
      <c r="OAQ63" s="134"/>
      <c r="OAR63" s="134"/>
      <c r="OAS63" s="134"/>
      <c r="OAT63" s="134"/>
      <c r="OAU63" s="134"/>
      <c r="OAV63" s="134"/>
      <c r="OAW63" s="134"/>
      <c r="OAX63" s="134"/>
      <c r="OAY63" s="134"/>
      <c r="OAZ63" s="134"/>
      <c r="OBA63" s="134"/>
      <c r="OBB63" s="134"/>
      <c r="OBC63" s="134"/>
      <c r="OBD63" s="134"/>
      <c r="OBE63" s="134"/>
      <c r="OBF63" s="134"/>
      <c r="OBG63" s="134"/>
      <c r="OBH63" s="134"/>
      <c r="OBI63" s="134"/>
      <c r="OBJ63" s="134"/>
      <c r="OBK63" s="134"/>
      <c r="OBL63" s="134"/>
      <c r="OBM63" s="134"/>
      <c r="OBN63" s="134"/>
      <c r="OBO63" s="134"/>
      <c r="OBP63" s="134"/>
      <c r="OBQ63" s="134"/>
      <c r="OBR63" s="134"/>
      <c r="OBS63" s="134"/>
      <c r="OBT63" s="134"/>
      <c r="OBU63" s="134"/>
      <c r="OBV63" s="134"/>
      <c r="OBW63" s="134"/>
      <c r="OBX63" s="134"/>
      <c r="OBY63" s="134"/>
      <c r="OBZ63" s="134"/>
      <c r="OCA63" s="134"/>
      <c r="OCB63" s="134"/>
      <c r="OCC63" s="134"/>
      <c r="OCD63" s="134"/>
      <c r="OCE63" s="134"/>
      <c r="OCF63" s="134"/>
      <c r="OCG63" s="134"/>
      <c r="OCH63" s="134"/>
      <c r="OCI63" s="134"/>
      <c r="OCJ63" s="134"/>
      <c r="OCK63" s="134"/>
      <c r="OCL63" s="134"/>
      <c r="OCM63" s="134"/>
      <c r="OCN63" s="134"/>
      <c r="OCO63" s="134"/>
      <c r="OCP63" s="134"/>
      <c r="OCQ63" s="134"/>
      <c r="OCR63" s="134"/>
      <c r="OCS63" s="134"/>
      <c r="OCT63" s="134"/>
      <c r="OCU63" s="134"/>
      <c r="OCV63" s="134"/>
      <c r="OCW63" s="134"/>
      <c r="OCX63" s="134"/>
      <c r="OCY63" s="134"/>
      <c r="OCZ63" s="134"/>
      <c r="ODA63" s="134"/>
      <c r="ODB63" s="134"/>
      <c r="ODC63" s="134"/>
      <c r="ODD63" s="134"/>
      <c r="ODE63" s="134"/>
      <c r="ODF63" s="134"/>
      <c r="ODG63" s="134"/>
      <c r="ODH63" s="134"/>
      <c r="ODI63" s="134"/>
      <c r="ODJ63" s="134"/>
      <c r="ODK63" s="134"/>
      <c r="ODL63" s="134"/>
      <c r="ODM63" s="134"/>
      <c r="ODN63" s="134"/>
      <c r="ODO63" s="134"/>
      <c r="ODP63" s="134"/>
      <c r="ODQ63" s="134"/>
      <c r="ODR63" s="134"/>
      <c r="ODS63" s="134"/>
      <c r="ODT63" s="134"/>
      <c r="ODU63" s="134"/>
      <c r="ODV63" s="134"/>
      <c r="ODW63" s="134"/>
      <c r="ODX63" s="134"/>
      <c r="ODY63" s="134"/>
      <c r="ODZ63" s="134"/>
      <c r="OEA63" s="134"/>
      <c r="OEB63" s="134"/>
      <c r="OEC63" s="134"/>
      <c r="OED63" s="134"/>
      <c r="OEE63" s="134"/>
      <c r="OEF63" s="134"/>
      <c r="OEG63" s="134"/>
      <c r="OEH63" s="134"/>
      <c r="OEI63" s="134"/>
      <c r="OEJ63" s="134"/>
      <c r="OEK63" s="134"/>
      <c r="OEL63" s="134"/>
      <c r="OEM63" s="134"/>
      <c r="OEN63" s="134"/>
      <c r="OEO63" s="134"/>
      <c r="OEP63" s="134"/>
      <c r="OEQ63" s="134"/>
      <c r="OER63" s="134"/>
      <c r="OES63" s="134"/>
      <c r="OET63" s="134"/>
      <c r="OEU63" s="134"/>
      <c r="OEV63" s="134"/>
      <c r="OEW63" s="134"/>
      <c r="OEX63" s="134"/>
      <c r="OEY63" s="134"/>
      <c r="OEZ63" s="134"/>
      <c r="OFA63" s="134"/>
      <c r="OFB63" s="134"/>
      <c r="OFC63" s="134"/>
      <c r="OFD63" s="134"/>
      <c r="OFE63" s="134"/>
      <c r="OFF63" s="134"/>
      <c r="OFG63" s="134"/>
      <c r="OFH63" s="134"/>
      <c r="OFI63" s="134"/>
      <c r="OFJ63" s="134"/>
      <c r="OFK63" s="134"/>
      <c r="OFL63" s="134"/>
      <c r="OFM63" s="134"/>
      <c r="OFN63" s="134"/>
      <c r="OFO63" s="134"/>
      <c r="OFP63" s="134"/>
      <c r="OFQ63" s="134"/>
      <c r="OFR63" s="134"/>
      <c r="OFS63" s="134"/>
      <c r="OFT63" s="134"/>
      <c r="OFU63" s="134"/>
      <c r="OFV63" s="134"/>
      <c r="OFW63" s="134"/>
      <c r="OFX63" s="134"/>
      <c r="OFY63" s="134"/>
      <c r="OFZ63" s="134"/>
      <c r="OGA63" s="134"/>
      <c r="OGB63" s="134"/>
      <c r="OGC63" s="134"/>
      <c r="OGD63" s="134"/>
      <c r="OGE63" s="134"/>
      <c r="OGF63" s="134"/>
      <c r="OGG63" s="134"/>
      <c r="OGH63" s="134"/>
      <c r="OGI63" s="134"/>
      <c r="OGJ63" s="134"/>
      <c r="OGK63" s="134"/>
      <c r="OGL63" s="134"/>
      <c r="OGM63" s="134"/>
      <c r="OGN63" s="134"/>
      <c r="OGO63" s="134"/>
      <c r="OGP63" s="134"/>
      <c r="OGQ63" s="134"/>
      <c r="OGR63" s="134"/>
      <c r="OGS63" s="134"/>
      <c r="OGT63" s="134"/>
      <c r="OGU63" s="134"/>
      <c r="OGV63" s="134"/>
      <c r="OGW63" s="134"/>
      <c r="OGX63" s="134"/>
      <c r="OGY63" s="134"/>
      <c r="OGZ63" s="134"/>
      <c r="OHA63" s="134"/>
      <c r="OHB63" s="134"/>
      <c r="OHC63" s="134"/>
      <c r="OHD63" s="134"/>
      <c r="OHE63" s="134"/>
      <c r="OHF63" s="134"/>
      <c r="OHG63" s="134"/>
      <c r="OHH63" s="134"/>
      <c r="OHI63" s="134"/>
      <c r="OHJ63" s="134"/>
      <c r="OHK63" s="134"/>
      <c r="OHL63" s="134"/>
      <c r="OHM63" s="134"/>
      <c r="OHN63" s="134"/>
      <c r="OHO63" s="134"/>
      <c r="OHP63" s="134"/>
      <c r="OHQ63" s="134"/>
      <c r="OHR63" s="134"/>
      <c r="OHS63" s="134"/>
      <c r="OHT63" s="134"/>
      <c r="OHU63" s="134"/>
      <c r="OHV63" s="134"/>
      <c r="OHW63" s="134"/>
      <c r="OHX63" s="134"/>
      <c r="OHY63" s="134"/>
      <c r="OHZ63" s="134"/>
      <c r="OIA63" s="134"/>
      <c r="OIB63" s="134"/>
      <c r="OIC63" s="134"/>
      <c r="OID63" s="134"/>
      <c r="OIE63" s="134"/>
      <c r="OIF63" s="134"/>
      <c r="OIG63" s="134"/>
      <c r="OIH63" s="134"/>
      <c r="OII63" s="134"/>
      <c r="OIJ63" s="134"/>
      <c r="OIK63" s="134"/>
      <c r="OIL63" s="134"/>
      <c r="OIM63" s="134"/>
      <c r="OIN63" s="134"/>
      <c r="OIO63" s="134"/>
      <c r="OIP63" s="134"/>
      <c r="OIQ63" s="134"/>
      <c r="OIR63" s="134"/>
      <c r="OIS63" s="134"/>
      <c r="OIT63" s="134"/>
      <c r="OIU63" s="134"/>
      <c r="OIV63" s="134"/>
      <c r="OIW63" s="134"/>
      <c r="OIX63" s="134"/>
      <c r="OIY63" s="134"/>
      <c r="OIZ63" s="134"/>
      <c r="OJA63" s="134"/>
      <c r="OJB63" s="134"/>
      <c r="OJC63" s="134"/>
      <c r="OJD63" s="134"/>
      <c r="OJE63" s="134"/>
      <c r="OJF63" s="134"/>
      <c r="OJG63" s="134"/>
      <c r="OJH63" s="134"/>
      <c r="OJI63" s="134"/>
      <c r="OJJ63" s="134"/>
      <c r="OJK63" s="134"/>
      <c r="OJL63" s="134"/>
      <c r="OJM63" s="134"/>
      <c r="OJN63" s="134"/>
      <c r="OJO63" s="134"/>
      <c r="OJP63" s="134"/>
      <c r="OJQ63" s="134"/>
      <c r="OJR63" s="134"/>
      <c r="OJS63" s="134"/>
      <c r="OJT63" s="134"/>
      <c r="OJU63" s="134"/>
      <c r="OJV63" s="134"/>
      <c r="OJW63" s="134"/>
      <c r="OJX63" s="134"/>
      <c r="OJY63" s="134"/>
      <c r="OJZ63" s="134"/>
      <c r="OKA63" s="134"/>
      <c r="OKB63" s="134"/>
      <c r="OKC63" s="134"/>
      <c r="OKD63" s="134"/>
      <c r="OKE63" s="134"/>
      <c r="OKF63" s="134"/>
      <c r="OKG63" s="134"/>
      <c r="OKH63" s="134"/>
      <c r="OKI63" s="134"/>
      <c r="OKJ63" s="134"/>
      <c r="OKK63" s="134"/>
      <c r="OKL63" s="134"/>
      <c r="OKM63" s="134"/>
      <c r="OKN63" s="134"/>
      <c r="OKO63" s="134"/>
      <c r="OKP63" s="134"/>
      <c r="OKQ63" s="134"/>
      <c r="OKR63" s="134"/>
      <c r="OKS63" s="134"/>
      <c r="OKT63" s="134"/>
      <c r="OKU63" s="134"/>
      <c r="OKV63" s="134"/>
      <c r="OKW63" s="134"/>
      <c r="OKX63" s="134"/>
      <c r="OKY63" s="134"/>
      <c r="OKZ63" s="134"/>
      <c r="OLA63" s="134"/>
      <c r="OLB63" s="134"/>
      <c r="OLC63" s="134"/>
      <c r="OLD63" s="134"/>
      <c r="OLE63" s="134"/>
      <c r="OLF63" s="134"/>
      <c r="OLG63" s="134"/>
      <c r="OLH63" s="134"/>
      <c r="OLI63" s="134"/>
      <c r="OLJ63" s="134"/>
      <c r="OLK63" s="134"/>
      <c r="OLL63" s="134"/>
      <c r="OLM63" s="134"/>
      <c r="OLN63" s="134"/>
      <c r="OLO63" s="134"/>
      <c r="OLP63" s="134"/>
      <c r="OLQ63" s="134"/>
      <c r="OLR63" s="134"/>
      <c r="OLS63" s="134"/>
      <c r="OLT63" s="134"/>
      <c r="OLU63" s="134"/>
      <c r="OLV63" s="134"/>
      <c r="OLW63" s="134"/>
      <c r="OLX63" s="134"/>
      <c r="OLY63" s="134"/>
      <c r="OLZ63" s="134"/>
      <c r="OMA63" s="134"/>
      <c r="OMB63" s="134"/>
      <c r="OMC63" s="134"/>
      <c r="OMD63" s="134"/>
      <c r="OME63" s="134"/>
      <c r="OMF63" s="134"/>
      <c r="OMG63" s="134"/>
      <c r="OMH63" s="134"/>
      <c r="OMI63" s="134"/>
      <c r="OMJ63" s="134"/>
      <c r="OMK63" s="134"/>
      <c r="OML63" s="134"/>
      <c r="OMM63" s="134"/>
      <c r="OMN63" s="134"/>
      <c r="OMO63" s="134"/>
      <c r="OMP63" s="134"/>
      <c r="OMQ63" s="134"/>
      <c r="OMR63" s="134"/>
      <c r="OMS63" s="134"/>
      <c r="OMT63" s="134"/>
      <c r="OMU63" s="134"/>
      <c r="OMV63" s="134"/>
      <c r="OMW63" s="134"/>
      <c r="OMX63" s="134"/>
      <c r="OMY63" s="134"/>
      <c r="OMZ63" s="134"/>
      <c r="ONA63" s="134"/>
      <c r="ONB63" s="134"/>
      <c r="ONC63" s="134"/>
      <c r="OND63" s="134"/>
      <c r="ONE63" s="134"/>
      <c r="ONF63" s="134"/>
      <c r="ONG63" s="134"/>
      <c r="ONH63" s="134"/>
      <c r="ONI63" s="134"/>
      <c r="ONJ63" s="134"/>
      <c r="ONK63" s="134"/>
      <c r="ONL63" s="134"/>
      <c r="ONM63" s="134"/>
      <c r="ONN63" s="134"/>
      <c r="ONO63" s="134"/>
      <c r="ONP63" s="134"/>
      <c r="ONQ63" s="134"/>
      <c r="ONR63" s="134"/>
      <c r="ONS63" s="134"/>
      <c r="ONT63" s="134"/>
      <c r="ONU63" s="134"/>
      <c r="ONV63" s="134"/>
      <c r="ONW63" s="134"/>
      <c r="ONX63" s="134"/>
      <c r="ONY63" s="134"/>
      <c r="ONZ63" s="134"/>
      <c r="OOA63" s="134"/>
      <c r="OOB63" s="134"/>
      <c r="OOC63" s="134"/>
      <c r="OOD63" s="134"/>
      <c r="OOE63" s="134"/>
      <c r="OOF63" s="134"/>
      <c r="OOG63" s="134"/>
      <c r="OOH63" s="134"/>
      <c r="OOI63" s="134"/>
      <c r="OOJ63" s="134"/>
      <c r="OOK63" s="134"/>
      <c r="OOL63" s="134"/>
      <c r="OOM63" s="134"/>
      <c r="OON63" s="134"/>
      <c r="OOO63" s="134"/>
      <c r="OOP63" s="134"/>
      <c r="OOQ63" s="134"/>
      <c r="OOR63" s="134"/>
      <c r="OOS63" s="134"/>
      <c r="OOT63" s="134"/>
      <c r="OOU63" s="134"/>
      <c r="OOV63" s="134"/>
      <c r="OOW63" s="134"/>
      <c r="OOX63" s="134"/>
      <c r="OOY63" s="134"/>
      <c r="OOZ63" s="134"/>
      <c r="OPA63" s="134"/>
      <c r="OPB63" s="134"/>
      <c r="OPC63" s="134"/>
      <c r="OPD63" s="134"/>
      <c r="OPE63" s="134"/>
      <c r="OPF63" s="134"/>
      <c r="OPG63" s="134"/>
      <c r="OPH63" s="134"/>
      <c r="OPI63" s="134"/>
      <c r="OPJ63" s="134"/>
      <c r="OPK63" s="134"/>
      <c r="OPL63" s="134"/>
      <c r="OPM63" s="134"/>
      <c r="OPN63" s="134"/>
      <c r="OPO63" s="134"/>
      <c r="OPP63" s="134"/>
      <c r="OPQ63" s="134"/>
      <c r="OPR63" s="134"/>
      <c r="OPS63" s="134"/>
      <c r="OPT63" s="134"/>
      <c r="OPU63" s="134"/>
      <c r="OPV63" s="134"/>
      <c r="OPW63" s="134"/>
      <c r="OPX63" s="134"/>
      <c r="OPY63" s="134"/>
      <c r="OPZ63" s="134"/>
      <c r="OQA63" s="134"/>
      <c r="OQB63" s="134"/>
      <c r="OQC63" s="134"/>
      <c r="OQD63" s="134"/>
      <c r="OQE63" s="134"/>
      <c r="OQF63" s="134"/>
      <c r="OQG63" s="134"/>
      <c r="OQH63" s="134"/>
      <c r="OQI63" s="134"/>
      <c r="OQJ63" s="134"/>
      <c r="OQK63" s="134"/>
      <c r="OQL63" s="134"/>
      <c r="OQM63" s="134"/>
      <c r="OQN63" s="134"/>
      <c r="OQO63" s="134"/>
      <c r="OQP63" s="134"/>
      <c r="OQQ63" s="134"/>
      <c r="OQR63" s="134"/>
      <c r="OQS63" s="134"/>
      <c r="OQT63" s="134"/>
      <c r="OQU63" s="134"/>
      <c r="OQV63" s="134"/>
      <c r="OQW63" s="134"/>
      <c r="OQX63" s="134"/>
      <c r="OQY63" s="134"/>
      <c r="OQZ63" s="134"/>
      <c r="ORA63" s="134"/>
      <c r="ORB63" s="134"/>
      <c r="ORC63" s="134"/>
      <c r="ORD63" s="134"/>
      <c r="ORE63" s="134"/>
      <c r="ORF63" s="134"/>
      <c r="ORG63" s="134"/>
      <c r="ORH63" s="134"/>
      <c r="ORI63" s="134"/>
      <c r="ORJ63" s="134"/>
      <c r="ORK63" s="134"/>
      <c r="ORL63" s="134"/>
      <c r="ORM63" s="134"/>
      <c r="ORN63" s="134"/>
      <c r="ORO63" s="134"/>
      <c r="ORP63" s="134"/>
      <c r="ORQ63" s="134"/>
      <c r="ORR63" s="134"/>
      <c r="ORS63" s="134"/>
      <c r="ORT63" s="134"/>
      <c r="ORU63" s="134"/>
      <c r="ORV63" s="134"/>
      <c r="ORW63" s="134"/>
      <c r="ORX63" s="134"/>
      <c r="ORY63" s="134"/>
      <c r="ORZ63" s="134"/>
      <c r="OSA63" s="134"/>
      <c r="OSB63" s="134"/>
      <c r="OSC63" s="134"/>
      <c r="OSD63" s="134"/>
      <c r="OSE63" s="134"/>
      <c r="OSF63" s="134"/>
      <c r="OSG63" s="134"/>
      <c r="OSH63" s="134"/>
      <c r="OSI63" s="134"/>
      <c r="OSJ63" s="134"/>
      <c r="OSK63" s="134"/>
      <c r="OSL63" s="134"/>
      <c r="OSM63" s="134"/>
      <c r="OSN63" s="134"/>
      <c r="OSO63" s="134"/>
      <c r="OSP63" s="134"/>
      <c r="OSQ63" s="134"/>
      <c r="OSR63" s="134"/>
      <c r="OSS63" s="134"/>
      <c r="OST63" s="134"/>
      <c r="OSU63" s="134"/>
      <c r="OSV63" s="134"/>
      <c r="OSW63" s="134"/>
      <c r="OSX63" s="134"/>
      <c r="OSY63" s="134"/>
      <c r="OSZ63" s="134"/>
      <c r="OTA63" s="134"/>
      <c r="OTB63" s="134"/>
      <c r="OTC63" s="134"/>
      <c r="OTD63" s="134"/>
      <c r="OTE63" s="134"/>
      <c r="OTF63" s="134"/>
      <c r="OTG63" s="134"/>
      <c r="OTH63" s="134"/>
      <c r="OTI63" s="134"/>
      <c r="OTJ63" s="134"/>
      <c r="OTK63" s="134"/>
      <c r="OTL63" s="134"/>
      <c r="OTM63" s="134"/>
      <c r="OTN63" s="134"/>
      <c r="OTO63" s="134"/>
      <c r="OTP63" s="134"/>
      <c r="OTQ63" s="134"/>
      <c r="OTR63" s="134"/>
      <c r="OTS63" s="134"/>
      <c r="OTT63" s="134"/>
      <c r="OTU63" s="134"/>
      <c r="OTV63" s="134"/>
      <c r="OTW63" s="134"/>
      <c r="OTX63" s="134"/>
      <c r="OTY63" s="134"/>
      <c r="OTZ63" s="134"/>
      <c r="OUA63" s="134"/>
      <c r="OUB63" s="134"/>
      <c r="OUC63" s="134"/>
      <c r="OUD63" s="134"/>
      <c r="OUE63" s="134"/>
      <c r="OUF63" s="134"/>
      <c r="OUG63" s="134"/>
      <c r="OUH63" s="134"/>
      <c r="OUI63" s="134"/>
      <c r="OUJ63" s="134"/>
      <c r="OUK63" s="134"/>
      <c r="OUL63" s="134"/>
      <c r="OUM63" s="134"/>
      <c r="OUN63" s="134"/>
      <c r="OUO63" s="134"/>
      <c r="OUP63" s="134"/>
      <c r="OUQ63" s="134"/>
      <c r="OUR63" s="134"/>
      <c r="OUS63" s="134"/>
      <c r="OUT63" s="134"/>
      <c r="OUU63" s="134"/>
      <c r="OUV63" s="134"/>
      <c r="OUW63" s="134"/>
      <c r="OUX63" s="134"/>
      <c r="OUY63" s="134"/>
      <c r="OUZ63" s="134"/>
      <c r="OVA63" s="134"/>
      <c r="OVB63" s="134"/>
      <c r="OVC63" s="134"/>
      <c r="OVD63" s="134"/>
      <c r="OVE63" s="134"/>
      <c r="OVF63" s="134"/>
      <c r="OVG63" s="134"/>
      <c r="OVH63" s="134"/>
      <c r="OVI63" s="134"/>
      <c r="OVJ63" s="134"/>
      <c r="OVK63" s="134"/>
      <c r="OVL63" s="134"/>
      <c r="OVM63" s="134"/>
      <c r="OVN63" s="134"/>
      <c r="OVO63" s="134"/>
      <c r="OVP63" s="134"/>
      <c r="OVQ63" s="134"/>
      <c r="OVR63" s="134"/>
      <c r="OVS63" s="134"/>
      <c r="OVT63" s="134"/>
      <c r="OVU63" s="134"/>
      <c r="OVV63" s="134"/>
      <c r="OVW63" s="134"/>
      <c r="OVX63" s="134"/>
      <c r="OVY63" s="134"/>
      <c r="OVZ63" s="134"/>
      <c r="OWA63" s="134"/>
      <c r="OWB63" s="134"/>
      <c r="OWC63" s="134"/>
      <c r="OWD63" s="134"/>
      <c r="OWE63" s="134"/>
      <c r="OWF63" s="134"/>
      <c r="OWG63" s="134"/>
      <c r="OWH63" s="134"/>
      <c r="OWI63" s="134"/>
      <c r="OWJ63" s="134"/>
      <c r="OWK63" s="134"/>
      <c r="OWL63" s="134"/>
      <c r="OWM63" s="134"/>
      <c r="OWN63" s="134"/>
      <c r="OWO63" s="134"/>
      <c r="OWP63" s="134"/>
      <c r="OWQ63" s="134"/>
      <c r="OWR63" s="134"/>
      <c r="OWS63" s="134"/>
      <c r="OWT63" s="134"/>
      <c r="OWU63" s="134"/>
      <c r="OWV63" s="134"/>
      <c r="OWW63" s="134"/>
      <c r="OWX63" s="134"/>
      <c r="OWY63" s="134"/>
      <c r="OWZ63" s="134"/>
      <c r="OXA63" s="134"/>
      <c r="OXB63" s="134"/>
      <c r="OXC63" s="134"/>
      <c r="OXD63" s="134"/>
      <c r="OXE63" s="134"/>
      <c r="OXF63" s="134"/>
      <c r="OXG63" s="134"/>
      <c r="OXH63" s="134"/>
      <c r="OXI63" s="134"/>
      <c r="OXJ63" s="134"/>
      <c r="OXK63" s="134"/>
      <c r="OXL63" s="134"/>
      <c r="OXM63" s="134"/>
      <c r="OXN63" s="134"/>
      <c r="OXO63" s="134"/>
      <c r="OXP63" s="134"/>
      <c r="OXQ63" s="134"/>
      <c r="OXR63" s="134"/>
      <c r="OXS63" s="134"/>
      <c r="OXT63" s="134"/>
      <c r="OXU63" s="134"/>
      <c r="OXV63" s="134"/>
      <c r="OXW63" s="134"/>
      <c r="OXX63" s="134"/>
      <c r="OXY63" s="134"/>
      <c r="OXZ63" s="134"/>
      <c r="OYA63" s="134"/>
      <c r="OYB63" s="134"/>
      <c r="OYC63" s="134"/>
      <c r="OYD63" s="134"/>
      <c r="OYE63" s="134"/>
      <c r="OYF63" s="134"/>
      <c r="OYG63" s="134"/>
      <c r="OYH63" s="134"/>
      <c r="OYI63" s="134"/>
      <c r="OYJ63" s="134"/>
      <c r="OYK63" s="134"/>
      <c r="OYL63" s="134"/>
      <c r="OYM63" s="134"/>
      <c r="OYN63" s="134"/>
      <c r="OYO63" s="134"/>
      <c r="OYP63" s="134"/>
      <c r="OYQ63" s="134"/>
      <c r="OYR63" s="134"/>
      <c r="OYS63" s="134"/>
      <c r="OYT63" s="134"/>
      <c r="OYU63" s="134"/>
      <c r="OYV63" s="134"/>
      <c r="OYW63" s="134"/>
      <c r="OYX63" s="134"/>
      <c r="OYY63" s="134"/>
      <c r="OYZ63" s="134"/>
      <c r="OZA63" s="134"/>
      <c r="OZB63" s="134"/>
      <c r="OZC63" s="134"/>
      <c r="OZD63" s="134"/>
      <c r="OZE63" s="134"/>
      <c r="OZF63" s="134"/>
      <c r="OZG63" s="134"/>
      <c r="OZH63" s="134"/>
      <c r="OZI63" s="134"/>
      <c r="OZJ63" s="134"/>
      <c r="OZK63" s="134"/>
      <c r="OZL63" s="134"/>
      <c r="OZM63" s="134"/>
      <c r="OZN63" s="134"/>
      <c r="OZO63" s="134"/>
      <c r="OZP63" s="134"/>
      <c r="OZQ63" s="134"/>
      <c r="OZR63" s="134"/>
      <c r="OZS63" s="134"/>
      <c r="OZT63" s="134"/>
      <c r="OZU63" s="134"/>
      <c r="OZV63" s="134"/>
      <c r="OZW63" s="134"/>
      <c r="OZX63" s="134"/>
      <c r="OZY63" s="134"/>
      <c r="OZZ63" s="134"/>
      <c r="PAA63" s="134"/>
      <c r="PAB63" s="134"/>
      <c r="PAC63" s="134"/>
      <c r="PAD63" s="134"/>
      <c r="PAE63" s="134"/>
      <c r="PAF63" s="134"/>
      <c r="PAG63" s="134"/>
      <c r="PAH63" s="134"/>
      <c r="PAI63" s="134"/>
      <c r="PAJ63" s="134"/>
      <c r="PAK63" s="134"/>
      <c r="PAL63" s="134"/>
      <c r="PAM63" s="134"/>
      <c r="PAN63" s="134"/>
      <c r="PAO63" s="134"/>
      <c r="PAP63" s="134"/>
      <c r="PAQ63" s="134"/>
      <c r="PAR63" s="134"/>
      <c r="PAS63" s="134"/>
      <c r="PAT63" s="134"/>
      <c r="PAU63" s="134"/>
      <c r="PAV63" s="134"/>
      <c r="PAW63" s="134"/>
      <c r="PAX63" s="134"/>
      <c r="PAY63" s="134"/>
      <c r="PAZ63" s="134"/>
      <c r="PBA63" s="134"/>
      <c r="PBB63" s="134"/>
      <c r="PBC63" s="134"/>
      <c r="PBD63" s="134"/>
      <c r="PBE63" s="134"/>
      <c r="PBF63" s="134"/>
      <c r="PBG63" s="134"/>
      <c r="PBH63" s="134"/>
      <c r="PBI63" s="134"/>
      <c r="PBJ63" s="134"/>
      <c r="PBK63" s="134"/>
      <c r="PBL63" s="134"/>
      <c r="PBM63" s="134"/>
      <c r="PBN63" s="134"/>
      <c r="PBO63" s="134"/>
      <c r="PBP63" s="134"/>
      <c r="PBQ63" s="134"/>
      <c r="PBR63" s="134"/>
      <c r="PBS63" s="134"/>
      <c r="PBT63" s="134"/>
      <c r="PBU63" s="134"/>
      <c r="PBV63" s="134"/>
      <c r="PBW63" s="134"/>
      <c r="PBX63" s="134"/>
      <c r="PBY63" s="134"/>
      <c r="PBZ63" s="134"/>
      <c r="PCA63" s="134"/>
      <c r="PCB63" s="134"/>
      <c r="PCC63" s="134"/>
      <c r="PCD63" s="134"/>
      <c r="PCE63" s="134"/>
      <c r="PCF63" s="134"/>
      <c r="PCG63" s="134"/>
      <c r="PCH63" s="134"/>
      <c r="PCI63" s="134"/>
      <c r="PCJ63" s="134"/>
      <c r="PCK63" s="134"/>
      <c r="PCL63" s="134"/>
      <c r="PCM63" s="134"/>
      <c r="PCN63" s="134"/>
      <c r="PCO63" s="134"/>
      <c r="PCP63" s="134"/>
      <c r="PCQ63" s="134"/>
      <c r="PCR63" s="134"/>
      <c r="PCS63" s="134"/>
      <c r="PCT63" s="134"/>
      <c r="PCU63" s="134"/>
      <c r="PCV63" s="134"/>
      <c r="PCW63" s="134"/>
      <c r="PCX63" s="134"/>
      <c r="PCY63" s="134"/>
      <c r="PCZ63" s="134"/>
      <c r="PDA63" s="134"/>
      <c r="PDB63" s="134"/>
      <c r="PDC63" s="134"/>
      <c r="PDD63" s="134"/>
      <c r="PDE63" s="134"/>
      <c r="PDF63" s="134"/>
      <c r="PDG63" s="134"/>
      <c r="PDH63" s="134"/>
      <c r="PDI63" s="134"/>
      <c r="PDJ63" s="134"/>
      <c r="PDK63" s="134"/>
      <c r="PDL63" s="134"/>
      <c r="PDM63" s="134"/>
      <c r="PDN63" s="134"/>
      <c r="PDO63" s="134"/>
      <c r="PDP63" s="134"/>
      <c r="PDQ63" s="134"/>
      <c r="PDR63" s="134"/>
      <c r="PDS63" s="134"/>
      <c r="PDT63" s="134"/>
      <c r="PDU63" s="134"/>
      <c r="PDV63" s="134"/>
      <c r="PDW63" s="134"/>
      <c r="PDX63" s="134"/>
      <c r="PDY63" s="134"/>
      <c r="PDZ63" s="134"/>
      <c r="PEA63" s="134"/>
      <c r="PEB63" s="134"/>
      <c r="PEC63" s="134"/>
      <c r="PED63" s="134"/>
      <c r="PEE63" s="134"/>
      <c r="PEF63" s="134"/>
      <c r="PEG63" s="134"/>
      <c r="PEH63" s="134"/>
      <c r="PEI63" s="134"/>
      <c r="PEJ63" s="134"/>
      <c r="PEK63" s="134"/>
      <c r="PEL63" s="134"/>
      <c r="PEM63" s="134"/>
      <c r="PEN63" s="134"/>
      <c r="PEO63" s="134"/>
      <c r="PEP63" s="134"/>
      <c r="PEQ63" s="134"/>
      <c r="PER63" s="134"/>
      <c r="PES63" s="134"/>
      <c r="PET63" s="134"/>
      <c r="PEU63" s="134"/>
      <c r="PEV63" s="134"/>
      <c r="PEW63" s="134"/>
      <c r="PEX63" s="134"/>
      <c r="PEY63" s="134"/>
      <c r="PEZ63" s="134"/>
      <c r="PFA63" s="134"/>
      <c r="PFB63" s="134"/>
      <c r="PFC63" s="134"/>
      <c r="PFD63" s="134"/>
      <c r="PFE63" s="134"/>
      <c r="PFF63" s="134"/>
      <c r="PFG63" s="134"/>
      <c r="PFH63" s="134"/>
      <c r="PFI63" s="134"/>
      <c r="PFJ63" s="134"/>
      <c r="PFK63" s="134"/>
      <c r="PFL63" s="134"/>
      <c r="PFM63" s="134"/>
      <c r="PFN63" s="134"/>
      <c r="PFO63" s="134"/>
      <c r="PFP63" s="134"/>
      <c r="PFQ63" s="134"/>
      <c r="PFR63" s="134"/>
      <c r="PFS63" s="134"/>
      <c r="PFT63" s="134"/>
      <c r="PFU63" s="134"/>
      <c r="PFV63" s="134"/>
      <c r="PFW63" s="134"/>
      <c r="PFX63" s="134"/>
      <c r="PFY63" s="134"/>
      <c r="PFZ63" s="134"/>
      <c r="PGA63" s="134"/>
      <c r="PGB63" s="134"/>
      <c r="PGC63" s="134"/>
      <c r="PGD63" s="134"/>
      <c r="PGE63" s="134"/>
      <c r="PGF63" s="134"/>
      <c r="PGG63" s="134"/>
      <c r="PGH63" s="134"/>
      <c r="PGI63" s="134"/>
      <c r="PGJ63" s="134"/>
      <c r="PGK63" s="134"/>
      <c r="PGL63" s="134"/>
      <c r="PGM63" s="134"/>
      <c r="PGN63" s="134"/>
      <c r="PGO63" s="134"/>
      <c r="PGP63" s="134"/>
      <c r="PGQ63" s="134"/>
      <c r="PGR63" s="134"/>
      <c r="PGS63" s="134"/>
      <c r="PGT63" s="134"/>
      <c r="PGU63" s="134"/>
      <c r="PGV63" s="134"/>
      <c r="PGW63" s="134"/>
      <c r="PGX63" s="134"/>
      <c r="PGY63" s="134"/>
      <c r="PGZ63" s="134"/>
      <c r="PHA63" s="134"/>
      <c r="PHB63" s="134"/>
      <c r="PHC63" s="134"/>
      <c r="PHD63" s="134"/>
      <c r="PHE63" s="134"/>
      <c r="PHF63" s="134"/>
      <c r="PHG63" s="134"/>
      <c r="PHH63" s="134"/>
      <c r="PHI63" s="134"/>
      <c r="PHJ63" s="134"/>
      <c r="PHK63" s="134"/>
      <c r="PHL63" s="134"/>
      <c r="PHM63" s="134"/>
      <c r="PHN63" s="134"/>
      <c r="PHO63" s="134"/>
      <c r="PHP63" s="134"/>
      <c r="PHQ63" s="134"/>
      <c r="PHR63" s="134"/>
      <c r="PHS63" s="134"/>
      <c r="PHT63" s="134"/>
      <c r="PHU63" s="134"/>
      <c r="PHV63" s="134"/>
      <c r="PHW63" s="134"/>
      <c r="PHX63" s="134"/>
      <c r="PHY63" s="134"/>
      <c r="PHZ63" s="134"/>
      <c r="PIA63" s="134"/>
      <c r="PIB63" s="134"/>
      <c r="PIC63" s="134"/>
      <c r="PID63" s="134"/>
      <c r="PIE63" s="134"/>
      <c r="PIF63" s="134"/>
      <c r="PIG63" s="134"/>
      <c r="PIH63" s="134"/>
      <c r="PII63" s="134"/>
      <c r="PIJ63" s="134"/>
      <c r="PIK63" s="134"/>
      <c r="PIL63" s="134"/>
      <c r="PIM63" s="134"/>
      <c r="PIN63" s="134"/>
      <c r="PIO63" s="134"/>
      <c r="PIP63" s="134"/>
      <c r="PIQ63" s="134"/>
      <c r="PIR63" s="134"/>
      <c r="PIS63" s="134"/>
      <c r="PIT63" s="134"/>
      <c r="PIU63" s="134"/>
      <c r="PIV63" s="134"/>
      <c r="PIW63" s="134"/>
      <c r="PIX63" s="134"/>
      <c r="PIY63" s="134"/>
      <c r="PIZ63" s="134"/>
      <c r="PJA63" s="134"/>
      <c r="PJB63" s="134"/>
      <c r="PJC63" s="134"/>
      <c r="PJD63" s="134"/>
      <c r="PJE63" s="134"/>
      <c r="PJF63" s="134"/>
      <c r="PJG63" s="134"/>
      <c r="PJH63" s="134"/>
      <c r="PJI63" s="134"/>
      <c r="PJJ63" s="134"/>
      <c r="PJK63" s="134"/>
      <c r="PJL63" s="134"/>
      <c r="PJM63" s="134"/>
      <c r="PJN63" s="134"/>
      <c r="PJO63" s="134"/>
      <c r="PJP63" s="134"/>
      <c r="PJQ63" s="134"/>
      <c r="PJR63" s="134"/>
      <c r="PJS63" s="134"/>
      <c r="PJT63" s="134"/>
      <c r="PJU63" s="134"/>
      <c r="PJV63" s="134"/>
      <c r="PJW63" s="134"/>
      <c r="PJX63" s="134"/>
      <c r="PJY63" s="134"/>
      <c r="PJZ63" s="134"/>
      <c r="PKA63" s="134"/>
      <c r="PKB63" s="134"/>
      <c r="PKC63" s="134"/>
      <c r="PKD63" s="134"/>
      <c r="PKE63" s="134"/>
      <c r="PKF63" s="134"/>
      <c r="PKG63" s="134"/>
      <c r="PKH63" s="134"/>
      <c r="PKI63" s="134"/>
      <c r="PKJ63" s="134"/>
      <c r="PKK63" s="134"/>
      <c r="PKL63" s="134"/>
      <c r="PKM63" s="134"/>
      <c r="PKN63" s="134"/>
      <c r="PKO63" s="134"/>
      <c r="PKP63" s="134"/>
      <c r="PKQ63" s="134"/>
      <c r="PKR63" s="134"/>
      <c r="PKS63" s="134"/>
      <c r="PKT63" s="134"/>
      <c r="PKU63" s="134"/>
      <c r="PKV63" s="134"/>
      <c r="PKW63" s="134"/>
      <c r="PKX63" s="134"/>
      <c r="PKY63" s="134"/>
      <c r="PKZ63" s="134"/>
      <c r="PLA63" s="134"/>
      <c r="PLB63" s="134"/>
      <c r="PLC63" s="134"/>
      <c r="PLD63" s="134"/>
      <c r="PLE63" s="134"/>
      <c r="PLF63" s="134"/>
      <c r="PLG63" s="134"/>
      <c r="PLH63" s="134"/>
      <c r="PLI63" s="134"/>
      <c r="PLJ63" s="134"/>
      <c r="PLK63" s="134"/>
      <c r="PLL63" s="134"/>
      <c r="PLM63" s="134"/>
      <c r="PLN63" s="134"/>
      <c r="PLO63" s="134"/>
      <c r="PLP63" s="134"/>
      <c r="PLQ63" s="134"/>
      <c r="PLR63" s="134"/>
      <c r="PLS63" s="134"/>
      <c r="PLT63" s="134"/>
      <c r="PLU63" s="134"/>
      <c r="PLV63" s="134"/>
      <c r="PLW63" s="134"/>
      <c r="PLX63" s="134"/>
      <c r="PLY63" s="134"/>
      <c r="PLZ63" s="134"/>
      <c r="PMA63" s="134"/>
      <c r="PMB63" s="134"/>
      <c r="PMC63" s="134"/>
      <c r="PMD63" s="134"/>
      <c r="PME63" s="134"/>
      <c r="PMF63" s="134"/>
      <c r="PMG63" s="134"/>
      <c r="PMH63" s="134"/>
      <c r="PMI63" s="134"/>
      <c r="PMJ63" s="134"/>
      <c r="PMK63" s="134"/>
      <c r="PML63" s="134"/>
      <c r="PMM63" s="134"/>
      <c r="PMN63" s="134"/>
      <c r="PMO63" s="134"/>
      <c r="PMP63" s="134"/>
      <c r="PMQ63" s="134"/>
      <c r="PMR63" s="134"/>
      <c r="PMS63" s="134"/>
      <c r="PMT63" s="134"/>
      <c r="PMU63" s="134"/>
      <c r="PMV63" s="134"/>
      <c r="PMW63" s="134"/>
      <c r="PMX63" s="134"/>
      <c r="PMY63" s="134"/>
      <c r="PMZ63" s="134"/>
      <c r="PNA63" s="134"/>
      <c r="PNB63" s="134"/>
      <c r="PNC63" s="134"/>
      <c r="PND63" s="134"/>
      <c r="PNE63" s="134"/>
      <c r="PNF63" s="134"/>
      <c r="PNG63" s="134"/>
      <c r="PNH63" s="134"/>
      <c r="PNI63" s="134"/>
      <c r="PNJ63" s="134"/>
      <c r="PNK63" s="134"/>
      <c r="PNL63" s="134"/>
      <c r="PNM63" s="134"/>
      <c r="PNN63" s="134"/>
      <c r="PNO63" s="134"/>
      <c r="PNP63" s="134"/>
      <c r="PNQ63" s="134"/>
      <c r="PNR63" s="134"/>
      <c r="PNS63" s="134"/>
      <c r="PNT63" s="134"/>
      <c r="PNU63" s="134"/>
      <c r="PNV63" s="134"/>
      <c r="PNW63" s="134"/>
      <c r="PNX63" s="134"/>
      <c r="PNY63" s="134"/>
      <c r="PNZ63" s="134"/>
      <c r="POA63" s="134"/>
      <c r="POB63" s="134"/>
      <c r="POC63" s="134"/>
      <c r="POD63" s="134"/>
      <c r="POE63" s="134"/>
      <c r="POF63" s="134"/>
      <c r="POG63" s="134"/>
      <c r="POH63" s="134"/>
      <c r="POI63" s="134"/>
      <c r="POJ63" s="134"/>
      <c r="POK63" s="134"/>
      <c r="POL63" s="134"/>
      <c r="POM63" s="134"/>
      <c r="PON63" s="134"/>
      <c r="POO63" s="134"/>
      <c r="POP63" s="134"/>
      <c r="POQ63" s="134"/>
      <c r="POR63" s="134"/>
      <c r="POS63" s="134"/>
      <c r="POT63" s="134"/>
      <c r="POU63" s="134"/>
      <c r="POV63" s="134"/>
      <c r="POW63" s="134"/>
      <c r="POX63" s="134"/>
      <c r="POY63" s="134"/>
      <c r="POZ63" s="134"/>
      <c r="PPA63" s="134"/>
      <c r="PPB63" s="134"/>
      <c r="PPC63" s="134"/>
      <c r="PPD63" s="134"/>
      <c r="PPE63" s="134"/>
      <c r="PPF63" s="134"/>
      <c r="PPG63" s="134"/>
      <c r="PPH63" s="134"/>
      <c r="PPI63" s="134"/>
      <c r="PPJ63" s="134"/>
      <c r="PPK63" s="134"/>
      <c r="PPL63" s="134"/>
      <c r="PPM63" s="134"/>
      <c r="PPN63" s="134"/>
      <c r="PPO63" s="134"/>
      <c r="PPP63" s="134"/>
      <c r="PPQ63" s="134"/>
      <c r="PPR63" s="134"/>
      <c r="PPS63" s="134"/>
      <c r="PPT63" s="134"/>
      <c r="PPU63" s="134"/>
      <c r="PPV63" s="134"/>
      <c r="PPW63" s="134"/>
      <c r="PPX63" s="134"/>
      <c r="PPY63" s="134"/>
      <c r="PPZ63" s="134"/>
      <c r="PQA63" s="134"/>
      <c r="PQB63" s="134"/>
      <c r="PQC63" s="134"/>
      <c r="PQD63" s="134"/>
      <c r="PQE63" s="134"/>
      <c r="PQF63" s="134"/>
      <c r="PQG63" s="134"/>
      <c r="PQH63" s="134"/>
      <c r="PQI63" s="134"/>
      <c r="PQJ63" s="134"/>
      <c r="PQK63" s="134"/>
      <c r="PQL63" s="134"/>
      <c r="PQM63" s="134"/>
      <c r="PQN63" s="134"/>
      <c r="PQO63" s="134"/>
      <c r="PQP63" s="134"/>
      <c r="PQQ63" s="134"/>
      <c r="PQR63" s="134"/>
      <c r="PQS63" s="134"/>
      <c r="PQT63" s="134"/>
      <c r="PQU63" s="134"/>
      <c r="PQV63" s="134"/>
      <c r="PQW63" s="134"/>
      <c r="PQX63" s="134"/>
      <c r="PQY63" s="134"/>
      <c r="PQZ63" s="134"/>
      <c r="PRA63" s="134"/>
      <c r="PRB63" s="134"/>
      <c r="PRC63" s="134"/>
      <c r="PRD63" s="134"/>
      <c r="PRE63" s="134"/>
      <c r="PRF63" s="134"/>
      <c r="PRG63" s="134"/>
      <c r="PRH63" s="134"/>
      <c r="PRI63" s="134"/>
      <c r="PRJ63" s="134"/>
      <c r="PRK63" s="134"/>
      <c r="PRL63" s="134"/>
      <c r="PRM63" s="134"/>
      <c r="PRN63" s="134"/>
      <c r="PRO63" s="134"/>
      <c r="PRP63" s="134"/>
      <c r="PRQ63" s="134"/>
      <c r="PRR63" s="134"/>
      <c r="PRS63" s="134"/>
      <c r="PRT63" s="134"/>
      <c r="PRU63" s="134"/>
      <c r="PRV63" s="134"/>
      <c r="PRW63" s="134"/>
      <c r="PRX63" s="134"/>
      <c r="PRY63" s="134"/>
      <c r="PRZ63" s="134"/>
      <c r="PSA63" s="134"/>
      <c r="PSB63" s="134"/>
      <c r="PSC63" s="134"/>
      <c r="PSD63" s="134"/>
      <c r="PSE63" s="134"/>
      <c r="PSF63" s="134"/>
      <c r="PSG63" s="134"/>
      <c r="PSH63" s="134"/>
      <c r="PSI63" s="134"/>
      <c r="PSJ63" s="134"/>
      <c r="PSK63" s="134"/>
      <c r="PSL63" s="134"/>
      <c r="PSM63" s="134"/>
      <c r="PSN63" s="134"/>
      <c r="PSO63" s="134"/>
      <c r="PSP63" s="134"/>
      <c r="PSQ63" s="134"/>
      <c r="PSR63" s="134"/>
      <c r="PSS63" s="134"/>
      <c r="PST63" s="134"/>
      <c r="PSU63" s="134"/>
      <c r="PSV63" s="134"/>
      <c r="PSW63" s="134"/>
      <c r="PSX63" s="134"/>
      <c r="PSY63" s="134"/>
      <c r="PSZ63" s="134"/>
      <c r="PTA63" s="134"/>
      <c r="PTB63" s="134"/>
      <c r="PTC63" s="134"/>
      <c r="PTD63" s="134"/>
      <c r="PTE63" s="134"/>
      <c r="PTF63" s="134"/>
      <c r="PTG63" s="134"/>
      <c r="PTH63" s="134"/>
      <c r="PTI63" s="134"/>
      <c r="PTJ63" s="134"/>
      <c r="PTK63" s="134"/>
      <c r="PTL63" s="134"/>
      <c r="PTM63" s="134"/>
      <c r="PTN63" s="134"/>
      <c r="PTO63" s="134"/>
      <c r="PTP63" s="134"/>
      <c r="PTQ63" s="134"/>
      <c r="PTR63" s="134"/>
      <c r="PTS63" s="134"/>
      <c r="PTT63" s="134"/>
      <c r="PTU63" s="134"/>
      <c r="PTV63" s="134"/>
      <c r="PTW63" s="134"/>
      <c r="PTX63" s="134"/>
      <c r="PTY63" s="134"/>
      <c r="PTZ63" s="134"/>
      <c r="PUA63" s="134"/>
      <c r="PUB63" s="134"/>
      <c r="PUC63" s="134"/>
      <c r="PUD63" s="134"/>
      <c r="PUE63" s="134"/>
      <c r="PUF63" s="134"/>
      <c r="PUG63" s="134"/>
      <c r="PUH63" s="134"/>
      <c r="PUI63" s="134"/>
      <c r="PUJ63" s="134"/>
      <c r="PUK63" s="134"/>
      <c r="PUL63" s="134"/>
      <c r="PUM63" s="134"/>
      <c r="PUN63" s="134"/>
      <c r="PUO63" s="134"/>
      <c r="PUP63" s="134"/>
      <c r="PUQ63" s="134"/>
      <c r="PUR63" s="134"/>
      <c r="PUS63" s="134"/>
      <c r="PUT63" s="134"/>
      <c r="PUU63" s="134"/>
      <c r="PUV63" s="134"/>
      <c r="PUW63" s="134"/>
      <c r="PUX63" s="134"/>
      <c r="PUY63" s="134"/>
      <c r="PUZ63" s="134"/>
      <c r="PVA63" s="134"/>
      <c r="PVB63" s="134"/>
      <c r="PVC63" s="134"/>
      <c r="PVD63" s="134"/>
      <c r="PVE63" s="134"/>
      <c r="PVF63" s="134"/>
      <c r="PVG63" s="134"/>
      <c r="PVH63" s="134"/>
      <c r="PVI63" s="134"/>
      <c r="PVJ63" s="134"/>
      <c r="PVK63" s="134"/>
      <c r="PVL63" s="134"/>
      <c r="PVM63" s="134"/>
      <c r="PVN63" s="134"/>
      <c r="PVO63" s="134"/>
      <c r="PVP63" s="134"/>
      <c r="PVQ63" s="134"/>
      <c r="PVR63" s="134"/>
      <c r="PVS63" s="134"/>
      <c r="PVT63" s="134"/>
      <c r="PVU63" s="134"/>
      <c r="PVV63" s="134"/>
      <c r="PVW63" s="134"/>
      <c r="PVX63" s="134"/>
      <c r="PVY63" s="134"/>
      <c r="PVZ63" s="134"/>
      <c r="PWA63" s="134"/>
      <c r="PWB63" s="134"/>
      <c r="PWC63" s="134"/>
      <c r="PWD63" s="134"/>
      <c r="PWE63" s="134"/>
      <c r="PWF63" s="134"/>
      <c r="PWG63" s="134"/>
      <c r="PWH63" s="134"/>
      <c r="PWI63" s="134"/>
      <c r="PWJ63" s="134"/>
      <c r="PWK63" s="134"/>
      <c r="PWL63" s="134"/>
      <c r="PWM63" s="134"/>
      <c r="PWN63" s="134"/>
      <c r="PWO63" s="134"/>
      <c r="PWP63" s="134"/>
      <c r="PWQ63" s="134"/>
      <c r="PWR63" s="134"/>
      <c r="PWS63" s="134"/>
      <c r="PWT63" s="134"/>
      <c r="PWU63" s="134"/>
      <c r="PWV63" s="134"/>
      <c r="PWW63" s="134"/>
      <c r="PWX63" s="134"/>
      <c r="PWY63" s="134"/>
      <c r="PWZ63" s="134"/>
      <c r="PXA63" s="134"/>
      <c r="PXB63" s="134"/>
      <c r="PXC63" s="134"/>
      <c r="PXD63" s="134"/>
      <c r="PXE63" s="134"/>
      <c r="PXF63" s="134"/>
      <c r="PXG63" s="134"/>
      <c r="PXH63" s="134"/>
      <c r="PXI63" s="134"/>
      <c r="PXJ63" s="134"/>
      <c r="PXK63" s="134"/>
      <c r="PXL63" s="134"/>
      <c r="PXM63" s="134"/>
      <c r="PXN63" s="134"/>
      <c r="PXO63" s="134"/>
      <c r="PXP63" s="134"/>
      <c r="PXQ63" s="134"/>
      <c r="PXR63" s="134"/>
      <c r="PXS63" s="134"/>
      <c r="PXT63" s="134"/>
      <c r="PXU63" s="134"/>
      <c r="PXV63" s="134"/>
      <c r="PXW63" s="134"/>
      <c r="PXX63" s="134"/>
      <c r="PXY63" s="134"/>
      <c r="PXZ63" s="134"/>
      <c r="PYA63" s="134"/>
      <c r="PYB63" s="134"/>
      <c r="PYC63" s="134"/>
      <c r="PYD63" s="134"/>
      <c r="PYE63" s="134"/>
      <c r="PYF63" s="134"/>
      <c r="PYG63" s="134"/>
      <c r="PYH63" s="134"/>
      <c r="PYI63" s="134"/>
      <c r="PYJ63" s="134"/>
      <c r="PYK63" s="134"/>
      <c r="PYL63" s="134"/>
      <c r="PYM63" s="134"/>
      <c r="PYN63" s="134"/>
      <c r="PYO63" s="134"/>
      <c r="PYP63" s="134"/>
      <c r="PYQ63" s="134"/>
      <c r="PYR63" s="134"/>
      <c r="PYS63" s="134"/>
      <c r="PYT63" s="134"/>
      <c r="PYU63" s="134"/>
      <c r="PYV63" s="134"/>
      <c r="PYW63" s="134"/>
      <c r="PYX63" s="134"/>
      <c r="PYY63" s="134"/>
      <c r="PYZ63" s="134"/>
      <c r="PZA63" s="134"/>
      <c r="PZB63" s="134"/>
      <c r="PZC63" s="134"/>
      <c r="PZD63" s="134"/>
      <c r="PZE63" s="134"/>
      <c r="PZF63" s="134"/>
      <c r="PZG63" s="134"/>
      <c r="PZH63" s="134"/>
      <c r="PZI63" s="134"/>
      <c r="PZJ63" s="134"/>
      <c r="PZK63" s="134"/>
      <c r="PZL63" s="134"/>
      <c r="PZM63" s="134"/>
      <c r="PZN63" s="134"/>
      <c r="PZO63" s="134"/>
      <c r="PZP63" s="134"/>
      <c r="PZQ63" s="134"/>
      <c r="PZR63" s="134"/>
      <c r="PZS63" s="134"/>
      <c r="PZT63" s="134"/>
      <c r="PZU63" s="134"/>
      <c r="PZV63" s="134"/>
      <c r="PZW63" s="134"/>
      <c r="PZX63" s="134"/>
      <c r="PZY63" s="134"/>
      <c r="PZZ63" s="134"/>
      <c r="QAA63" s="134"/>
      <c r="QAB63" s="134"/>
      <c r="QAC63" s="134"/>
      <c r="QAD63" s="134"/>
      <c r="QAE63" s="134"/>
      <c r="QAF63" s="134"/>
      <c r="QAG63" s="134"/>
      <c r="QAH63" s="134"/>
      <c r="QAI63" s="134"/>
      <c r="QAJ63" s="134"/>
      <c r="QAK63" s="134"/>
      <c r="QAL63" s="134"/>
      <c r="QAM63" s="134"/>
      <c r="QAN63" s="134"/>
      <c r="QAO63" s="134"/>
      <c r="QAP63" s="134"/>
      <c r="QAQ63" s="134"/>
      <c r="QAR63" s="134"/>
      <c r="QAS63" s="134"/>
      <c r="QAT63" s="134"/>
      <c r="QAU63" s="134"/>
      <c r="QAV63" s="134"/>
      <c r="QAW63" s="134"/>
      <c r="QAX63" s="134"/>
      <c r="QAY63" s="134"/>
      <c r="QAZ63" s="134"/>
      <c r="QBA63" s="134"/>
      <c r="QBB63" s="134"/>
      <c r="QBC63" s="134"/>
      <c r="QBD63" s="134"/>
      <c r="QBE63" s="134"/>
      <c r="QBF63" s="134"/>
      <c r="QBG63" s="134"/>
      <c r="QBH63" s="134"/>
      <c r="QBI63" s="134"/>
      <c r="QBJ63" s="134"/>
      <c r="QBK63" s="134"/>
      <c r="QBL63" s="134"/>
      <c r="QBM63" s="134"/>
      <c r="QBN63" s="134"/>
      <c r="QBO63" s="134"/>
      <c r="QBP63" s="134"/>
      <c r="QBQ63" s="134"/>
      <c r="QBR63" s="134"/>
      <c r="QBS63" s="134"/>
      <c r="QBT63" s="134"/>
      <c r="QBU63" s="134"/>
      <c r="QBV63" s="134"/>
      <c r="QBW63" s="134"/>
      <c r="QBX63" s="134"/>
      <c r="QBY63" s="134"/>
      <c r="QBZ63" s="134"/>
      <c r="QCA63" s="134"/>
      <c r="QCB63" s="134"/>
      <c r="QCC63" s="134"/>
      <c r="QCD63" s="134"/>
      <c r="QCE63" s="134"/>
      <c r="QCF63" s="134"/>
      <c r="QCG63" s="134"/>
      <c r="QCH63" s="134"/>
      <c r="QCI63" s="134"/>
      <c r="QCJ63" s="134"/>
      <c r="QCK63" s="134"/>
      <c r="QCL63" s="134"/>
      <c r="QCM63" s="134"/>
      <c r="QCN63" s="134"/>
      <c r="QCO63" s="134"/>
      <c r="QCP63" s="134"/>
      <c r="QCQ63" s="134"/>
      <c r="QCR63" s="134"/>
      <c r="QCS63" s="134"/>
      <c r="QCT63" s="134"/>
      <c r="QCU63" s="134"/>
      <c r="QCV63" s="134"/>
      <c r="QCW63" s="134"/>
      <c r="QCX63" s="134"/>
      <c r="QCY63" s="134"/>
      <c r="QCZ63" s="134"/>
      <c r="QDA63" s="134"/>
      <c r="QDB63" s="134"/>
      <c r="QDC63" s="134"/>
      <c r="QDD63" s="134"/>
      <c r="QDE63" s="134"/>
      <c r="QDF63" s="134"/>
      <c r="QDG63" s="134"/>
      <c r="QDH63" s="134"/>
      <c r="QDI63" s="134"/>
      <c r="QDJ63" s="134"/>
      <c r="QDK63" s="134"/>
      <c r="QDL63" s="134"/>
      <c r="QDM63" s="134"/>
      <c r="QDN63" s="134"/>
      <c r="QDO63" s="134"/>
      <c r="QDP63" s="134"/>
      <c r="QDQ63" s="134"/>
      <c r="QDR63" s="134"/>
      <c r="QDS63" s="134"/>
      <c r="QDT63" s="134"/>
      <c r="QDU63" s="134"/>
      <c r="QDV63" s="134"/>
      <c r="QDW63" s="134"/>
      <c r="QDX63" s="134"/>
      <c r="QDY63" s="134"/>
      <c r="QDZ63" s="134"/>
      <c r="QEA63" s="134"/>
      <c r="QEB63" s="134"/>
      <c r="QEC63" s="134"/>
      <c r="QED63" s="134"/>
      <c r="QEE63" s="134"/>
      <c r="QEF63" s="134"/>
      <c r="QEG63" s="134"/>
      <c r="QEH63" s="134"/>
      <c r="QEI63" s="134"/>
      <c r="QEJ63" s="134"/>
      <c r="QEK63" s="134"/>
      <c r="QEL63" s="134"/>
      <c r="QEM63" s="134"/>
      <c r="QEN63" s="134"/>
      <c r="QEO63" s="134"/>
      <c r="QEP63" s="134"/>
      <c r="QEQ63" s="134"/>
      <c r="QER63" s="134"/>
      <c r="QES63" s="134"/>
      <c r="QET63" s="134"/>
      <c r="QEU63" s="134"/>
      <c r="QEV63" s="134"/>
      <c r="QEW63" s="134"/>
      <c r="QEX63" s="134"/>
      <c r="QEY63" s="134"/>
      <c r="QEZ63" s="134"/>
      <c r="QFA63" s="134"/>
      <c r="QFB63" s="134"/>
      <c r="QFC63" s="134"/>
      <c r="QFD63" s="134"/>
      <c r="QFE63" s="134"/>
      <c r="QFF63" s="134"/>
      <c r="QFG63" s="134"/>
      <c r="QFH63" s="134"/>
      <c r="QFI63" s="134"/>
      <c r="QFJ63" s="134"/>
      <c r="QFK63" s="134"/>
      <c r="QFL63" s="134"/>
      <c r="QFM63" s="134"/>
      <c r="QFN63" s="134"/>
      <c r="QFO63" s="134"/>
      <c r="QFP63" s="134"/>
      <c r="QFQ63" s="134"/>
      <c r="QFR63" s="134"/>
      <c r="QFS63" s="134"/>
      <c r="QFT63" s="134"/>
      <c r="QFU63" s="134"/>
      <c r="QFV63" s="134"/>
      <c r="QFW63" s="134"/>
      <c r="QFX63" s="134"/>
      <c r="QFY63" s="134"/>
      <c r="QFZ63" s="134"/>
      <c r="QGA63" s="134"/>
      <c r="QGB63" s="134"/>
      <c r="QGC63" s="134"/>
      <c r="QGD63" s="134"/>
      <c r="QGE63" s="134"/>
      <c r="QGF63" s="134"/>
      <c r="QGG63" s="134"/>
      <c r="QGH63" s="134"/>
      <c r="QGI63" s="134"/>
      <c r="QGJ63" s="134"/>
      <c r="QGK63" s="134"/>
      <c r="QGL63" s="134"/>
      <c r="QGM63" s="134"/>
      <c r="QGN63" s="134"/>
      <c r="QGO63" s="134"/>
      <c r="QGP63" s="134"/>
      <c r="QGQ63" s="134"/>
      <c r="QGR63" s="134"/>
      <c r="QGS63" s="134"/>
      <c r="QGT63" s="134"/>
      <c r="QGU63" s="134"/>
      <c r="QGV63" s="134"/>
      <c r="QGW63" s="134"/>
      <c r="QGX63" s="134"/>
      <c r="QGY63" s="134"/>
      <c r="QGZ63" s="134"/>
      <c r="QHA63" s="134"/>
      <c r="QHB63" s="134"/>
      <c r="QHC63" s="134"/>
      <c r="QHD63" s="134"/>
      <c r="QHE63" s="134"/>
      <c r="QHF63" s="134"/>
      <c r="QHG63" s="134"/>
      <c r="QHH63" s="134"/>
      <c r="QHI63" s="134"/>
      <c r="QHJ63" s="134"/>
      <c r="QHK63" s="134"/>
      <c r="QHL63" s="134"/>
      <c r="QHM63" s="134"/>
      <c r="QHN63" s="134"/>
      <c r="QHO63" s="134"/>
      <c r="QHP63" s="134"/>
      <c r="QHQ63" s="134"/>
      <c r="QHR63" s="134"/>
      <c r="QHS63" s="134"/>
      <c r="QHT63" s="134"/>
      <c r="QHU63" s="134"/>
      <c r="QHV63" s="134"/>
      <c r="QHW63" s="134"/>
      <c r="QHX63" s="134"/>
      <c r="QHY63" s="134"/>
      <c r="QHZ63" s="134"/>
      <c r="QIA63" s="134"/>
      <c r="QIB63" s="134"/>
      <c r="QIC63" s="134"/>
      <c r="QID63" s="134"/>
      <c r="QIE63" s="134"/>
      <c r="QIF63" s="134"/>
      <c r="QIG63" s="134"/>
      <c r="QIH63" s="134"/>
      <c r="QII63" s="134"/>
      <c r="QIJ63" s="134"/>
      <c r="QIK63" s="134"/>
      <c r="QIL63" s="134"/>
      <c r="QIM63" s="134"/>
      <c r="QIN63" s="134"/>
      <c r="QIO63" s="134"/>
      <c r="QIP63" s="134"/>
      <c r="QIQ63" s="134"/>
      <c r="QIR63" s="134"/>
      <c r="QIS63" s="134"/>
      <c r="QIT63" s="134"/>
      <c r="QIU63" s="134"/>
      <c r="QIV63" s="134"/>
      <c r="QIW63" s="134"/>
      <c r="QIX63" s="134"/>
      <c r="QIY63" s="134"/>
      <c r="QIZ63" s="134"/>
      <c r="QJA63" s="134"/>
      <c r="QJB63" s="134"/>
      <c r="QJC63" s="134"/>
      <c r="QJD63" s="134"/>
      <c r="QJE63" s="134"/>
      <c r="QJF63" s="134"/>
      <c r="QJG63" s="134"/>
      <c r="QJH63" s="134"/>
      <c r="QJI63" s="134"/>
      <c r="QJJ63" s="134"/>
      <c r="QJK63" s="134"/>
      <c r="QJL63" s="134"/>
      <c r="QJM63" s="134"/>
      <c r="QJN63" s="134"/>
      <c r="QJO63" s="134"/>
      <c r="QJP63" s="134"/>
      <c r="QJQ63" s="134"/>
      <c r="QJR63" s="134"/>
      <c r="QJS63" s="134"/>
      <c r="QJT63" s="134"/>
      <c r="QJU63" s="134"/>
      <c r="QJV63" s="134"/>
      <c r="QJW63" s="134"/>
      <c r="QJX63" s="134"/>
      <c r="QJY63" s="134"/>
      <c r="QJZ63" s="134"/>
      <c r="QKA63" s="134"/>
      <c r="QKB63" s="134"/>
      <c r="QKC63" s="134"/>
      <c r="QKD63" s="134"/>
      <c r="QKE63" s="134"/>
      <c r="QKF63" s="134"/>
      <c r="QKG63" s="134"/>
      <c r="QKH63" s="134"/>
      <c r="QKI63" s="134"/>
      <c r="QKJ63" s="134"/>
      <c r="QKK63" s="134"/>
      <c r="QKL63" s="134"/>
      <c r="QKM63" s="134"/>
      <c r="QKN63" s="134"/>
      <c r="QKO63" s="134"/>
      <c r="QKP63" s="134"/>
      <c r="QKQ63" s="134"/>
      <c r="QKR63" s="134"/>
      <c r="QKS63" s="134"/>
      <c r="QKT63" s="134"/>
      <c r="QKU63" s="134"/>
      <c r="QKV63" s="134"/>
      <c r="QKW63" s="134"/>
      <c r="QKX63" s="134"/>
      <c r="QKY63" s="134"/>
      <c r="QKZ63" s="134"/>
      <c r="QLA63" s="134"/>
      <c r="QLB63" s="134"/>
      <c r="QLC63" s="134"/>
      <c r="QLD63" s="134"/>
      <c r="QLE63" s="134"/>
      <c r="QLF63" s="134"/>
      <c r="QLG63" s="134"/>
      <c r="QLH63" s="134"/>
      <c r="QLI63" s="134"/>
      <c r="QLJ63" s="134"/>
      <c r="QLK63" s="134"/>
      <c r="QLL63" s="134"/>
      <c r="QLM63" s="134"/>
      <c r="QLN63" s="134"/>
      <c r="QLO63" s="134"/>
      <c r="QLP63" s="134"/>
      <c r="QLQ63" s="134"/>
      <c r="QLR63" s="134"/>
      <c r="QLS63" s="134"/>
      <c r="QLT63" s="134"/>
      <c r="QLU63" s="134"/>
      <c r="QLV63" s="134"/>
      <c r="QLW63" s="134"/>
      <c r="QLX63" s="134"/>
      <c r="QLY63" s="134"/>
      <c r="QLZ63" s="134"/>
      <c r="QMA63" s="134"/>
      <c r="QMB63" s="134"/>
      <c r="QMC63" s="134"/>
      <c r="QMD63" s="134"/>
      <c r="QME63" s="134"/>
      <c r="QMF63" s="134"/>
      <c r="QMG63" s="134"/>
      <c r="QMH63" s="134"/>
      <c r="QMI63" s="134"/>
      <c r="QMJ63" s="134"/>
      <c r="QMK63" s="134"/>
      <c r="QML63" s="134"/>
      <c r="QMM63" s="134"/>
      <c r="QMN63" s="134"/>
      <c r="QMO63" s="134"/>
      <c r="QMP63" s="134"/>
      <c r="QMQ63" s="134"/>
      <c r="QMR63" s="134"/>
      <c r="QMS63" s="134"/>
      <c r="QMT63" s="134"/>
      <c r="QMU63" s="134"/>
      <c r="QMV63" s="134"/>
      <c r="QMW63" s="134"/>
      <c r="QMX63" s="134"/>
      <c r="QMY63" s="134"/>
      <c r="QMZ63" s="134"/>
      <c r="QNA63" s="134"/>
      <c r="QNB63" s="134"/>
      <c r="QNC63" s="134"/>
      <c r="QND63" s="134"/>
      <c r="QNE63" s="134"/>
      <c r="QNF63" s="134"/>
      <c r="QNG63" s="134"/>
      <c r="QNH63" s="134"/>
      <c r="QNI63" s="134"/>
      <c r="QNJ63" s="134"/>
      <c r="QNK63" s="134"/>
      <c r="QNL63" s="134"/>
      <c r="QNM63" s="134"/>
      <c r="QNN63" s="134"/>
      <c r="QNO63" s="134"/>
      <c r="QNP63" s="134"/>
      <c r="QNQ63" s="134"/>
      <c r="QNR63" s="134"/>
      <c r="QNS63" s="134"/>
      <c r="QNT63" s="134"/>
      <c r="QNU63" s="134"/>
      <c r="QNV63" s="134"/>
      <c r="QNW63" s="134"/>
      <c r="QNX63" s="134"/>
      <c r="QNY63" s="134"/>
      <c r="QNZ63" s="134"/>
      <c r="QOA63" s="134"/>
      <c r="QOB63" s="134"/>
      <c r="QOC63" s="134"/>
      <c r="QOD63" s="134"/>
      <c r="QOE63" s="134"/>
      <c r="QOF63" s="134"/>
      <c r="QOG63" s="134"/>
      <c r="QOH63" s="134"/>
      <c r="QOI63" s="134"/>
      <c r="QOJ63" s="134"/>
      <c r="QOK63" s="134"/>
      <c r="QOL63" s="134"/>
      <c r="QOM63" s="134"/>
      <c r="QON63" s="134"/>
      <c r="QOO63" s="134"/>
      <c r="QOP63" s="134"/>
      <c r="QOQ63" s="134"/>
      <c r="QOR63" s="134"/>
      <c r="QOS63" s="134"/>
      <c r="QOT63" s="134"/>
      <c r="QOU63" s="134"/>
      <c r="QOV63" s="134"/>
      <c r="QOW63" s="134"/>
      <c r="QOX63" s="134"/>
      <c r="QOY63" s="134"/>
      <c r="QOZ63" s="134"/>
      <c r="QPA63" s="134"/>
      <c r="QPB63" s="134"/>
      <c r="QPC63" s="134"/>
      <c r="QPD63" s="134"/>
      <c r="QPE63" s="134"/>
      <c r="QPF63" s="134"/>
      <c r="QPG63" s="134"/>
      <c r="QPH63" s="134"/>
      <c r="QPI63" s="134"/>
      <c r="QPJ63" s="134"/>
      <c r="QPK63" s="134"/>
      <c r="QPL63" s="134"/>
      <c r="QPM63" s="134"/>
      <c r="QPN63" s="134"/>
      <c r="QPO63" s="134"/>
      <c r="QPP63" s="134"/>
      <c r="QPQ63" s="134"/>
      <c r="QPR63" s="134"/>
      <c r="QPS63" s="134"/>
      <c r="QPT63" s="134"/>
      <c r="QPU63" s="134"/>
      <c r="QPV63" s="134"/>
      <c r="QPW63" s="134"/>
      <c r="QPX63" s="134"/>
      <c r="QPY63" s="134"/>
      <c r="QPZ63" s="134"/>
      <c r="QQA63" s="134"/>
      <c r="QQB63" s="134"/>
      <c r="QQC63" s="134"/>
      <c r="QQD63" s="134"/>
      <c r="QQE63" s="134"/>
      <c r="QQF63" s="134"/>
      <c r="QQG63" s="134"/>
      <c r="QQH63" s="134"/>
      <c r="QQI63" s="134"/>
      <c r="QQJ63" s="134"/>
      <c r="QQK63" s="134"/>
      <c r="QQL63" s="134"/>
      <c r="QQM63" s="134"/>
      <c r="QQN63" s="134"/>
      <c r="QQO63" s="134"/>
      <c r="QQP63" s="134"/>
      <c r="QQQ63" s="134"/>
      <c r="QQR63" s="134"/>
      <c r="QQS63" s="134"/>
      <c r="QQT63" s="134"/>
      <c r="QQU63" s="134"/>
      <c r="QQV63" s="134"/>
      <c r="QQW63" s="134"/>
      <c r="QQX63" s="134"/>
      <c r="QQY63" s="134"/>
      <c r="QQZ63" s="134"/>
      <c r="QRA63" s="134"/>
      <c r="QRB63" s="134"/>
      <c r="QRC63" s="134"/>
      <c r="QRD63" s="134"/>
      <c r="QRE63" s="134"/>
      <c r="QRF63" s="134"/>
      <c r="QRG63" s="134"/>
      <c r="QRH63" s="134"/>
      <c r="QRI63" s="134"/>
      <c r="QRJ63" s="134"/>
      <c r="QRK63" s="134"/>
      <c r="QRL63" s="134"/>
      <c r="QRM63" s="134"/>
      <c r="QRN63" s="134"/>
      <c r="QRO63" s="134"/>
      <c r="QRP63" s="134"/>
      <c r="QRQ63" s="134"/>
      <c r="QRR63" s="134"/>
      <c r="QRS63" s="134"/>
      <c r="QRT63" s="134"/>
      <c r="QRU63" s="134"/>
      <c r="QRV63" s="134"/>
      <c r="QRW63" s="134"/>
      <c r="QRX63" s="134"/>
      <c r="QRY63" s="134"/>
      <c r="QRZ63" s="134"/>
      <c r="QSA63" s="134"/>
      <c r="QSB63" s="134"/>
      <c r="QSC63" s="134"/>
      <c r="QSD63" s="134"/>
      <c r="QSE63" s="134"/>
      <c r="QSF63" s="134"/>
      <c r="QSG63" s="134"/>
      <c r="QSH63" s="134"/>
      <c r="QSI63" s="134"/>
      <c r="QSJ63" s="134"/>
      <c r="QSK63" s="134"/>
      <c r="QSL63" s="134"/>
      <c r="QSM63" s="134"/>
      <c r="QSN63" s="134"/>
      <c r="QSO63" s="134"/>
      <c r="QSP63" s="134"/>
      <c r="QSQ63" s="134"/>
      <c r="QSR63" s="134"/>
      <c r="QSS63" s="134"/>
      <c r="QST63" s="134"/>
      <c r="QSU63" s="134"/>
      <c r="QSV63" s="134"/>
      <c r="QSW63" s="134"/>
      <c r="QSX63" s="134"/>
      <c r="QSY63" s="134"/>
      <c r="QSZ63" s="134"/>
      <c r="QTA63" s="134"/>
      <c r="QTB63" s="134"/>
      <c r="QTC63" s="134"/>
      <c r="QTD63" s="134"/>
      <c r="QTE63" s="134"/>
      <c r="QTF63" s="134"/>
      <c r="QTG63" s="134"/>
      <c r="QTH63" s="134"/>
      <c r="QTI63" s="134"/>
      <c r="QTJ63" s="134"/>
      <c r="QTK63" s="134"/>
      <c r="QTL63" s="134"/>
      <c r="QTM63" s="134"/>
      <c r="QTN63" s="134"/>
      <c r="QTO63" s="134"/>
      <c r="QTP63" s="134"/>
      <c r="QTQ63" s="134"/>
      <c r="QTR63" s="134"/>
      <c r="QTS63" s="134"/>
      <c r="QTT63" s="134"/>
      <c r="QTU63" s="134"/>
      <c r="QTV63" s="134"/>
      <c r="QTW63" s="134"/>
      <c r="QTX63" s="134"/>
      <c r="QTY63" s="134"/>
      <c r="QTZ63" s="134"/>
      <c r="QUA63" s="134"/>
      <c r="QUB63" s="134"/>
      <c r="QUC63" s="134"/>
      <c r="QUD63" s="134"/>
      <c r="QUE63" s="134"/>
      <c r="QUF63" s="134"/>
      <c r="QUG63" s="134"/>
      <c r="QUH63" s="134"/>
      <c r="QUI63" s="134"/>
      <c r="QUJ63" s="134"/>
      <c r="QUK63" s="134"/>
      <c r="QUL63" s="134"/>
      <c r="QUM63" s="134"/>
      <c r="QUN63" s="134"/>
      <c r="QUO63" s="134"/>
      <c r="QUP63" s="134"/>
      <c r="QUQ63" s="134"/>
      <c r="QUR63" s="134"/>
      <c r="QUS63" s="134"/>
      <c r="QUT63" s="134"/>
      <c r="QUU63" s="134"/>
      <c r="QUV63" s="134"/>
      <c r="QUW63" s="134"/>
      <c r="QUX63" s="134"/>
      <c r="QUY63" s="134"/>
      <c r="QUZ63" s="134"/>
      <c r="QVA63" s="134"/>
      <c r="QVB63" s="134"/>
      <c r="QVC63" s="134"/>
      <c r="QVD63" s="134"/>
      <c r="QVE63" s="134"/>
      <c r="QVF63" s="134"/>
      <c r="QVG63" s="134"/>
      <c r="QVH63" s="134"/>
      <c r="QVI63" s="134"/>
      <c r="QVJ63" s="134"/>
      <c r="QVK63" s="134"/>
      <c r="QVL63" s="134"/>
      <c r="QVM63" s="134"/>
      <c r="QVN63" s="134"/>
      <c r="QVO63" s="134"/>
      <c r="QVP63" s="134"/>
      <c r="QVQ63" s="134"/>
      <c r="QVR63" s="134"/>
      <c r="QVS63" s="134"/>
      <c r="QVT63" s="134"/>
      <c r="QVU63" s="134"/>
      <c r="QVV63" s="134"/>
      <c r="QVW63" s="134"/>
      <c r="QVX63" s="134"/>
      <c r="QVY63" s="134"/>
      <c r="QVZ63" s="134"/>
      <c r="QWA63" s="134"/>
      <c r="QWB63" s="134"/>
      <c r="QWC63" s="134"/>
      <c r="QWD63" s="134"/>
      <c r="QWE63" s="134"/>
      <c r="QWF63" s="134"/>
      <c r="QWG63" s="134"/>
      <c r="QWH63" s="134"/>
      <c r="QWI63" s="134"/>
      <c r="QWJ63" s="134"/>
      <c r="QWK63" s="134"/>
      <c r="QWL63" s="134"/>
      <c r="QWM63" s="134"/>
      <c r="QWN63" s="134"/>
      <c r="QWO63" s="134"/>
      <c r="QWP63" s="134"/>
      <c r="QWQ63" s="134"/>
      <c r="QWR63" s="134"/>
      <c r="QWS63" s="134"/>
      <c r="QWT63" s="134"/>
      <c r="QWU63" s="134"/>
      <c r="QWV63" s="134"/>
      <c r="QWW63" s="134"/>
      <c r="QWX63" s="134"/>
      <c r="QWY63" s="134"/>
      <c r="QWZ63" s="134"/>
      <c r="QXA63" s="134"/>
      <c r="QXB63" s="134"/>
      <c r="QXC63" s="134"/>
      <c r="QXD63" s="134"/>
      <c r="QXE63" s="134"/>
      <c r="QXF63" s="134"/>
      <c r="QXG63" s="134"/>
      <c r="QXH63" s="134"/>
      <c r="QXI63" s="134"/>
      <c r="QXJ63" s="134"/>
      <c r="QXK63" s="134"/>
      <c r="QXL63" s="134"/>
      <c r="QXM63" s="134"/>
      <c r="QXN63" s="134"/>
      <c r="QXO63" s="134"/>
      <c r="QXP63" s="134"/>
      <c r="QXQ63" s="134"/>
      <c r="QXR63" s="134"/>
      <c r="QXS63" s="134"/>
      <c r="QXT63" s="134"/>
      <c r="QXU63" s="134"/>
      <c r="QXV63" s="134"/>
      <c r="QXW63" s="134"/>
      <c r="QXX63" s="134"/>
      <c r="QXY63" s="134"/>
      <c r="QXZ63" s="134"/>
      <c r="QYA63" s="134"/>
      <c r="QYB63" s="134"/>
      <c r="QYC63" s="134"/>
      <c r="QYD63" s="134"/>
      <c r="QYE63" s="134"/>
      <c r="QYF63" s="134"/>
      <c r="QYG63" s="134"/>
      <c r="QYH63" s="134"/>
      <c r="QYI63" s="134"/>
      <c r="QYJ63" s="134"/>
      <c r="QYK63" s="134"/>
      <c r="QYL63" s="134"/>
      <c r="QYM63" s="134"/>
      <c r="QYN63" s="134"/>
      <c r="QYO63" s="134"/>
      <c r="QYP63" s="134"/>
      <c r="QYQ63" s="134"/>
      <c r="QYR63" s="134"/>
      <c r="QYS63" s="134"/>
      <c r="QYT63" s="134"/>
      <c r="QYU63" s="134"/>
      <c r="QYV63" s="134"/>
      <c r="QYW63" s="134"/>
      <c r="QYX63" s="134"/>
      <c r="QYY63" s="134"/>
      <c r="QYZ63" s="134"/>
      <c r="QZA63" s="134"/>
      <c r="QZB63" s="134"/>
      <c r="QZC63" s="134"/>
      <c r="QZD63" s="134"/>
      <c r="QZE63" s="134"/>
      <c r="QZF63" s="134"/>
      <c r="QZG63" s="134"/>
      <c r="QZH63" s="134"/>
      <c r="QZI63" s="134"/>
      <c r="QZJ63" s="134"/>
      <c r="QZK63" s="134"/>
      <c r="QZL63" s="134"/>
      <c r="QZM63" s="134"/>
      <c r="QZN63" s="134"/>
      <c r="QZO63" s="134"/>
      <c r="QZP63" s="134"/>
      <c r="QZQ63" s="134"/>
      <c r="QZR63" s="134"/>
      <c r="QZS63" s="134"/>
      <c r="QZT63" s="134"/>
      <c r="QZU63" s="134"/>
      <c r="QZV63" s="134"/>
      <c r="QZW63" s="134"/>
      <c r="QZX63" s="134"/>
      <c r="QZY63" s="134"/>
      <c r="QZZ63" s="134"/>
      <c r="RAA63" s="134"/>
      <c r="RAB63" s="134"/>
      <c r="RAC63" s="134"/>
      <c r="RAD63" s="134"/>
      <c r="RAE63" s="134"/>
      <c r="RAF63" s="134"/>
      <c r="RAG63" s="134"/>
      <c r="RAH63" s="134"/>
      <c r="RAI63" s="134"/>
      <c r="RAJ63" s="134"/>
      <c r="RAK63" s="134"/>
      <c r="RAL63" s="134"/>
      <c r="RAM63" s="134"/>
      <c r="RAN63" s="134"/>
      <c r="RAO63" s="134"/>
      <c r="RAP63" s="134"/>
      <c r="RAQ63" s="134"/>
      <c r="RAR63" s="134"/>
      <c r="RAS63" s="134"/>
      <c r="RAT63" s="134"/>
      <c r="RAU63" s="134"/>
      <c r="RAV63" s="134"/>
      <c r="RAW63" s="134"/>
      <c r="RAX63" s="134"/>
      <c r="RAY63" s="134"/>
      <c r="RAZ63" s="134"/>
      <c r="RBA63" s="134"/>
      <c r="RBB63" s="134"/>
      <c r="RBC63" s="134"/>
      <c r="RBD63" s="134"/>
      <c r="RBE63" s="134"/>
      <c r="RBF63" s="134"/>
      <c r="RBG63" s="134"/>
      <c r="RBH63" s="134"/>
      <c r="RBI63" s="134"/>
      <c r="RBJ63" s="134"/>
      <c r="RBK63" s="134"/>
      <c r="RBL63" s="134"/>
      <c r="RBM63" s="134"/>
      <c r="RBN63" s="134"/>
      <c r="RBO63" s="134"/>
      <c r="RBP63" s="134"/>
      <c r="RBQ63" s="134"/>
      <c r="RBR63" s="134"/>
      <c r="RBS63" s="134"/>
      <c r="RBT63" s="134"/>
      <c r="RBU63" s="134"/>
      <c r="RBV63" s="134"/>
      <c r="RBW63" s="134"/>
      <c r="RBX63" s="134"/>
      <c r="RBY63" s="134"/>
      <c r="RBZ63" s="134"/>
      <c r="RCA63" s="134"/>
      <c r="RCB63" s="134"/>
      <c r="RCC63" s="134"/>
      <c r="RCD63" s="134"/>
      <c r="RCE63" s="134"/>
      <c r="RCF63" s="134"/>
      <c r="RCG63" s="134"/>
      <c r="RCH63" s="134"/>
      <c r="RCI63" s="134"/>
      <c r="RCJ63" s="134"/>
      <c r="RCK63" s="134"/>
      <c r="RCL63" s="134"/>
      <c r="RCM63" s="134"/>
      <c r="RCN63" s="134"/>
      <c r="RCO63" s="134"/>
      <c r="RCP63" s="134"/>
      <c r="RCQ63" s="134"/>
      <c r="RCR63" s="134"/>
      <c r="RCS63" s="134"/>
      <c r="RCT63" s="134"/>
      <c r="RCU63" s="134"/>
      <c r="RCV63" s="134"/>
      <c r="RCW63" s="134"/>
      <c r="RCX63" s="134"/>
      <c r="RCY63" s="134"/>
      <c r="RCZ63" s="134"/>
      <c r="RDA63" s="134"/>
      <c r="RDB63" s="134"/>
      <c r="RDC63" s="134"/>
      <c r="RDD63" s="134"/>
      <c r="RDE63" s="134"/>
      <c r="RDF63" s="134"/>
      <c r="RDG63" s="134"/>
      <c r="RDH63" s="134"/>
      <c r="RDI63" s="134"/>
      <c r="RDJ63" s="134"/>
      <c r="RDK63" s="134"/>
      <c r="RDL63" s="134"/>
      <c r="RDM63" s="134"/>
      <c r="RDN63" s="134"/>
      <c r="RDO63" s="134"/>
      <c r="RDP63" s="134"/>
      <c r="RDQ63" s="134"/>
      <c r="RDR63" s="134"/>
      <c r="RDS63" s="134"/>
      <c r="RDT63" s="134"/>
      <c r="RDU63" s="134"/>
      <c r="RDV63" s="134"/>
      <c r="RDW63" s="134"/>
      <c r="RDX63" s="134"/>
      <c r="RDY63" s="134"/>
      <c r="RDZ63" s="134"/>
      <c r="REA63" s="134"/>
      <c r="REB63" s="134"/>
      <c r="REC63" s="134"/>
      <c r="RED63" s="134"/>
      <c r="REE63" s="134"/>
      <c r="REF63" s="134"/>
      <c r="REG63" s="134"/>
      <c r="REH63" s="134"/>
      <c r="REI63" s="134"/>
      <c r="REJ63" s="134"/>
      <c r="REK63" s="134"/>
      <c r="REL63" s="134"/>
      <c r="REM63" s="134"/>
      <c r="REN63" s="134"/>
      <c r="REO63" s="134"/>
      <c r="REP63" s="134"/>
      <c r="REQ63" s="134"/>
      <c r="RER63" s="134"/>
      <c r="RES63" s="134"/>
      <c r="RET63" s="134"/>
      <c r="REU63" s="134"/>
      <c r="REV63" s="134"/>
      <c r="REW63" s="134"/>
      <c r="REX63" s="134"/>
      <c r="REY63" s="134"/>
      <c r="REZ63" s="134"/>
      <c r="RFA63" s="134"/>
      <c r="RFB63" s="134"/>
      <c r="RFC63" s="134"/>
      <c r="RFD63" s="134"/>
      <c r="RFE63" s="134"/>
      <c r="RFF63" s="134"/>
      <c r="RFG63" s="134"/>
      <c r="RFH63" s="134"/>
      <c r="RFI63" s="134"/>
      <c r="RFJ63" s="134"/>
      <c r="RFK63" s="134"/>
      <c r="RFL63" s="134"/>
      <c r="RFM63" s="134"/>
      <c r="RFN63" s="134"/>
      <c r="RFO63" s="134"/>
      <c r="RFP63" s="134"/>
      <c r="RFQ63" s="134"/>
      <c r="RFR63" s="134"/>
      <c r="RFS63" s="134"/>
      <c r="RFT63" s="134"/>
      <c r="RFU63" s="134"/>
      <c r="RFV63" s="134"/>
      <c r="RFW63" s="134"/>
      <c r="RFX63" s="134"/>
      <c r="RFY63" s="134"/>
      <c r="RFZ63" s="134"/>
      <c r="RGA63" s="134"/>
      <c r="RGB63" s="134"/>
      <c r="RGC63" s="134"/>
      <c r="RGD63" s="134"/>
      <c r="RGE63" s="134"/>
      <c r="RGF63" s="134"/>
      <c r="RGG63" s="134"/>
      <c r="RGH63" s="134"/>
      <c r="RGI63" s="134"/>
      <c r="RGJ63" s="134"/>
      <c r="RGK63" s="134"/>
      <c r="RGL63" s="134"/>
      <c r="RGM63" s="134"/>
      <c r="RGN63" s="134"/>
      <c r="RGO63" s="134"/>
      <c r="RGP63" s="134"/>
      <c r="RGQ63" s="134"/>
      <c r="RGR63" s="134"/>
      <c r="RGS63" s="134"/>
      <c r="RGT63" s="134"/>
      <c r="RGU63" s="134"/>
      <c r="RGV63" s="134"/>
      <c r="RGW63" s="134"/>
      <c r="RGX63" s="134"/>
      <c r="RGY63" s="134"/>
      <c r="RGZ63" s="134"/>
      <c r="RHA63" s="134"/>
      <c r="RHB63" s="134"/>
      <c r="RHC63" s="134"/>
      <c r="RHD63" s="134"/>
      <c r="RHE63" s="134"/>
      <c r="RHF63" s="134"/>
      <c r="RHG63" s="134"/>
      <c r="RHH63" s="134"/>
      <c r="RHI63" s="134"/>
      <c r="RHJ63" s="134"/>
      <c r="RHK63" s="134"/>
      <c r="RHL63" s="134"/>
      <c r="RHM63" s="134"/>
      <c r="RHN63" s="134"/>
      <c r="RHO63" s="134"/>
      <c r="RHP63" s="134"/>
      <c r="RHQ63" s="134"/>
      <c r="RHR63" s="134"/>
      <c r="RHS63" s="134"/>
      <c r="RHT63" s="134"/>
      <c r="RHU63" s="134"/>
      <c r="RHV63" s="134"/>
      <c r="RHW63" s="134"/>
      <c r="RHX63" s="134"/>
      <c r="RHY63" s="134"/>
      <c r="RHZ63" s="134"/>
      <c r="RIA63" s="134"/>
      <c r="RIB63" s="134"/>
      <c r="RIC63" s="134"/>
      <c r="RID63" s="134"/>
      <c r="RIE63" s="134"/>
      <c r="RIF63" s="134"/>
      <c r="RIG63" s="134"/>
      <c r="RIH63" s="134"/>
      <c r="RII63" s="134"/>
      <c r="RIJ63" s="134"/>
      <c r="RIK63" s="134"/>
      <c r="RIL63" s="134"/>
      <c r="RIM63" s="134"/>
      <c r="RIN63" s="134"/>
      <c r="RIO63" s="134"/>
      <c r="RIP63" s="134"/>
      <c r="RIQ63" s="134"/>
      <c r="RIR63" s="134"/>
      <c r="RIS63" s="134"/>
      <c r="RIT63" s="134"/>
      <c r="RIU63" s="134"/>
      <c r="RIV63" s="134"/>
      <c r="RIW63" s="134"/>
      <c r="RIX63" s="134"/>
      <c r="RIY63" s="134"/>
      <c r="RIZ63" s="134"/>
      <c r="RJA63" s="134"/>
      <c r="RJB63" s="134"/>
      <c r="RJC63" s="134"/>
      <c r="RJD63" s="134"/>
      <c r="RJE63" s="134"/>
      <c r="RJF63" s="134"/>
      <c r="RJG63" s="134"/>
      <c r="RJH63" s="134"/>
      <c r="RJI63" s="134"/>
      <c r="RJJ63" s="134"/>
      <c r="RJK63" s="134"/>
      <c r="RJL63" s="134"/>
      <c r="RJM63" s="134"/>
      <c r="RJN63" s="134"/>
      <c r="RJO63" s="134"/>
      <c r="RJP63" s="134"/>
      <c r="RJQ63" s="134"/>
      <c r="RJR63" s="134"/>
      <c r="RJS63" s="134"/>
      <c r="RJT63" s="134"/>
      <c r="RJU63" s="134"/>
      <c r="RJV63" s="134"/>
      <c r="RJW63" s="134"/>
      <c r="RJX63" s="134"/>
      <c r="RJY63" s="134"/>
      <c r="RJZ63" s="134"/>
      <c r="RKA63" s="134"/>
      <c r="RKB63" s="134"/>
      <c r="RKC63" s="134"/>
      <c r="RKD63" s="134"/>
      <c r="RKE63" s="134"/>
      <c r="RKF63" s="134"/>
      <c r="RKG63" s="134"/>
      <c r="RKH63" s="134"/>
      <c r="RKI63" s="134"/>
      <c r="RKJ63" s="134"/>
      <c r="RKK63" s="134"/>
      <c r="RKL63" s="134"/>
      <c r="RKM63" s="134"/>
      <c r="RKN63" s="134"/>
      <c r="RKO63" s="134"/>
      <c r="RKP63" s="134"/>
      <c r="RKQ63" s="134"/>
      <c r="RKR63" s="134"/>
      <c r="RKS63" s="134"/>
      <c r="RKT63" s="134"/>
      <c r="RKU63" s="134"/>
      <c r="RKV63" s="134"/>
      <c r="RKW63" s="134"/>
      <c r="RKX63" s="134"/>
      <c r="RKY63" s="134"/>
      <c r="RKZ63" s="134"/>
      <c r="RLA63" s="134"/>
      <c r="RLB63" s="134"/>
      <c r="RLC63" s="134"/>
      <c r="RLD63" s="134"/>
      <c r="RLE63" s="134"/>
      <c r="RLF63" s="134"/>
      <c r="RLG63" s="134"/>
      <c r="RLH63" s="134"/>
      <c r="RLI63" s="134"/>
      <c r="RLJ63" s="134"/>
      <c r="RLK63" s="134"/>
      <c r="RLL63" s="134"/>
      <c r="RLM63" s="134"/>
      <c r="RLN63" s="134"/>
      <c r="RLO63" s="134"/>
      <c r="RLP63" s="134"/>
      <c r="RLQ63" s="134"/>
      <c r="RLR63" s="134"/>
      <c r="RLS63" s="134"/>
      <c r="RLT63" s="134"/>
      <c r="RLU63" s="134"/>
      <c r="RLV63" s="134"/>
      <c r="RLW63" s="134"/>
      <c r="RLX63" s="134"/>
      <c r="RLY63" s="134"/>
      <c r="RLZ63" s="134"/>
      <c r="RMA63" s="134"/>
      <c r="RMB63" s="134"/>
      <c r="RMC63" s="134"/>
      <c r="RMD63" s="134"/>
      <c r="RME63" s="134"/>
      <c r="RMF63" s="134"/>
      <c r="RMG63" s="134"/>
      <c r="RMH63" s="134"/>
      <c r="RMI63" s="134"/>
      <c r="RMJ63" s="134"/>
      <c r="RMK63" s="134"/>
      <c r="RML63" s="134"/>
      <c r="RMM63" s="134"/>
      <c r="RMN63" s="134"/>
      <c r="RMO63" s="134"/>
      <c r="RMP63" s="134"/>
      <c r="RMQ63" s="134"/>
      <c r="RMR63" s="134"/>
      <c r="RMS63" s="134"/>
      <c r="RMT63" s="134"/>
      <c r="RMU63" s="134"/>
      <c r="RMV63" s="134"/>
      <c r="RMW63" s="134"/>
      <c r="RMX63" s="134"/>
      <c r="RMY63" s="134"/>
      <c r="RMZ63" s="134"/>
      <c r="RNA63" s="134"/>
      <c r="RNB63" s="134"/>
      <c r="RNC63" s="134"/>
      <c r="RND63" s="134"/>
      <c r="RNE63" s="134"/>
      <c r="RNF63" s="134"/>
      <c r="RNG63" s="134"/>
      <c r="RNH63" s="134"/>
      <c r="RNI63" s="134"/>
      <c r="RNJ63" s="134"/>
      <c r="RNK63" s="134"/>
      <c r="RNL63" s="134"/>
      <c r="RNM63" s="134"/>
      <c r="RNN63" s="134"/>
      <c r="RNO63" s="134"/>
      <c r="RNP63" s="134"/>
      <c r="RNQ63" s="134"/>
      <c r="RNR63" s="134"/>
      <c r="RNS63" s="134"/>
      <c r="RNT63" s="134"/>
      <c r="RNU63" s="134"/>
      <c r="RNV63" s="134"/>
      <c r="RNW63" s="134"/>
      <c r="RNX63" s="134"/>
      <c r="RNY63" s="134"/>
      <c r="RNZ63" s="134"/>
      <c r="ROA63" s="134"/>
      <c r="ROB63" s="134"/>
      <c r="ROC63" s="134"/>
      <c r="ROD63" s="134"/>
      <c r="ROE63" s="134"/>
      <c r="ROF63" s="134"/>
      <c r="ROG63" s="134"/>
      <c r="ROH63" s="134"/>
      <c r="ROI63" s="134"/>
      <c r="ROJ63" s="134"/>
      <c r="ROK63" s="134"/>
      <c r="ROL63" s="134"/>
      <c r="ROM63" s="134"/>
      <c r="RON63" s="134"/>
      <c r="ROO63" s="134"/>
      <c r="ROP63" s="134"/>
      <c r="ROQ63" s="134"/>
      <c r="ROR63" s="134"/>
      <c r="ROS63" s="134"/>
      <c r="ROT63" s="134"/>
      <c r="ROU63" s="134"/>
      <c r="ROV63" s="134"/>
      <c r="ROW63" s="134"/>
      <c r="ROX63" s="134"/>
      <c r="ROY63" s="134"/>
      <c r="ROZ63" s="134"/>
      <c r="RPA63" s="134"/>
      <c r="RPB63" s="134"/>
      <c r="RPC63" s="134"/>
      <c r="RPD63" s="134"/>
      <c r="RPE63" s="134"/>
      <c r="RPF63" s="134"/>
      <c r="RPG63" s="134"/>
      <c r="RPH63" s="134"/>
      <c r="RPI63" s="134"/>
      <c r="RPJ63" s="134"/>
      <c r="RPK63" s="134"/>
      <c r="RPL63" s="134"/>
      <c r="RPM63" s="134"/>
      <c r="RPN63" s="134"/>
      <c r="RPO63" s="134"/>
      <c r="RPP63" s="134"/>
      <c r="RPQ63" s="134"/>
      <c r="RPR63" s="134"/>
      <c r="RPS63" s="134"/>
      <c r="RPT63" s="134"/>
      <c r="RPU63" s="134"/>
      <c r="RPV63" s="134"/>
      <c r="RPW63" s="134"/>
      <c r="RPX63" s="134"/>
      <c r="RPY63" s="134"/>
      <c r="RPZ63" s="134"/>
      <c r="RQA63" s="134"/>
      <c r="RQB63" s="134"/>
      <c r="RQC63" s="134"/>
      <c r="RQD63" s="134"/>
      <c r="RQE63" s="134"/>
      <c r="RQF63" s="134"/>
      <c r="RQG63" s="134"/>
      <c r="RQH63" s="134"/>
      <c r="RQI63" s="134"/>
      <c r="RQJ63" s="134"/>
      <c r="RQK63" s="134"/>
      <c r="RQL63" s="134"/>
      <c r="RQM63" s="134"/>
      <c r="RQN63" s="134"/>
      <c r="RQO63" s="134"/>
      <c r="RQP63" s="134"/>
      <c r="RQQ63" s="134"/>
      <c r="RQR63" s="134"/>
      <c r="RQS63" s="134"/>
      <c r="RQT63" s="134"/>
      <c r="RQU63" s="134"/>
      <c r="RQV63" s="134"/>
      <c r="RQW63" s="134"/>
      <c r="RQX63" s="134"/>
      <c r="RQY63" s="134"/>
      <c r="RQZ63" s="134"/>
      <c r="RRA63" s="134"/>
      <c r="RRB63" s="134"/>
      <c r="RRC63" s="134"/>
      <c r="RRD63" s="134"/>
      <c r="RRE63" s="134"/>
      <c r="RRF63" s="134"/>
      <c r="RRG63" s="134"/>
      <c r="RRH63" s="134"/>
      <c r="RRI63" s="134"/>
      <c r="RRJ63" s="134"/>
      <c r="RRK63" s="134"/>
      <c r="RRL63" s="134"/>
      <c r="RRM63" s="134"/>
      <c r="RRN63" s="134"/>
      <c r="RRO63" s="134"/>
      <c r="RRP63" s="134"/>
      <c r="RRQ63" s="134"/>
      <c r="RRR63" s="134"/>
      <c r="RRS63" s="134"/>
      <c r="RRT63" s="134"/>
      <c r="RRU63" s="134"/>
      <c r="RRV63" s="134"/>
      <c r="RRW63" s="134"/>
      <c r="RRX63" s="134"/>
      <c r="RRY63" s="134"/>
      <c r="RRZ63" s="134"/>
      <c r="RSA63" s="134"/>
      <c r="RSB63" s="134"/>
      <c r="RSC63" s="134"/>
      <c r="RSD63" s="134"/>
      <c r="RSE63" s="134"/>
      <c r="RSF63" s="134"/>
      <c r="RSG63" s="134"/>
      <c r="RSH63" s="134"/>
      <c r="RSI63" s="134"/>
      <c r="RSJ63" s="134"/>
      <c r="RSK63" s="134"/>
      <c r="RSL63" s="134"/>
      <c r="RSM63" s="134"/>
      <c r="RSN63" s="134"/>
      <c r="RSO63" s="134"/>
      <c r="RSP63" s="134"/>
      <c r="RSQ63" s="134"/>
      <c r="RSR63" s="134"/>
      <c r="RSS63" s="134"/>
      <c r="RST63" s="134"/>
      <c r="RSU63" s="134"/>
      <c r="RSV63" s="134"/>
      <c r="RSW63" s="134"/>
      <c r="RSX63" s="134"/>
      <c r="RSY63" s="134"/>
      <c r="RSZ63" s="134"/>
      <c r="RTA63" s="134"/>
      <c r="RTB63" s="134"/>
      <c r="RTC63" s="134"/>
      <c r="RTD63" s="134"/>
      <c r="RTE63" s="134"/>
      <c r="RTF63" s="134"/>
      <c r="RTG63" s="134"/>
      <c r="RTH63" s="134"/>
      <c r="RTI63" s="134"/>
      <c r="RTJ63" s="134"/>
      <c r="RTK63" s="134"/>
      <c r="RTL63" s="134"/>
      <c r="RTM63" s="134"/>
      <c r="RTN63" s="134"/>
      <c r="RTO63" s="134"/>
      <c r="RTP63" s="134"/>
      <c r="RTQ63" s="134"/>
      <c r="RTR63" s="134"/>
      <c r="RTS63" s="134"/>
      <c r="RTT63" s="134"/>
      <c r="RTU63" s="134"/>
      <c r="RTV63" s="134"/>
      <c r="RTW63" s="134"/>
      <c r="RTX63" s="134"/>
      <c r="RTY63" s="134"/>
      <c r="RTZ63" s="134"/>
      <c r="RUA63" s="134"/>
      <c r="RUB63" s="134"/>
      <c r="RUC63" s="134"/>
      <c r="RUD63" s="134"/>
      <c r="RUE63" s="134"/>
      <c r="RUF63" s="134"/>
      <c r="RUG63" s="134"/>
      <c r="RUH63" s="134"/>
      <c r="RUI63" s="134"/>
      <c r="RUJ63" s="134"/>
      <c r="RUK63" s="134"/>
      <c r="RUL63" s="134"/>
      <c r="RUM63" s="134"/>
      <c r="RUN63" s="134"/>
      <c r="RUO63" s="134"/>
      <c r="RUP63" s="134"/>
      <c r="RUQ63" s="134"/>
      <c r="RUR63" s="134"/>
      <c r="RUS63" s="134"/>
      <c r="RUT63" s="134"/>
      <c r="RUU63" s="134"/>
      <c r="RUV63" s="134"/>
      <c r="RUW63" s="134"/>
      <c r="RUX63" s="134"/>
      <c r="RUY63" s="134"/>
      <c r="RUZ63" s="134"/>
      <c r="RVA63" s="134"/>
      <c r="RVB63" s="134"/>
      <c r="RVC63" s="134"/>
      <c r="RVD63" s="134"/>
      <c r="RVE63" s="134"/>
      <c r="RVF63" s="134"/>
      <c r="RVG63" s="134"/>
      <c r="RVH63" s="134"/>
      <c r="RVI63" s="134"/>
      <c r="RVJ63" s="134"/>
      <c r="RVK63" s="134"/>
      <c r="RVL63" s="134"/>
      <c r="RVM63" s="134"/>
      <c r="RVN63" s="134"/>
      <c r="RVO63" s="134"/>
      <c r="RVP63" s="134"/>
      <c r="RVQ63" s="134"/>
      <c r="RVR63" s="134"/>
      <c r="RVS63" s="134"/>
      <c r="RVT63" s="134"/>
      <c r="RVU63" s="134"/>
      <c r="RVV63" s="134"/>
      <c r="RVW63" s="134"/>
      <c r="RVX63" s="134"/>
      <c r="RVY63" s="134"/>
      <c r="RVZ63" s="134"/>
      <c r="RWA63" s="134"/>
      <c r="RWB63" s="134"/>
      <c r="RWC63" s="134"/>
      <c r="RWD63" s="134"/>
      <c r="RWE63" s="134"/>
      <c r="RWF63" s="134"/>
      <c r="RWG63" s="134"/>
      <c r="RWH63" s="134"/>
      <c r="RWI63" s="134"/>
      <c r="RWJ63" s="134"/>
      <c r="RWK63" s="134"/>
      <c r="RWL63" s="134"/>
      <c r="RWM63" s="134"/>
      <c r="RWN63" s="134"/>
      <c r="RWO63" s="134"/>
      <c r="RWP63" s="134"/>
      <c r="RWQ63" s="134"/>
      <c r="RWR63" s="134"/>
      <c r="RWS63" s="134"/>
      <c r="RWT63" s="134"/>
      <c r="RWU63" s="134"/>
      <c r="RWV63" s="134"/>
      <c r="RWW63" s="134"/>
      <c r="RWX63" s="134"/>
      <c r="RWY63" s="134"/>
      <c r="RWZ63" s="134"/>
      <c r="RXA63" s="134"/>
      <c r="RXB63" s="134"/>
      <c r="RXC63" s="134"/>
      <c r="RXD63" s="134"/>
      <c r="RXE63" s="134"/>
      <c r="RXF63" s="134"/>
      <c r="RXG63" s="134"/>
      <c r="RXH63" s="134"/>
      <c r="RXI63" s="134"/>
      <c r="RXJ63" s="134"/>
      <c r="RXK63" s="134"/>
      <c r="RXL63" s="134"/>
      <c r="RXM63" s="134"/>
      <c r="RXN63" s="134"/>
      <c r="RXO63" s="134"/>
      <c r="RXP63" s="134"/>
      <c r="RXQ63" s="134"/>
      <c r="RXR63" s="134"/>
      <c r="RXS63" s="134"/>
      <c r="RXT63" s="134"/>
      <c r="RXU63" s="134"/>
      <c r="RXV63" s="134"/>
      <c r="RXW63" s="134"/>
      <c r="RXX63" s="134"/>
      <c r="RXY63" s="134"/>
      <c r="RXZ63" s="134"/>
      <c r="RYA63" s="134"/>
      <c r="RYB63" s="134"/>
      <c r="RYC63" s="134"/>
      <c r="RYD63" s="134"/>
      <c r="RYE63" s="134"/>
      <c r="RYF63" s="134"/>
      <c r="RYG63" s="134"/>
      <c r="RYH63" s="134"/>
      <c r="RYI63" s="134"/>
      <c r="RYJ63" s="134"/>
      <c r="RYK63" s="134"/>
      <c r="RYL63" s="134"/>
      <c r="RYM63" s="134"/>
      <c r="RYN63" s="134"/>
      <c r="RYO63" s="134"/>
      <c r="RYP63" s="134"/>
      <c r="RYQ63" s="134"/>
      <c r="RYR63" s="134"/>
      <c r="RYS63" s="134"/>
      <c r="RYT63" s="134"/>
      <c r="RYU63" s="134"/>
      <c r="RYV63" s="134"/>
      <c r="RYW63" s="134"/>
      <c r="RYX63" s="134"/>
      <c r="RYY63" s="134"/>
      <c r="RYZ63" s="134"/>
      <c r="RZA63" s="134"/>
      <c r="RZB63" s="134"/>
      <c r="RZC63" s="134"/>
      <c r="RZD63" s="134"/>
      <c r="RZE63" s="134"/>
      <c r="RZF63" s="134"/>
      <c r="RZG63" s="134"/>
      <c r="RZH63" s="134"/>
      <c r="RZI63" s="134"/>
      <c r="RZJ63" s="134"/>
      <c r="RZK63" s="134"/>
      <c r="RZL63" s="134"/>
      <c r="RZM63" s="134"/>
      <c r="RZN63" s="134"/>
      <c r="RZO63" s="134"/>
      <c r="RZP63" s="134"/>
      <c r="RZQ63" s="134"/>
      <c r="RZR63" s="134"/>
      <c r="RZS63" s="134"/>
      <c r="RZT63" s="134"/>
      <c r="RZU63" s="134"/>
      <c r="RZV63" s="134"/>
      <c r="RZW63" s="134"/>
      <c r="RZX63" s="134"/>
      <c r="RZY63" s="134"/>
      <c r="RZZ63" s="134"/>
      <c r="SAA63" s="134"/>
      <c r="SAB63" s="134"/>
      <c r="SAC63" s="134"/>
      <c r="SAD63" s="134"/>
      <c r="SAE63" s="134"/>
      <c r="SAF63" s="134"/>
      <c r="SAG63" s="134"/>
      <c r="SAH63" s="134"/>
      <c r="SAI63" s="134"/>
      <c r="SAJ63" s="134"/>
      <c r="SAK63" s="134"/>
      <c r="SAL63" s="134"/>
      <c r="SAM63" s="134"/>
      <c r="SAN63" s="134"/>
      <c r="SAO63" s="134"/>
      <c r="SAP63" s="134"/>
      <c r="SAQ63" s="134"/>
      <c r="SAR63" s="134"/>
      <c r="SAS63" s="134"/>
      <c r="SAT63" s="134"/>
      <c r="SAU63" s="134"/>
      <c r="SAV63" s="134"/>
      <c r="SAW63" s="134"/>
      <c r="SAX63" s="134"/>
      <c r="SAY63" s="134"/>
      <c r="SAZ63" s="134"/>
      <c r="SBA63" s="134"/>
      <c r="SBB63" s="134"/>
      <c r="SBC63" s="134"/>
      <c r="SBD63" s="134"/>
      <c r="SBE63" s="134"/>
      <c r="SBF63" s="134"/>
      <c r="SBG63" s="134"/>
      <c r="SBH63" s="134"/>
      <c r="SBI63" s="134"/>
      <c r="SBJ63" s="134"/>
      <c r="SBK63" s="134"/>
      <c r="SBL63" s="134"/>
      <c r="SBM63" s="134"/>
      <c r="SBN63" s="134"/>
      <c r="SBO63" s="134"/>
      <c r="SBP63" s="134"/>
      <c r="SBQ63" s="134"/>
      <c r="SBR63" s="134"/>
      <c r="SBS63" s="134"/>
      <c r="SBT63" s="134"/>
      <c r="SBU63" s="134"/>
      <c r="SBV63" s="134"/>
      <c r="SBW63" s="134"/>
      <c r="SBX63" s="134"/>
      <c r="SBY63" s="134"/>
      <c r="SBZ63" s="134"/>
      <c r="SCA63" s="134"/>
      <c r="SCB63" s="134"/>
      <c r="SCC63" s="134"/>
      <c r="SCD63" s="134"/>
      <c r="SCE63" s="134"/>
      <c r="SCF63" s="134"/>
      <c r="SCG63" s="134"/>
      <c r="SCH63" s="134"/>
      <c r="SCI63" s="134"/>
      <c r="SCJ63" s="134"/>
      <c r="SCK63" s="134"/>
      <c r="SCL63" s="134"/>
      <c r="SCM63" s="134"/>
      <c r="SCN63" s="134"/>
      <c r="SCO63" s="134"/>
      <c r="SCP63" s="134"/>
      <c r="SCQ63" s="134"/>
      <c r="SCR63" s="134"/>
      <c r="SCS63" s="134"/>
      <c r="SCT63" s="134"/>
      <c r="SCU63" s="134"/>
      <c r="SCV63" s="134"/>
      <c r="SCW63" s="134"/>
      <c r="SCX63" s="134"/>
      <c r="SCY63" s="134"/>
      <c r="SCZ63" s="134"/>
      <c r="SDA63" s="134"/>
      <c r="SDB63" s="134"/>
      <c r="SDC63" s="134"/>
      <c r="SDD63" s="134"/>
      <c r="SDE63" s="134"/>
      <c r="SDF63" s="134"/>
      <c r="SDG63" s="134"/>
      <c r="SDH63" s="134"/>
      <c r="SDI63" s="134"/>
      <c r="SDJ63" s="134"/>
      <c r="SDK63" s="134"/>
      <c r="SDL63" s="134"/>
      <c r="SDM63" s="134"/>
      <c r="SDN63" s="134"/>
      <c r="SDO63" s="134"/>
      <c r="SDP63" s="134"/>
      <c r="SDQ63" s="134"/>
      <c r="SDR63" s="134"/>
      <c r="SDS63" s="134"/>
      <c r="SDT63" s="134"/>
      <c r="SDU63" s="134"/>
      <c r="SDV63" s="134"/>
      <c r="SDW63" s="134"/>
      <c r="SDX63" s="134"/>
      <c r="SDY63" s="134"/>
      <c r="SDZ63" s="134"/>
      <c r="SEA63" s="134"/>
      <c r="SEB63" s="134"/>
      <c r="SEC63" s="134"/>
      <c r="SED63" s="134"/>
      <c r="SEE63" s="134"/>
      <c r="SEF63" s="134"/>
      <c r="SEG63" s="134"/>
      <c r="SEH63" s="134"/>
      <c r="SEI63" s="134"/>
      <c r="SEJ63" s="134"/>
      <c r="SEK63" s="134"/>
      <c r="SEL63" s="134"/>
      <c r="SEM63" s="134"/>
      <c r="SEN63" s="134"/>
      <c r="SEO63" s="134"/>
      <c r="SEP63" s="134"/>
      <c r="SEQ63" s="134"/>
      <c r="SER63" s="134"/>
      <c r="SES63" s="134"/>
      <c r="SET63" s="134"/>
      <c r="SEU63" s="134"/>
      <c r="SEV63" s="134"/>
      <c r="SEW63" s="134"/>
      <c r="SEX63" s="134"/>
      <c r="SEY63" s="134"/>
      <c r="SEZ63" s="134"/>
      <c r="SFA63" s="134"/>
      <c r="SFB63" s="134"/>
      <c r="SFC63" s="134"/>
      <c r="SFD63" s="134"/>
      <c r="SFE63" s="134"/>
      <c r="SFF63" s="134"/>
      <c r="SFG63" s="134"/>
      <c r="SFH63" s="134"/>
      <c r="SFI63" s="134"/>
      <c r="SFJ63" s="134"/>
      <c r="SFK63" s="134"/>
      <c r="SFL63" s="134"/>
      <c r="SFM63" s="134"/>
      <c r="SFN63" s="134"/>
      <c r="SFO63" s="134"/>
      <c r="SFP63" s="134"/>
      <c r="SFQ63" s="134"/>
      <c r="SFR63" s="134"/>
      <c r="SFS63" s="134"/>
      <c r="SFT63" s="134"/>
      <c r="SFU63" s="134"/>
      <c r="SFV63" s="134"/>
      <c r="SFW63" s="134"/>
      <c r="SFX63" s="134"/>
      <c r="SFY63" s="134"/>
      <c r="SFZ63" s="134"/>
      <c r="SGA63" s="134"/>
      <c r="SGB63" s="134"/>
      <c r="SGC63" s="134"/>
      <c r="SGD63" s="134"/>
      <c r="SGE63" s="134"/>
      <c r="SGF63" s="134"/>
      <c r="SGG63" s="134"/>
      <c r="SGH63" s="134"/>
      <c r="SGI63" s="134"/>
      <c r="SGJ63" s="134"/>
      <c r="SGK63" s="134"/>
      <c r="SGL63" s="134"/>
      <c r="SGM63" s="134"/>
      <c r="SGN63" s="134"/>
      <c r="SGO63" s="134"/>
      <c r="SGP63" s="134"/>
      <c r="SGQ63" s="134"/>
      <c r="SGR63" s="134"/>
      <c r="SGS63" s="134"/>
      <c r="SGT63" s="134"/>
      <c r="SGU63" s="134"/>
      <c r="SGV63" s="134"/>
      <c r="SGW63" s="134"/>
      <c r="SGX63" s="134"/>
      <c r="SGY63" s="134"/>
      <c r="SGZ63" s="134"/>
      <c r="SHA63" s="134"/>
      <c r="SHB63" s="134"/>
      <c r="SHC63" s="134"/>
      <c r="SHD63" s="134"/>
      <c r="SHE63" s="134"/>
      <c r="SHF63" s="134"/>
      <c r="SHG63" s="134"/>
      <c r="SHH63" s="134"/>
      <c r="SHI63" s="134"/>
      <c r="SHJ63" s="134"/>
      <c r="SHK63" s="134"/>
      <c r="SHL63" s="134"/>
      <c r="SHM63" s="134"/>
      <c r="SHN63" s="134"/>
      <c r="SHO63" s="134"/>
      <c r="SHP63" s="134"/>
      <c r="SHQ63" s="134"/>
      <c r="SHR63" s="134"/>
      <c r="SHS63" s="134"/>
      <c r="SHT63" s="134"/>
      <c r="SHU63" s="134"/>
      <c r="SHV63" s="134"/>
      <c r="SHW63" s="134"/>
      <c r="SHX63" s="134"/>
      <c r="SHY63" s="134"/>
      <c r="SHZ63" s="134"/>
      <c r="SIA63" s="134"/>
      <c r="SIB63" s="134"/>
      <c r="SIC63" s="134"/>
      <c r="SID63" s="134"/>
      <c r="SIE63" s="134"/>
      <c r="SIF63" s="134"/>
      <c r="SIG63" s="134"/>
      <c r="SIH63" s="134"/>
      <c r="SII63" s="134"/>
      <c r="SIJ63" s="134"/>
      <c r="SIK63" s="134"/>
      <c r="SIL63" s="134"/>
      <c r="SIM63" s="134"/>
      <c r="SIN63" s="134"/>
      <c r="SIO63" s="134"/>
      <c r="SIP63" s="134"/>
      <c r="SIQ63" s="134"/>
      <c r="SIR63" s="134"/>
      <c r="SIS63" s="134"/>
      <c r="SIT63" s="134"/>
      <c r="SIU63" s="134"/>
      <c r="SIV63" s="134"/>
      <c r="SIW63" s="134"/>
      <c r="SIX63" s="134"/>
      <c r="SIY63" s="134"/>
      <c r="SIZ63" s="134"/>
      <c r="SJA63" s="134"/>
      <c r="SJB63" s="134"/>
      <c r="SJC63" s="134"/>
      <c r="SJD63" s="134"/>
      <c r="SJE63" s="134"/>
      <c r="SJF63" s="134"/>
      <c r="SJG63" s="134"/>
      <c r="SJH63" s="134"/>
      <c r="SJI63" s="134"/>
      <c r="SJJ63" s="134"/>
      <c r="SJK63" s="134"/>
      <c r="SJL63" s="134"/>
      <c r="SJM63" s="134"/>
      <c r="SJN63" s="134"/>
      <c r="SJO63" s="134"/>
      <c r="SJP63" s="134"/>
      <c r="SJQ63" s="134"/>
      <c r="SJR63" s="134"/>
      <c r="SJS63" s="134"/>
      <c r="SJT63" s="134"/>
      <c r="SJU63" s="134"/>
      <c r="SJV63" s="134"/>
      <c r="SJW63" s="134"/>
      <c r="SJX63" s="134"/>
      <c r="SJY63" s="134"/>
      <c r="SJZ63" s="134"/>
      <c r="SKA63" s="134"/>
      <c r="SKB63" s="134"/>
      <c r="SKC63" s="134"/>
      <c r="SKD63" s="134"/>
      <c r="SKE63" s="134"/>
      <c r="SKF63" s="134"/>
      <c r="SKG63" s="134"/>
      <c r="SKH63" s="134"/>
      <c r="SKI63" s="134"/>
      <c r="SKJ63" s="134"/>
      <c r="SKK63" s="134"/>
      <c r="SKL63" s="134"/>
      <c r="SKM63" s="134"/>
      <c r="SKN63" s="134"/>
      <c r="SKO63" s="134"/>
      <c r="SKP63" s="134"/>
      <c r="SKQ63" s="134"/>
      <c r="SKR63" s="134"/>
      <c r="SKS63" s="134"/>
      <c r="SKT63" s="134"/>
      <c r="SKU63" s="134"/>
      <c r="SKV63" s="134"/>
      <c r="SKW63" s="134"/>
      <c r="SKX63" s="134"/>
      <c r="SKY63" s="134"/>
      <c r="SKZ63" s="134"/>
      <c r="SLA63" s="134"/>
      <c r="SLB63" s="134"/>
      <c r="SLC63" s="134"/>
      <c r="SLD63" s="134"/>
      <c r="SLE63" s="134"/>
      <c r="SLF63" s="134"/>
      <c r="SLG63" s="134"/>
      <c r="SLH63" s="134"/>
      <c r="SLI63" s="134"/>
      <c r="SLJ63" s="134"/>
      <c r="SLK63" s="134"/>
      <c r="SLL63" s="134"/>
      <c r="SLM63" s="134"/>
      <c r="SLN63" s="134"/>
      <c r="SLO63" s="134"/>
      <c r="SLP63" s="134"/>
      <c r="SLQ63" s="134"/>
      <c r="SLR63" s="134"/>
      <c r="SLS63" s="134"/>
      <c r="SLT63" s="134"/>
      <c r="SLU63" s="134"/>
      <c r="SLV63" s="134"/>
      <c r="SLW63" s="134"/>
      <c r="SLX63" s="134"/>
      <c r="SLY63" s="134"/>
      <c r="SLZ63" s="134"/>
      <c r="SMA63" s="134"/>
      <c r="SMB63" s="134"/>
      <c r="SMC63" s="134"/>
      <c r="SMD63" s="134"/>
      <c r="SME63" s="134"/>
      <c r="SMF63" s="134"/>
      <c r="SMG63" s="134"/>
      <c r="SMH63" s="134"/>
      <c r="SMI63" s="134"/>
      <c r="SMJ63" s="134"/>
      <c r="SMK63" s="134"/>
      <c r="SML63" s="134"/>
      <c r="SMM63" s="134"/>
      <c r="SMN63" s="134"/>
      <c r="SMO63" s="134"/>
      <c r="SMP63" s="134"/>
      <c r="SMQ63" s="134"/>
      <c r="SMR63" s="134"/>
      <c r="SMS63" s="134"/>
      <c r="SMT63" s="134"/>
      <c r="SMU63" s="134"/>
      <c r="SMV63" s="134"/>
      <c r="SMW63" s="134"/>
      <c r="SMX63" s="134"/>
      <c r="SMY63" s="134"/>
      <c r="SMZ63" s="134"/>
      <c r="SNA63" s="134"/>
      <c r="SNB63" s="134"/>
      <c r="SNC63" s="134"/>
      <c r="SND63" s="134"/>
      <c r="SNE63" s="134"/>
      <c r="SNF63" s="134"/>
      <c r="SNG63" s="134"/>
      <c r="SNH63" s="134"/>
      <c r="SNI63" s="134"/>
      <c r="SNJ63" s="134"/>
      <c r="SNK63" s="134"/>
      <c r="SNL63" s="134"/>
      <c r="SNM63" s="134"/>
      <c r="SNN63" s="134"/>
      <c r="SNO63" s="134"/>
      <c r="SNP63" s="134"/>
      <c r="SNQ63" s="134"/>
      <c r="SNR63" s="134"/>
      <c r="SNS63" s="134"/>
      <c r="SNT63" s="134"/>
      <c r="SNU63" s="134"/>
      <c r="SNV63" s="134"/>
      <c r="SNW63" s="134"/>
      <c r="SNX63" s="134"/>
      <c r="SNY63" s="134"/>
      <c r="SNZ63" s="134"/>
      <c r="SOA63" s="134"/>
      <c r="SOB63" s="134"/>
      <c r="SOC63" s="134"/>
      <c r="SOD63" s="134"/>
      <c r="SOE63" s="134"/>
      <c r="SOF63" s="134"/>
      <c r="SOG63" s="134"/>
      <c r="SOH63" s="134"/>
      <c r="SOI63" s="134"/>
      <c r="SOJ63" s="134"/>
      <c r="SOK63" s="134"/>
      <c r="SOL63" s="134"/>
      <c r="SOM63" s="134"/>
      <c r="SON63" s="134"/>
      <c r="SOO63" s="134"/>
      <c r="SOP63" s="134"/>
      <c r="SOQ63" s="134"/>
      <c r="SOR63" s="134"/>
      <c r="SOS63" s="134"/>
      <c r="SOT63" s="134"/>
      <c r="SOU63" s="134"/>
      <c r="SOV63" s="134"/>
      <c r="SOW63" s="134"/>
      <c r="SOX63" s="134"/>
      <c r="SOY63" s="134"/>
      <c r="SOZ63" s="134"/>
      <c r="SPA63" s="134"/>
      <c r="SPB63" s="134"/>
      <c r="SPC63" s="134"/>
      <c r="SPD63" s="134"/>
      <c r="SPE63" s="134"/>
      <c r="SPF63" s="134"/>
      <c r="SPG63" s="134"/>
      <c r="SPH63" s="134"/>
      <c r="SPI63" s="134"/>
      <c r="SPJ63" s="134"/>
      <c r="SPK63" s="134"/>
      <c r="SPL63" s="134"/>
      <c r="SPM63" s="134"/>
      <c r="SPN63" s="134"/>
      <c r="SPO63" s="134"/>
      <c r="SPP63" s="134"/>
      <c r="SPQ63" s="134"/>
      <c r="SPR63" s="134"/>
      <c r="SPS63" s="134"/>
      <c r="SPT63" s="134"/>
      <c r="SPU63" s="134"/>
      <c r="SPV63" s="134"/>
      <c r="SPW63" s="134"/>
      <c r="SPX63" s="134"/>
      <c r="SPY63" s="134"/>
      <c r="SPZ63" s="134"/>
      <c r="SQA63" s="134"/>
      <c r="SQB63" s="134"/>
      <c r="SQC63" s="134"/>
      <c r="SQD63" s="134"/>
      <c r="SQE63" s="134"/>
      <c r="SQF63" s="134"/>
      <c r="SQG63" s="134"/>
      <c r="SQH63" s="134"/>
      <c r="SQI63" s="134"/>
      <c r="SQJ63" s="134"/>
      <c r="SQK63" s="134"/>
      <c r="SQL63" s="134"/>
      <c r="SQM63" s="134"/>
      <c r="SQN63" s="134"/>
      <c r="SQO63" s="134"/>
      <c r="SQP63" s="134"/>
      <c r="SQQ63" s="134"/>
      <c r="SQR63" s="134"/>
      <c r="SQS63" s="134"/>
      <c r="SQT63" s="134"/>
      <c r="SQU63" s="134"/>
      <c r="SQV63" s="134"/>
      <c r="SQW63" s="134"/>
      <c r="SQX63" s="134"/>
      <c r="SQY63" s="134"/>
      <c r="SQZ63" s="134"/>
      <c r="SRA63" s="134"/>
      <c r="SRB63" s="134"/>
      <c r="SRC63" s="134"/>
      <c r="SRD63" s="134"/>
      <c r="SRE63" s="134"/>
      <c r="SRF63" s="134"/>
      <c r="SRG63" s="134"/>
      <c r="SRH63" s="134"/>
      <c r="SRI63" s="134"/>
      <c r="SRJ63" s="134"/>
      <c r="SRK63" s="134"/>
      <c r="SRL63" s="134"/>
      <c r="SRM63" s="134"/>
      <c r="SRN63" s="134"/>
      <c r="SRO63" s="134"/>
      <c r="SRP63" s="134"/>
      <c r="SRQ63" s="134"/>
      <c r="SRR63" s="134"/>
      <c r="SRS63" s="134"/>
      <c r="SRT63" s="134"/>
      <c r="SRU63" s="134"/>
      <c r="SRV63" s="134"/>
      <c r="SRW63" s="134"/>
      <c r="SRX63" s="134"/>
      <c r="SRY63" s="134"/>
      <c r="SRZ63" s="134"/>
      <c r="SSA63" s="134"/>
      <c r="SSB63" s="134"/>
      <c r="SSC63" s="134"/>
      <c r="SSD63" s="134"/>
      <c r="SSE63" s="134"/>
      <c r="SSF63" s="134"/>
      <c r="SSG63" s="134"/>
      <c r="SSH63" s="134"/>
      <c r="SSI63" s="134"/>
      <c r="SSJ63" s="134"/>
      <c r="SSK63" s="134"/>
      <c r="SSL63" s="134"/>
      <c r="SSM63" s="134"/>
      <c r="SSN63" s="134"/>
      <c r="SSO63" s="134"/>
      <c r="SSP63" s="134"/>
      <c r="SSQ63" s="134"/>
      <c r="SSR63" s="134"/>
      <c r="SSS63" s="134"/>
      <c r="SST63" s="134"/>
      <c r="SSU63" s="134"/>
      <c r="SSV63" s="134"/>
      <c r="SSW63" s="134"/>
      <c r="SSX63" s="134"/>
      <c r="SSY63" s="134"/>
      <c r="SSZ63" s="134"/>
      <c r="STA63" s="134"/>
      <c r="STB63" s="134"/>
      <c r="STC63" s="134"/>
      <c r="STD63" s="134"/>
      <c r="STE63" s="134"/>
      <c r="STF63" s="134"/>
      <c r="STG63" s="134"/>
      <c r="STH63" s="134"/>
      <c r="STI63" s="134"/>
      <c r="STJ63" s="134"/>
      <c r="STK63" s="134"/>
      <c r="STL63" s="134"/>
      <c r="STM63" s="134"/>
      <c r="STN63" s="134"/>
      <c r="STO63" s="134"/>
      <c r="STP63" s="134"/>
      <c r="STQ63" s="134"/>
      <c r="STR63" s="134"/>
      <c r="STS63" s="134"/>
      <c r="STT63" s="134"/>
      <c r="STU63" s="134"/>
      <c r="STV63" s="134"/>
      <c r="STW63" s="134"/>
      <c r="STX63" s="134"/>
      <c r="STY63" s="134"/>
      <c r="STZ63" s="134"/>
      <c r="SUA63" s="134"/>
      <c r="SUB63" s="134"/>
      <c r="SUC63" s="134"/>
      <c r="SUD63" s="134"/>
      <c r="SUE63" s="134"/>
      <c r="SUF63" s="134"/>
      <c r="SUG63" s="134"/>
      <c r="SUH63" s="134"/>
      <c r="SUI63" s="134"/>
      <c r="SUJ63" s="134"/>
      <c r="SUK63" s="134"/>
      <c r="SUL63" s="134"/>
      <c r="SUM63" s="134"/>
      <c r="SUN63" s="134"/>
      <c r="SUO63" s="134"/>
      <c r="SUP63" s="134"/>
      <c r="SUQ63" s="134"/>
      <c r="SUR63" s="134"/>
      <c r="SUS63" s="134"/>
      <c r="SUT63" s="134"/>
      <c r="SUU63" s="134"/>
      <c r="SUV63" s="134"/>
      <c r="SUW63" s="134"/>
      <c r="SUX63" s="134"/>
      <c r="SUY63" s="134"/>
      <c r="SUZ63" s="134"/>
      <c r="SVA63" s="134"/>
      <c r="SVB63" s="134"/>
      <c r="SVC63" s="134"/>
      <c r="SVD63" s="134"/>
      <c r="SVE63" s="134"/>
      <c r="SVF63" s="134"/>
      <c r="SVG63" s="134"/>
      <c r="SVH63" s="134"/>
      <c r="SVI63" s="134"/>
      <c r="SVJ63" s="134"/>
      <c r="SVK63" s="134"/>
      <c r="SVL63" s="134"/>
      <c r="SVM63" s="134"/>
      <c r="SVN63" s="134"/>
      <c r="SVO63" s="134"/>
      <c r="SVP63" s="134"/>
      <c r="SVQ63" s="134"/>
      <c r="SVR63" s="134"/>
      <c r="SVS63" s="134"/>
      <c r="SVT63" s="134"/>
      <c r="SVU63" s="134"/>
      <c r="SVV63" s="134"/>
      <c r="SVW63" s="134"/>
      <c r="SVX63" s="134"/>
      <c r="SVY63" s="134"/>
      <c r="SVZ63" s="134"/>
      <c r="SWA63" s="134"/>
      <c r="SWB63" s="134"/>
      <c r="SWC63" s="134"/>
      <c r="SWD63" s="134"/>
      <c r="SWE63" s="134"/>
      <c r="SWF63" s="134"/>
      <c r="SWG63" s="134"/>
      <c r="SWH63" s="134"/>
      <c r="SWI63" s="134"/>
      <c r="SWJ63" s="134"/>
      <c r="SWK63" s="134"/>
      <c r="SWL63" s="134"/>
      <c r="SWM63" s="134"/>
      <c r="SWN63" s="134"/>
      <c r="SWO63" s="134"/>
      <c r="SWP63" s="134"/>
      <c r="SWQ63" s="134"/>
      <c r="SWR63" s="134"/>
      <c r="SWS63" s="134"/>
      <c r="SWT63" s="134"/>
      <c r="SWU63" s="134"/>
      <c r="SWV63" s="134"/>
      <c r="SWW63" s="134"/>
      <c r="SWX63" s="134"/>
      <c r="SWY63" s="134"/>
      <c r="SWZ63" s="134"/>
      <c r="SXA63" s="134"/>
      <c r="SXB63" s="134"/>
      <c r="SXC63" s="134"/>
      <c r="SXD63" s="134"/>
      <c r="SXE63" s="134"/>
      <c r="SXF63" s="134"/>
      <c r="SXG63" s="134"/>
      <c r="SXH63" s="134"/>
      <c r="SXI63" s="134"/>
      <c r="SXJ63" s="134"/>
      <c r="SXK63" s="134"/>
      <c r="SXL63" s="134"/>
      <c r="SXM63" s="134"/>
      <c r="SXN63" s="134"/>
      <c r="SXO63" s="134"/>
      <c r="SXP63" s="134"/>
      <c r="SXQ63" s="134"/>
      <c r="SXR63" s="134"/>
      <c r="SXS63" s="134"/>
      <c r="SXT63" s="134"/>
      <c r="SXU63" s="134"/>
      <c r="SXV63" s="134"/>
      <c r="SXW63" s="134"/>
      <c r="SXX63" s="134"/>
      <c r="SXY63" s="134"/>
      <c r="SXZ63" s="134"/>
      <c r="SYA63" s="134"/>
      <c r="SYB63" s="134"/>
      <c r="SYC63" s="134"/>
      <c r="SYD63" s="134"/>
      <c r="SYE63" s="134"/>
      <c r="SYF63" s="134"/>
      <c r="SYG63" s="134"/>
      <c r="SYH63" s="134"/>
      <c r="SYI63" s="134"/>
      <c r="SYJ63" s="134"/>
      <c r="SYK63" s="134"/>
      <c r="SYL63" s="134"/>
      <c r="SYM63" s="134"/>
      <c r="SYN63" s="134"/>
      <c r="SYO63" s="134"/>
      <c r="SYP63" s="134"/>
      <c r="SYQ63" s="134"/>
      <c r="SYR63" s="134"/>
      <c r="SYS63" s="134"/>
      <c r="SYT63" s="134"/>
      <c r="SYU63" s="134"/>
      <c r="SYV63" s="134"/>
      <c r="SYW63" s="134"/>
      <c r="SYX63" s="134"/>
      <c r="SYY63" s="134"/>
      <c r="SYZ63" s="134"/>
      <c r="SZA63" s="134"/>
      <c r="SZB63" s="134"/>
      <c r="SZC63" s="134"/>
      <c r="SZD63" s="134"/>
      <c r="SZE63" s="134"/>
      <c r="SZF63" s="134"/>
      <c r="SZG63" s="134"/>
      <c r="SZH63" s="134"/>
      <c r="SZI63" s="134"/>
      <c r="SZJ63" s="134"/>
      <c r="SZK63" s="134"/>
      <c r="SZL63" s="134"/>
      <c r="SZM63" s="134"/>
      <c r="SZN63" s="134"/>
      <c r="SZO63" s="134"/>
      <c r="SZP63" s="134"/>
      <c r="SZQ63" s="134"/>
      <c r="SZR63" s="134"/>
      <c r="SZS63" s="134"/>
      <c r="SZT63" s="134"/>
      <c r="SZU63" s="134"/>
      <c r="SZV63" s="134"/>
      <c r="SZW63" s="134"/>
      <c r="SZX63" s="134"/>
      <c r="SZY63" s="134"/>
      <c r="SZZ63" s="134"/>
      <c r="TAA63" s="134"/>
      <c r="TAB63" s="134"/>
      <c r="TAC63" s="134"/>
      <c r="TAD63" s="134"/>
      <c r="TAE63" s="134"/>
      <c r="TAF63" s="134"/>
      <c r="TAG63" s="134"/>
      <c r="TAH63" s="134"/>
      <c r="TAI63" s="134"/>
      <c r="TAJ63" s="134"/>
      <c r="TAK63" s="134"/>
      <c r="TAL63" s="134"/>
      <c r="TAM63" s="134"/>
      <c r="TAN63" s="134"/>
      <c r="TAO63" s="134"/>
      <c r="TAP63" s="134"/>
      <c r="TAQ63" s="134"/>
      <c r="TAR63" s="134"/>
      <c r="TAS63" s="134"/>
      <c r="TAT63" s="134"/>
      <c r="TAU63" s="134"/>
      <c r="TAV63" s="134"/>
      <c r="TAW63" s="134"/>
      <c r="TAX63" s="134"/>
      <c r="TAY63" s="134"/>
      <c r="TAZ63" s="134"/>
      <c r="TBA63" s="134"/>
      <c r="TBB63" s="134"/>
      <c r="TBC63" s="134"/>
      <c r="TBD63" s="134"/>
      <c r="TBE63" s="134"/>
      <c r="TBF63" s="134"/>
      <c r="TBG63" s="134"/>
      <c r="TBH63" s="134"/>
      <c r="TBI63" s="134"/>
      <c r="TBJ63" s="134"/>
      <c r="TBK63" s="134"/>
      <c r="TBL63" s="134"/>
      <c r="TBM63" s="134"/>
      <c r="TBN63" s="134"/>
      <c r="TBO63" s="134"/>
      <c r="TBP63" s="134"/>
      <c r="TBQ63" s="134"/>
      <c r="TBR63" s="134"/>
      <c r="TBS63" s="134"/>
      <c r="TBT63" s="134"/>
      <c r="TBU63" s="134"/>
      <c r="TBV63" s="134"/>
      <c r="TBW63" s="134"/>
      <c r="TBX63" s="134"/>
      <c r="TBY63" s="134"/>
      <c r="TBZ63" s="134"/>
      <c r="TCA63" s="134"/>
      <c r="TCB63" s="134"/>
      <c r="TCC63" s="134"/>
      <c r="TCD63" s="134"/>
      <c r="TCE63" s="134"/>
      <c r="TCF63" s="134"/>
      <c r="TCG63" s="134"/>
      <c r="TCH63" s="134"/>
      <c r="TCI63" s="134"/>
      <c r="TCJ63" s="134"/>
      <c r="TCK63" s="134"/>
      <c r="TCL63" s="134"/>
      <c r="TCM63" s="134"/>
      <c r="TCN63" s="134"/>
      <c r="TCO63" s="134"/>
      <c r="TCP63" s="134"/>
      <c r="TCQ63" s="134"/>
      <c r="TCR63" s="134"/>
      <c r="TCS63" s="134"/>
      <c r="TCT63" s="134"/>
      <c r="TCU63" s="134"/>
      <c r="TCV63" s="134"/>
      <c r="TCW63" s="134"/>
      <c r="TCX63" s="134"/>
      <c r="TCY63" s="134"/>
      <c r="TCZ63" s="134"/>
      <c r="TDA63" s="134"/>
      <c r="TDB63" s="134"/>
      <c r="TDC63" s="134"/>
      <c r="TDD63" s="134"/>
      <c r="TDE63" s="134"/>
      <c r="TDF63" s="134"/>
      <c r="TDG63" s="134"/>
      <c r="TDH63" s="134"/>
      <c r="TDI63" s="134"/>
      <c r="TDJ63" s="134"/>
      <c r="TDK63" s="134"/>
      <c r="TDL63" s="134"/>
      <c r="TDM63" s="134"/>
      <c r="TDN63" s="134"/>
      <c r="TDO63" s="134"/>
      <c r="TDP63" s="134"/>
      <c r="TDQ63" s="134"/>
      <c r="TDR63" s="134"/>
      <c r="TDS63" s="134"/>
      <c r="TDT63" s="134"/>
      <c r="TDU63" s="134"/>
      <c r="TDV63" s="134"/>
      <c r="TDW63" s="134"/>
      <c r="TDX63" s="134"/>
      <c r="TDY63" s="134"/>
      <c r="TDZ63" s="134"/>
      <c r="TEA63" s="134"/>
      <c r="TEB63" s="134"/>
      <c r="TEC63" s="134"/>
      <c r="TED63" s="134"/>
      <c r="TEE63" s="134"/>
      <c r="TEF63" s="134"/>
      <c r="TEG63" s="134"/>
      <c r="TEH63" s="134"/>
      <c r="TEI63" s="134"/>
      <c r="TEJ63" s="134"/>
      <c r="TEK63" s="134"/>
      <c r="TEL63" s="134"/>
      <c r="TEM63" s="134"/>
      <c r="TEN63" s="134"/>
      <c r="TEO63" s="134"/>
      <c r="TEP63" s="134"/>
      <c r="TEQ63" s="134"/>
      <c r="TER63" s="134"/>
      <c r="TES63" s="134"/>
      <c r="TET63" s="134"/>
      <c r="TEU63" s="134"/>
      <c r="TEV63" s="134"/>
      <c r="TEW63" s="134"/>
      <c r="TEX63" s="134"/>
      <c r="TEY63" s="134"/>
      <c r="TEZ63" s="134"/>
      <c r="TFA63" s="134"/>
      <c r="TFB63" s="134"/>
      <c r="TFC63" s="134"/>
      <c r="TFD63" s="134"/>
      <c r="TFE63" s="134"/>
      <c r="TFF63" s="134"/>
      <c r="TFG63" s="134"/>
      <c r="TFH63" s="134"/>
      <c r="TFI63" s="134"/>
      <c r="TFJ63" s="134"/>
      <c r="TFK63" s="134"/>
      <c r="TFL63" s="134"/>
      <c r="TFM63" s="134"/>
      <c r="TFN63" s="134"/>
      <c r="TFO63" s="134"/>
      <c r="TFP63" s="134"/>
      <c r="TFQ63" s="134"/>
      <c r="TFR63" s="134"/>
      <c r="TFS63" s="134"/>
      <c r="TFT63" s="134"/>
      <c r="TFU63" s="134"/>
      <c r="TFV63" s="134"/>
      <c r="TFW63" s="134"/>
      <c r="TFX63" s="134"/>
      <c r="TFY63" s="134"/>
      <c r="TFZ63" s="134"/>
      <c r="TGA63" s="134"/>
      <c r="TGB63" s="134"/>
      <c r="TGC63" s="134"/>
      <c r="TGD63" s="134"/>
      <c r="TGE63" s="134"/>
      <c r="TGF63" s="134"/>
      <c r="TGG63" s="134"/>
      <c r="TGH63" s="134"/>
      <c r="TGI63" s="134"/>
      <c r="TGJ63" s="134"/>
      <c r="TGK63" s="134"/>
      <c r="TGL63" s="134"/>
      <c r="TGM63" s="134"/>
      <c r="TGN63" s="134"/>
      <c r="TGO63" s="134"/>
      <c r="TGP63" s="134"/>
      <c r="TGQ63" s="134"/>
      <c r="TGR63" s="134"/>
      <c r="TGS63" s="134"/>
      <c r="TGT63" s="134"/>
      <c r="TGU63" s="134"/>
      <c r="TGV63" s="134"/>
      <c r="TGW63" s="134"/>
      <c r="TGX63" s="134"/>
      <c r="TGY63" s="134"/>
      <c r="TGZ63" s="134"/>
      <c r="THA63" s="134"/>
      <c r="THB63" s="134"/>
      <c r="THC63" s="134"/>
      <c r="THD63" s="134"/>
      <c r="THE63" s="134"/>
      <c r="THF63" s="134"/>
      <c r="THG63" s="134"/>
      <c r="THH63" s="134"/>
      <c r="THI63" s="134"/>
      <c r="THJ63" s="134"/>
      <c r="THK63" s="134"/>
      <c r="THL63" s="134"/>
      <c r="THM63" s="134"/>
      <c r="THN63" s="134"/>
      <c r="THO63" s="134"/>
      <c r="THP63" s="134"/>
      <c r="THQ63" s="134"/>
      <c r="THR63" s="134"/>
      <c r="THS63" s="134"/>
      <c r="THT63" s="134"/>
      <c r="THU63" s="134"/>
      <c r="THV63" s="134"/>
      <c r="THW63" s="134"/>
      <c r="THX63" s="134"/>
      <c r="THY63" s="134"/>
      <c r="THZ63" s="134"/>
      <c r="TIA63" s="134"/>
      <c r="TIB63" s="134"/>
      <c r="TIC63" s="134"/>
      <c r="TID63" s="134"/>
      <c r="TIE63" s="134"/>
      <c r="TIF63" s="134"/>
      <c r="TIG63" s="134"/>
      <c r="TIH63" s="134"/>
      <c r="TII63" s="134"/>
      <c r="TIJ63" s="134"/>
      <c r="TIK63" s="134"/>
      <c r="TIL63" s="134"/>
      <c r="TIM63" s="134"/>
      <c r="TIN63" s="134"/>
      <c r="TIO63" s="134"/>
      <c r="TIP63" s="134"/>
      <c r="TIQ63" s="134"/>
      <c r="TIR63" s="134"/>
      <c r="TIS63" s="134"/>
      <c r="TIT63" s="134"/>
      <c r="TIU63" s="134"/>
      <c r="TIV63" s="134"/>
      <c r="TIW63" s="134"/>
      <c r="TIX63" s="134"/>
      <c r="TIY63" s="134"/>
      <c r="TIZ63" s="134"/>
      <c r="TJA63" s="134"/>
      <c r="TJB63" s="134"/>
      <c r="TJC63" s="134"/>
      <c r="TJD63" s="134"/>
      <c r="TJE63" s="134"/>
      <c r="TJF63" s="134"/>
      <c r="TJG63" s="134"/>
      <c r="TJH63" s="134"/>
      <c r="TJI63" s="134"/>
      <c r="TJJ63" s="134"/>
      <c r="TJK63" s="134"/>
      <c r="TJL63" s="134"/>
      <c r="TJM63" s="134"/>
      <c r="TJN63" s="134"/>
      <c r="TJO63" s="134"/>
      <c r="TJP63" s="134"/>
      <c r="TJQ63" s="134"/>
      <c r="TJR63" s="134"/>
      <c r="TJS63" s="134"/>
      <c r="TJT63" s="134"/>
      <c r="TJU63" s="134"/>
      <c r="TJV63" s="134"/>
      <c r="TJW63" s="134"/>
      <c r="TJX63" s="134"/>
      <c r="TJY63" s="134"/>
      <c r="TJZ63" s="134"/>
      <c r="TKA63" s="134"/>
      <c r="TKB63" s="134"/>
      <c r="TKC63" s="134"/>
      <c r="TKD63" s="134"/>
      <c r="TKE63" s="134"/>
      <c r="TKF63" s="134"/>
      <c r="TKG63" s="134"/>
      <c r="TKH63" s="134"/>
      <c r="TKI63" s="134"/>
      <c r="TKJ63" s="134"/>
      <c r="TKK63" s="134"/>
      <c r="TKL63" s="134"/>
      <c r="TKM63" s="134"/>
      <c r="TKN63" s="134"/>
      <c r="TKO63" s="134"/>
      <c r="TKP63" s="134"/>
      <c r="TKQ63" s="134"/>
      <c r="TKR63" s="134"/>
      <c r="TKS63" s="134"/>
      <c r="TKT63" s="134"/>
      <c r="TKU63" s="134"/>
      <c r="TKV63" s="134"/>
      <c r="TKW63" s="134"/>
      <c r="TKX63" s="134"/>
      <c r="TKY63" s="134"/>
      <c r="TKZ63" s="134"/>
      <c r="TLA63" s="134"/>
      <c r="TLB63" s="134"/>
      <c r="TLC63" s="134"/>
      <c r="TLD63" s="134"/>
      <c r="TLE63" s="134"/>
      <c r="TLF63" s="134"/>
      <c r="TLG63" s="134"/>
      <c r="TLH63" s="134"/>
      <c r="TLI63" s="134"/>
      <c r="TLJ63" s="134"/>
      <c r="TLK63" s="134"/>
      <c r="TLL63" s="134"/>
      <c r="TLM63" s="134"/>
      <c r="TLN63" s="134"/>
      <c r="TLO63" s="134"/>
      <c r="TLP63" s="134"/>
      <c r="TLQ63" s="134"/>
      <c r="TLR63" s="134"/>
      <c r="TLS63" s="134"/>
      <c r="TLT63" s="134"/>
      <c r="TLU63" s="134"/>
      <c r="TLV63" s="134"/>
      <c r="TLW63" s="134"/>
      <c r="TLX63" s="134"/>
      <c r="TLY63" s="134"/>
      <c r="TLZ63" s="134"/>
      <c r="TMA63" s="134"/>
      <c r="TMB63" s="134"/>
      <c r="TMC63" s="134"/>
      <c r="TMD63" s="134"/>
      <c r="TME63" s="134"/>
      <c r="TMF63" s="134"/>
      <c r="TMG63" s="134"/>
      <c r="TMH63" s="134"/>
      <c r="TMI63" s="134"/>
      <c r="TMJ63" s="134"/>
      <c r="TMK63" s="134"/>
      <c r="TML63" s="134"/>
      <c r="TMM63" s="134"/>
      <c r="TMN63" s="134"/>
      <c r="TMO63" s="134"/>
      <c r="TMP63" s="134"/>
      <c r="TMQ63" s="134"/>
      <c r="TMR63" s="134"/>
      <c r="TMS63" s="134"/>
      <c r="TMT63" s="134"/>
      <c r="TMU63" s="134"/>
      <c r="TMV63" s="134"/>
      <c r="TMW63" s="134"/>
      <c r="TMX63" s="134"/>
      <c r="TMY63" s="134"/>
      <c r="TMZ63" s="134"/>
      <c r="TNA63" s="134"/>
      <c r="TNB63" s="134"/>
      <c r="TNC63" s="134"/>
      <c r="TND63" s="134"/>
      <c r="TNE63" s="134"/>
      <c r="TNF63" s="134"/>
      <c r="TNG63" s="134"/>
      <c r="TNH63" s="134"/>
      <c r="TNI63" s="134"/>
      <c r="TNJ63" s="134"/>
      <c r="TNK63" s="134"/>
      <c r="TNL63" s="134"/>
      <c r="TNM63" s="134"/>
      <c r="TNN63" s="134"/>
      <c r="TNO63" s="134"/>
      <c r="TNP63" s="134"/>
      <c r="TNQ63" s="134"/>
      <c r="TNR63" s="134"/>
      <c r="TNS63" s="134"/>
      <c r="TNT63" s="134"/>
      <c r="TNU63" s="134"/>
      <c r="TNV63" s="134"/>
      <c r="TNW63" s="134"/>
      <c r="TNX63" s="134"/>
      <c r="TNY63" s="134"/>
      <c r="TNZ63" s="134"/>
      <c r="TOA63" s="134"/>
      <c r="TOB63" s="134"/>
      <c r="TOC63" s="134"/>
      <c r="TOD63" s="134"/>
      <c r="TOE63" s="134"/>
      <c r="TOF63" s="134"/>
      <c r="TOG63" s="134"/>
      <c r="TOH63" s="134"/>
      <c r="TOI63" s="134"/>
      <c r="TOJ63" s="134"/>
      <c r="TOK63" s="134"/>
      <c r="TOL63" s="134"/>
      <c r="TOM63" s="134"/>
      <c r="TON63" s="134"/>
      <c r="TOO63" s="134"/>
      <c r="TOP63" s="134"/>
      <c r="TOQ63" s="134"/>
      <c r="TOR63" s="134"/>
      <c r="TOS63" s="134"/>
      <c r="TOT63" s="134"/>
      <c r="TOU63" s="134"/>
      <c r="TOV63" s="134"/>
      <c r="TOW63" s="134"/>
      <c r="TOX63" s="134"/>
      <c r="TOY63" s="134"/>
      <c r="TOZ63" s="134"/>
      <c r="TPA63" s="134"/>
      <c r="TPB63" s="134"/>
      <c r="TPC63" s="134"/>
      <c r="TPD63" s="134"/>
      <c r="TPE63" s="134"/>
      <c r="TPF63" s="134"/>
      <c r="TPG63" s="134"/>
      <c r="TPH63" s="134"/>
      <c r="TPI63" s="134"/>
      <c r="TPJ63" s="134"/>
      <c r="TPK63" s="134"/>
      <c r="TPL63" s="134"/>
      <c r="TPM63" s="134"/>
      <c r="TPN63" s="134"/>
      <c r="TPO63" s="134"/>
      <c r="TPP63" s="134"/>
      <c r="TPQ63" s="134"/>
      <c r="TPR63" s="134"/>
      <c r="TPS63" s="134"/>
      <c r="TPT63" s="134"/>
      <c r="TPU63" s="134"/>
      <c r="TPV63" s="134"/>
      <c r="TPW63" s="134"/>
      <c r="TPX63" s="134"/>
      <c r="TPY63" s="134"/>
      <c r="TPZ63" s="134"/>
      <c r="TQA63" s="134"/>
      <c r="TQB63" s="134"/>
      <c r="TQC63" s="134"/>
      <c r="TQD63" s="134"/>
      <c r="TQE63" s="134"/>
      <c r="TQF63" s="134"/>
      <c r="TQG63" s="134"/>
      <c r="TQH63" s="134"/>
      <c r="TQI63" s="134"/>
      <c r="TQJ63" s="134"/>
      <c r="TQK63" s="134"/>
      <c r="TQL63" s="134"/>
      <c r="TQM63" s="134"/>
      <c r="TQN63" s="134"/>
      <c r="TQO63" s="134"/>
      <c r="TQP63" s="134"/>
      <c r="TQQ63" s="134"/>
      <c r="TQR63" s="134"/>
      <c r="TQS63" s="134"/>
      <c r="TQT63" s="134"/>
      <c r="TQU63" s="134"/>
      <c r="TQV63" s="134"/>
      <c r="TQW63" s="134"/>
      <c r="TQX63" s="134"/>
      <c r="TQY63" s="134"/>
      <c r="TQZ63" s="134"/>
      <c r="TRA63" s="134"/>
      <c r="TRB63" s="134"/>
      <c r="TRC63" s="134"/>
      <c r="TRD63" s="134"/>
      <c r="TRE63" s="134"/>
      <c r="TRF63" s="134"/>
      <c r="TRG63" s="134"/>
      <c r="TRH63" s="134"/>
      <c r="TRI63" s="134"/>
      <c r="TRJ63" s="134"/>
      <c r="TRK63" s="134"/>
      <c r="TRL63" s="134"/>
      <c r="TRM63" s="134"/>
      <c r="TRN63" s="134"/>
      <c r="TRO63" s="134"/>
      <c r="TRP63" s="134"/>
      <c r="TRQ63" s="134"/>
      <c r="TRR63" s="134"/>
      <c r="TRS63" s="134"/>
      <c r="TRT63" s="134"/>
      <c r="TRU63" s="134"/>
      <c r="TRV63" s="134"/>
      <c r="TRW63" s="134"/>
      <c r="TRX63" s="134"/>
      <c r="TRY63" s="134"/>
      <c r="TRZ63" s="134"/>
      <c r="TSA63" s="134"/>
      <c r="TSB63" s="134"/>
      <c r="TSC63" s="134"/>
      <c r="TSD63" s="134"/>
      <c r="TSE63" s="134"/>
      <c r="TSF63" s="134"/>
      <c r="TSG63" s="134"/>
      <c r="TSH63" s="134"/>
      <c r="TSI63" s="134"/>
      <c r="TSJ63" s="134"/>
      <c r="TSK63" s="134"/>
      <c r="TSL63" s="134"/>
      <c r="TSM63" s="134"/>
      <c r="TSN63" s="134"/>
      <c r="TSO63" s="134"/>
      <c r="TSP63" s="134"/>
      <c r="TSQ63" s="134"/>
      <c r="TSR63" s="134"/>
      <c r="TSS63" s="134"/>
      <c r="TST63" s="134"/>
      <c r="TSU63" s="134"/>
      <c r="TSV63" s="134"/>
      <c r="TSW63" s="134"/>
      <c r="TSX63" s="134"/>
      <c r="TSY63" s="134"/>
      <c r="TSZ63" s="134"/>
      <c r="TTA63" s="134"/>
      <c r="TTB63" s="134"/>
      <c r="TTC63" s="134"/>
      <c r="TTD63" s="134"/>
      <c r="TTE63" s="134"/>
      <c r="TTF63" s="134"/>
      <c r="TTG63" s="134"/>
      <c r="TTH63" s="134"/>
      <c r="TTI63" s="134"/>
      <c r="TTJ63" s="134"/>
      <c r="TTK63" s="134"/>
      <c r="TTL63" s="134"/>
      <c r="TTM63" s="134"/>
      <c r="TTN63" s="134"/>
      <c r="TTO63" s="134"/>
      <c r="TTP63" s="134"/>
      <c r="TTQ63" s="134"/>
      <c r="TTR63" s="134"/>
      <c r="TTS63" s="134"/>
      <c r="TTT63" s="134"/>
      <c r="TTU63" s="134"/>
      <c r="TTV63" s="134"/>
      <c r="TTW63" s="134"/>
      <c r="TTX63" s="134"/>
      <c r="TTY63" s="134"/>
      <c r="TTZ63" s="134"/>
      <c r="TUA63" s="134"/>
      <c r="TUB63" s="134"/>
      <c r="TUC63" s="134"/>
      <c r="TUD63" s="134"/>
      <c r="TUE63" s="134"/>
      <c r="TUF63" s="134"/>
      <c r="TUG63" s="134"/>
      <c r="TUH63" s="134"/>
      <c r="TUI63" s="134"/>
      <c r="TUJ63" s="134"/>
      <c r="TUK63" s="134"/>
      <c r="TUL63" s="134"/>
      <c r="TUM63" s="134"/>
      <c r="TUN63" s="134"/>
      <c r="TUO63" s="134"/>
      <c r="TUP63" s="134"/>
      <c r="TUQ63" s="134"/>
      <c r="TUR63" s="134"/>
      <c r="TUS63" s="134"/>
      <c r="TUT63" s="134"/>
      <c r="TUU63" s="134"/>
      <c r="TUV63" s="134"/>
      <c r="TUW63" s="134"/>
      <c r="TUX63" s="134"/>
      <c r="TUY63" s="134"/>
      <c r="TUZ63" s="134"/>
      <c r="TVA63" s="134"/>
      <c r="TVB63" s="134"/>
      <c r="TVC63" s="134"/>
      <c r="TVD63" s="134"/>
      <c r="TVE63" s="134"/>
      <c r="TVF63" s="134"/>
      <c r="TVG63" s="134"/>
      <c r="TVH63" s="134"/>
      <c r="TVI63" s="134"/>
      <c r="TVJ63" s="134"/>
      <c r="TVK63" s="134"/>
      <c r="TVL63" s="134"/>
      <c r="TVM63" s="134"/>
      <c r="TVN63" s="134"/>
      <c r="TVO63" s="134"/>
      <c r="TVP63" s="134"/>
      <c r="TVQ63" s="134"/>
      <c r="TVR63" s="134"/>
      <c r="TVS63" s="134"/>
      <c r="TVT63" s="134"/>
      <c r="TVU63" s="134"/>
      <c r="TVV63" s="134"/>
      <c r="TVW63" s="134"/>
      <c r="TVX63" s="134"/>
      <c r="TVY63" s="134"/>
      <c r="TVZ63" s="134"/>
      <c r="TWA63" s="134"/>
      <c r="TWB63" s="134"/>
      <c r="TWC63" s="134"/>
      <c r="TWD63" s="134"/>
      <c r="TWE63" s="134"/>
      <c r="TWF63" s="134"/>
      <c r="TWG63" s="134"/>
      <c r="TWH63" s="134"/>
      <c r="TWI63" s="134"/>
      <c r="TWJ63" s="134"/>
      <c r="TWK63" s="134"/>
      <c r="TWL63" s="134"/>
      <c r="TWM63" s="134"/>
      <c r="TWN63" s="134"/>
      <c r="TWO63" s="134"/>
      <c r="TWP63" s="134"/>
      <c r="TWQ63" s="134"/>
      <c r="TWR63" s="134"/>
      <c r="TWS63" s="134"/>
      <c r="TWT63" s="134"/>
      <c r="TWU63" s="134"/>
      <c r="TWV63" s="134"/>
      <c r="TWW63" s="134"/>
      <c r="TWX63" s="134"/>
      <c r="TWY63" s="134"/>
      <c r="TWZ63" s="134"/>
      <c r="TXA63" s="134"/>
      <c r="TXB63" s="134"/>
      <c r="TXC63" s="134"/>
      <c r="TXD63" s="134"/>
      <c r="TXE63" s="134"/>
      <c r="TXF63" s="134"/>
      <c r="TXG63" s="134"/>
      <c r="TXH63" s="134"/>
      <c r="TXI63" s="134"/>
      <c r="TXJ63" s="134"/>
      <c r="TXK63" s="134"/>
      <c r="TXL63" s="134"/>
      <c r="TXM63" s="134"/>
      <c r="TXN63" s="134"/>
      <c r="TXO63" s="134"/>
      <c r="TXP63" s="134"/>
      <c r="TXQ63" s="134"/>
      <c r="TXR63" s="134"/>
      <c r="TXS63" s="134"/>
      <c r="TXT63" s="134"/>
      <c r="TXU63" s="134"/>
      <c r="TXV63" s="134"/>
      <c r="TXW63" s="134"/>
      <c r="TXX63" s="134"/>
      <c r="TXY63" s="134"/>
      <c r="TXZ63" s="134"/>
      <c r="TYA63" s="134"/>
      <c r="TYB63" s="134"/>
      <c r="TYC63" s="134"/>
      <c r="TYD63" s="134"/>
      <c r="TYE63" s="134"/>
      <c r="TYF63" s="134"/>
      <c r="TYG63" s="134"/>
      <c r="TYH63" s="134"/>
      <c r="TYI63" s="134"/>
      <c r="TYJ63" s="134"/>
      <c r="TYK63" s="134"/>
      <c r="TYL63" s="134"/>
      <c r="TYM63" s="134"/>
      <c r="TYN63" s="134"/>
      <c r="TYO63" s="134"/>
      <c r="TYP63" s="134"/>
      <c r="TYQ63" s="134"/>
      <c r="TYR63" s="134"/>
      <c r="TYS63" s="134"/>
      <c r="TYT63" s="134"/>
      <c r="TYU63" s="134"/>
      <c r="TYV63" s="134"/>
      <c r="TYW63" s="134"/>
      <c r="TYX63" s="134"/>
      <c r="TYY63" s="134"/>
      <c r="TYZ63" s="134"/>
      <c r="TZA63" s="134"/>
      <c r="TZB63" s="134"/>
      <c r="TZC63" s="134"/>
      <c r="TZD63" s="134"/>
      <c r="TZE63" s="134"/>
      <c r="TZF63" s="134"/>
      <c r="TZG63" s="134"/>
      <c r="TZH63" s="134"/>
      <c r="TZI63" s="134"/>
      <c r="TZJ63" s="134"/>
      <c r="TZK63" s="134"/>
      <c r="TZL63" s="134"/>
      <c r="TZM63" s="134"/>
      <c r="TZN63" s="134"/>
      <c r="TZO63" s="134"/>
      <c r="TZP63" s="134"/>
      <c r="TZQ63" s="134"/>
      <c r="TZR63" s="134"/>
      <c r="TZS63" s="134"/>
      <c r="TZT63" s="134"/>
      <c r="TZU63" s="134"/>
      <c r="TZV63" s="134"/>
      <c r="TZW63" s="134"/>
      <c r="TZX63" s="134"/>
      <c r="TZY63" s="134"/>
      <c r="TZZ63" s="134"/>
      <c r="UAA63" s="134"/>
      <c r="UAB63" s="134"/>
      <c r="UAC63" s="134"/>
      <c r="UAD63" s="134"/>
      <c r="UAE63" s="134"/>
      <c r="UAF63" s="134"/>
      <c r="UAG63" s="134"/>
      <c r="UAH63" s="134"/>
      <c r="UAI63" s="134"/>
      <c r="UAJ63" s="134"/>
      <c r="UAK63" s="134"/>
      <c r="UAL63" s="134"/>
      <c r="UAM63" s="134"/>
      <c r="UAN63" s="134"/>
      <c r="UAO63" s="134"/>
      <c r="UAP63" s="134"/>
      <c r="UAQ63" s="134"/>
      <c r="UAR63" s="134"/>
      <c r="UAS63" s="134"/>
      <c r="UAT63" s="134"/>
      <c r="UAU63" s="134"/>
      <c r="UAV63" s="134"/>
      <c r="UAW63" s="134"/>
      <c r="UAX63" s="134"/>
      <c r="UAY63" s="134"/>
      <c r="UAZ63" s="134"/>
      <c r="UBA63" s="134"/>
      <c r="UBB63" s="134"/>
      <c r="UBC63" s="134"/>
      <c r="UBD63" s="134"/>
      <c r="UBE63" s="134"/>
      <c r="UBF63" s="134"/>
      <c r="UBG63" s="134"/>
      <c r="UBH63" s="134"/>
      <c r="UBI63" s="134"/>
      <c r="UBJ63" s="134"/>
      <c r="UBK63" s="134"/>
      <c r="UBL63" s="134"/>
      <c r="UBM63" s="134"/>
      <c r="UBN63" s="134"/>
      <c r="UBO63" s="134"/>
      <c r="UBP63" s="134"/>
      <c r="UBQ63" s="134"/>
      <c r="UBR63" s="134"/>
      <c r="UBS63" s="134"/>
      <c r="UBT63" s="134"/>
      <c r="UBU63" s="134"/>
      <c r="UBV63" s="134"/>
      <c r="UBW63" s="134"/>
      <c r="UBX63" s="134"/>
      <c r="UBY63" s="134"/>
      <c r="UBZ63" s="134"/>
      <c r="UCA63" s="134"/>
      <c r="UCB63" s="134"/>
      <c r="UCC63" s="134"/>
      <c r="UCD63" s="134"/>
      <c r="UCE63" s="134"/>
      <c r="UCF63" s="134"/>
      <c r="UCG63" s="134"/>
      <c r="UCH63" s="134"/>
      <c r="UCI63" s="134"/>
      <c r="UCJ63" s="134"/>
      <c r="UCK63" s="134"/>
      <c r="UCL63" s="134"/>
      <c r="UCM63" s="134"/>
      <c r="UCN63" s="134"/>
      <c r="UCO63" s="134"/>
      <c r="UCP63" s="134"/>
      <c r="UCQ63" s="134"/>
      <c r="UCR63" s="134"/>
      <c r="UCS63" s="134"/>
      <c r="UCT63" s="134"/>
      <c r="UCU63" s="134"/>
      <c r="UCV63" s="134"/>
      <c r="UCW63" s="134"/>
      <c r="UCX63" s="134"/>
      <c r="UCY63" s="134"/>
      <c r="UCZ63" s="134"/>
      <c r="UDA63" s="134"/>
      <c r="UDB63" s="134"/>
      <c r="UDC63" s="134"/>
      <c r="UDD63" s="134"/>
      <c r="UDE63" s="134"/>
      <c r="UDF63" s="134"/>
      <c r="UDG63" s="134"/>
      <c r="UDH63" s="134"/>
      <c r="UDI63" s="134"/>
      <c r="UDJ63" s="134"/>
      <c r="UDK63" s="134"/>
      <c r="UDL63" s="134"/>
      <c r="UDM63" s="134"/>
      <c r="UDN63" s="134"/>
      <c r="UDO63" s="134"/>
      <c r="UDP63" s="134"/>
      <c r="UDQ63" s="134"/>
      <c r="UDR63" s="134"/>
      <c r="UDS63" s="134"/>
      <c r="UDT63" s="134"/>
      <c r="UDU63" s="134"/>
      <c r="UDV63" s="134"/>
      <c r="UDW63" s="134"/>
      <c r="UDX63" s="134"/>
      <c r="UDY63" s="134"/>
      <c r="UDZ63" s="134"/>
      <c r="UEA63" s="134"/>
      <c r="UEB63" s="134"/>
      <c r="UEC63" s="134"/>
      <c r="UED63" s="134"/>
      <c r="UEE63" s="134"/>
      <c r="UEF63" s="134"/>
      <c r="UEG63" s="134"/>
      <c r="UEH63" s="134"/>
      <c r="UEI63" s="134"/>
      <c r="UEJ63" s="134"/>
      <c r="UEK63" s="134"/>
      <c r="UEL63" s="134"/>
      <c r="UEM63" s="134"/>
      <c r="UEN63" s="134"/>
      <c r="UEO63" s="134"/>
      <c r="UEP63" s="134"/>
      <c r="UEQ63" s="134"/>
      <c r="UER63" s="134"/>
      <c r="UES63" s="134"/>
      <c r="UET63" s="134"/>
      <c r="UEU63" s="134"/>
      <c r="UEV63" s="134"/>
      <c r="UEW63" s="134"/>
      <c r="UEX63" s="134"/>
      <c r="UEY63" s="134"/>
      <c r="UEZ63" s="134"/>
      <c r="UFA63" s="134"/>
      <c r="UFB63" s="134"/>
      <c r="UFC63" s="134"/>
      <c r="UFD63" s="134"/>
      <c r="UFE63" s="134"/>
      <c r="UFF63" s="134"/>
      <c r="UFG63" s="134"/>
      <c r="UFH63" s="134"/>
      <c r="UFI63" s="134"/>
      <c r="UFJ63" s="134"/>
      <c r="UFK63" s="134"/>
      <c r="UFL63" s="134"/>
      <c r="UFM63" s="134"/>
      <c r="UFN63" s="134"/>
      <c r="UFO63" s="134"/>
      <c r="UFP63" s="134"/>
      <c r="UFQ63" s="134"/>
      <c r="UFR63" s="134"/>
      <c r="UFS63" s="134"/>
      <c r="UFT63" s="134"/>
      <c r="UFU63" s="134"/>
      <c r="UFV63" s="134"/>
      <c r="UFW63" s="134"/>
      <c r="UFX63" s="134"/>
      <c r="UFY63" s="134"/>
      <c r="UFZ63" s="134"/>
      <c r="UGA63" s="134"/>
      <c r="UGB63" s="134"/>
      <c r="UGC63" s="134"/>
      <c r="UGD63" s="134"/>
      <c r="UGE63" s="134"/>
      <c r="UGF63" s="134"/>
      <c r="UGG63" s="134"/>
      <c r="UGH63" s="134"/>
      <c r="UGI63" s="134"/>
      <c r="UGJ63" s="134"/>
      <c r="UGK63" s="134"/>
      <c r="UGL63" s="134"/>
      <c r="UGM63" s="134"/>
      <c r="UGN63" s="134"/>
      <c r="UGO63" s="134"/>
      <c r="UGP63" s="134"/>
      <c r="UGQ63" s="134"/>
      <c r="UGR63" s="134"/>
      <c r="UGS63" s="134"/>
      <c r="UGT63" s="134"/>
      <c r="UGU63" s="134"/>
      <c r="UGV63" s="134"/>
      <c r="UGW63" s="134"/>
      <c r="UGX63" s="134"/>
      <c r="UGY63" s="134"/>
      <c r="UGZ63" s="134"/>
      <c r="UHA63" s="134"/>
      <c r="UHB63" s="134"/>
      <c r="UHC63" s="134"/>
      <c r="UHD63" s="134"/>
      <c r="UHE63" s="134"/>
      <c r="UHF63" s="134"/>
      <c r="UHG63" s="134"/>
      <c r="UHH63" s="134"/>
      <c r="UHI63" s="134"/>
      <c r="UHJ63" s="134"/>
      <c r="UHK63" s="134"/>
      <c r="UHL63" s="134"/>
      <c r="UHM63" s="134"/>
      <c r="UHN63" s="134"/>
      <c r="UHO63" s="134"/>
      <c r="UHP63" s="134"/>
      <c r="UHQ63" s="134"/>
      <c r="UHR63" s="134"/>
      <c r="UHS63" s="134"/>
      <c r="UHT63" s="134"/>
      <c r="UHU63" s="134"/>
      <c r="UHV63" s="134"/>
      <c r="UHW63" s="134"/>
      <c r="UHX63" s="134"/>
      <c r="UHY63" s="134"/>
      <c r="UHZ63" s="134"/>
      <c r="UIA63" s="134"/>
      <c r="UIB63" s="134"/>
      <c r="UIC63" s="134"/>
      <c r="UID63" s="134"/>
      <c r="UIE63" s="134"/>
      <c r="UIF63" s="134"/>
      <c r="UIG63" s="134"/>
      <c r="UIH63" s="134"/>
      <c r="UII63" s="134"/>
      <c r="UIJ63" s="134"/>
      <c r="UIK63" s="134"/>
      <c r="UIL63" s="134"/>
      <c r="UIM63" s="134"/>
      <c r="UIN63" s="134"/>
      <c r="UIO63" s="134"/>
      <c r="UIP63" s="134"/>
      <c r="UIQ63" s="134"/>
      <c r="UIR63" s="134"/>
      <c r="UIS63" s="134"/>
      <c r="UIT63" s="134"/>
      <c r="UIU63" s="134"/>
      <c r="UIV63" s="134"/>
      <c r="UIW63" s="134"/>
      <c r="UIX63" s="134"/>
      <c r="UIY63" s="134"/>
      <c r="UIZ63" s="134"/>
      <c r="UJA63" s="134"/>
      <c r="UJB63" s="134"/>
      <c r="UJC63" s="134"/>
      <c r="UJD63" s="134"/>
      <c r="UJE63" s="134"/>
      <c r="UJF63" s="134"/>
      <c r="UJG63" s="134"/>
      <c r="UJH63" s="134"/>
      <c r="UJI63" s="134"/>
      <c r="UJJ63" s="134"/>
      <c r="UJK63" s="134"/>
      <c r="UJL63" s="134"/>
      <c r="UJM63" s="134"/>
      <c r="UJN63" s="134"/>
      <c r="UJO63" s="134"/>
      <c r="UJP63" s="134"/>
      <c r="UJQ63" s="134"/>
      <c r="UJR63" s="134"/>
      <c r="UJS63" s="134"/>
      <c r="UJT63" s="134"/>
      <c r="UJU63" s="134"/>
      <c r="UJV63" s="134"/>
      <c r="UJW63" s="134"/>
      <c r="UJX63" s="134"/>
      <c r="UJY63" s="134"/>
      <c r="UJZ63" s="134"/>
      <c r="UKA63" s="134"/>
      <c r="UKB63" s="134"/>
      <c r="UKC63" s="134"/>
      <c r="UKD63" s="134"/>
      <c r="UKE63" s="134"/>
      <c r="UKF63" s="134"/>
      <c r="UKG63" s="134"/>
      <c r="UKH63" s="134"/>
      <c r="UKI63" s="134"/>
      <c r="UKJ63" s="134"/>
      <c r="UKK63" s="134"/>
      <c r="UKL63" s="134"/>
      <c r="UKM63" s="134"/>
      <c r="UKN63" s="134"/>
      <c r="UKO63" s="134"/>
      <c r="UKP63" s="134"/>
      <c r="UKQ63" s="134"/>
      <c r="UKR63" s="134"/>
      <c r="UKS63" s="134"/>
      <c r="UKT63" s="134"/>
      <c r="UKU63" s="134"/>
      <c r="UKV63" s="134"/>
      <c r="UKW63" s="134"/>
      <c r="UKX63" s="134"/>
      <c r="UKY63" s="134"/>
      <c r="UKZ63" s="134"/>
      <c r="ULA63" s="134"/>
      <c r="ULB63" s="134"/>
      <c r="ULC63" s="134"/>
      <c r="ULD63" s="134"/>
      <c r="ULE63" s="134"/>
      <c r="ULF63" s="134"/>
      <c r="ULG63" s="134"/>
      <c r="ULH63" s="134"/>
      <c r="ULI63" s="134"/>
      <c r="ULJ63" s="134"/>
      <c r="ULK63" s="134"/>
      <c r="ULL63" s="134"/>
      <c r="ULM63" s="134"/>
      <c r="ULN63" s="134"/>
      <c r="ULO63" s="134"/>
      <c r="ULP63" s="134"/>
      <c r="ULQ63" s="134"/>
      <c r="ULR63" s="134"/>
      <c r="ULS63" s="134"/>
      <c r="ULT63" s="134"/>
      <c r="ULU63" s="134"/>
      <c r="ULV63" s="134"/>
      <c r="ULW63" s="134"/>
      <c r="ULX63" s="134"/>
      <c r="ULY63" s="134"/>
      <c r="ULZ63" s="134"/>
      <c r="UMA63" s="134"/>
      <c r="UMB63" s="134"/>
      <c r="UMC63" s="134"/>
      <c r="UMD63" s="134"/>
      <c r="UME63" s="134"/>
      <c r="UMF63" s="134"/>
      <c r="UMG63" s="134"/>
      <c r="UMH63" s="134"/>
      <c r="UMI63" s="134"/>
      <c r="UMJ63" s="134"/>
      <c r="UMK63" s="134"/>
      <c r="UML63" s="134"/>
      <c r="UMM63" s="134"/>
      <c r="UMN63" s="134"/>
      <c r="UMO63" s="134"/>
      <c r="UMP63" s="134"/>
      <c r="UMQ63" s="134"/>
      <c r="UMR63" s="134"/>
      <c r="UMS63" s="134"/>
      <c r="UMT63" s="134"/>
      <c r="UMU63" s="134"/>
      <c r="UMV63" s="134"/>
      <c r="UMW63" s="134"/>
      <c r="UMX63" s="134"/>
      <c r="UMY63" s="134"/>
      <c r="UMZ63" s="134"/>
      <c r="UNA63" s="134"/>
      <c r="UNB63" s="134"/>
      <c r="UNC63" s="134"/>
      <c r="UND63" s="134"/>
      <c r="UNE63" s="134"/>
      <c r="UNF63" s="134"/>
      <c r="UNG63" s="134"/>
      <c r="UNH63" s="134"/>
      <c r="UNI63" s="134"/>
      <c r="UNJ63" s="134"/>
      <c r="UNK63" s="134"/>
      <c r="UNL63" s="134"/>
      <c r="UNM63" s="134"/>
      <c r="UNN63" s="134"/>
      <c r="UNO63" s="134"/>
      <c r="UNP63" s="134"/>
      <c r="UNQ63" s="134"/>
      <c r="UNR63" s="134"/>
      <c r="UNS63" s="134"/>
      <c r="UNT63" s="134"/>
      <c r="UNU63" s="134"/>
      <c r="UNV63" s="134"/>
      <c r="UNW63" s="134"/>
      <c r="UNX63" s="134"/>
      <c r="UNY63" s="134"/>
      <c r="UNZ63" s="134"/>
      <c r="UOA63" s="134"/>
      <c r="UOB63" s="134"/>
      <c r="UOC63" s="134"/>
      <c r="UOD63" s="134"/>
      <c r="UOE63" s="134"/>
      <c r="UOF63" s="134"/>
      <c r="UOG63" s="134"/>
      <c r="UOH63" s="134"/>
      <c r="UOI63" s="134"/>
      <c r="UOJ63" s="134"/>
      <c r="UOK63" s="134"/>
      <c r="UOL63" s="134"/>
      <c r="UOM63" s="134"/>
      <c r="UON63" s="134"/>
      <c r="UOO63" s="134"/>
      <c r="UOP63" s="134"/>
      <c r="UOQ63" s="134"/>
      <c r="UOR63" s="134"/>
      <c r="UOS63" s="134"/>
      <c r="UOT63" s="134"/>
      <c r="UOU63" s="134"/>
      <c r="UOV63" s="134"/>
      <c r="UOW63" s="134"/>
      <c r="UOX63" s="134"/>
      <c r="UOY63" s="134"/>
      <c r="UOZ63" s="134"/>
      <c r="UPA63" s="134"/>
      <c r="UPB63" s="134"/>
      <c r="UPC63" s="134"/>
      <c r="UPD63" s="134"/>
      <c r="UPE63" s="134"/>
      <c r="UPF63" s="134"/>
      <c r="UPG63" s="134"/>
      <c r="UPH63" s="134"/>
      <c r="UPI63" s="134"/>
      <c r="UPJ63" s="134"/>
      <c r="UPK63" s="134"/>
      <c r="UPL63" s="134"/>
      <c r="UPM63" s="134"/>
      <c r="UPN63" s="134"/>
      <c r="UPO63" s="134"/>
      <c r="UPP63" s="134"/>
      <c r="UPQ63" s="134"/>
      <c r="UPR63" s="134"/>
      <c r="UPS63" s="134"/>
      <c r="UPT63" s="134"/>
      <c r="UPU63" s="134"/>
      <c r="UPV63" s="134"/>
      <c r="UPW63" s="134"/>
      <c r="UPX63" s="134"/>
      <c r="UPY63" s="134"/>
      <c r="UPZ63" s="134"/>
      <c r="UQA63" s="134"/>
      <c r="UQB63" s="134"/>
      <c r="UQC63" s="134"/>
      <c r="UQD63" s="134"/>
      <c r="UQE63" s="134"/>
      <c r="UQF63" s="134"/>
      <c r="UQG63" s="134"/>
      <c r="UQH63" s="134"/>
      <c r="UQI63" s="134"/>
      <c r="UQJ63" s="134"/>
      <c r="UQK63" s="134"/>
      <c r="UQL63" s="134"/>
      <c r="UQM63" s="134"/>
      <c r="UQN63" s="134"/>
      <c r="UQO63" s="134"/>
      <c r="UQP63" s="134"/>
      <c r="UQQ63" s="134"/>
      <c r="UQR63" s="134"/>
      <c r="UQS63" s="134"/>
      <c r="UQT63" s="134"/>
      <c r="UQU63" s="134"/>
      <c r="UQV63" s="134"/>
      <c r="UQW63" s="134"/>
      <c r="UQX63" s="134"/>
      <c r="UQY63" s="134"/>
      <c r="UQZ63" s="134"/>
      <c r="URA63" s="134"/>
      <c r="URB63" s="134"/>
      <c r="URC63" s="134"/>
      <c r="URD63" s="134"/>
      <c r="URE63" s="134"/>
      <c r="URF63" s="134"/>
      <c r="URG63" s="134"/>
      <c r="URH63" s="134"/>
      <c r="URI63" s="134"/>
      <c r="URJ63" s="134"/>
      <c r="URK63" s="134"/>
      <c r="URL63" s="134"/>
      <c r="URM63" s="134"/>
      <c r="URN63" s="134"/>
      <c r="URO63" s="134"/>
      <c r="URP63" s="134"/>
      <c r="URQ63" s="134"/>
      <c r="URR63" s="134"/>
      <c r="URS63" s="134"/>
      <c r="URT63" s="134"/>
      <c r="URU63" s="134"/>
      <c r="URV63" s="134"/>
      <c r="URW63" s="134"/>
      <c r="URX63" s="134"/>
      <c r="URY63" s="134"/>
      <c r="URZ63" s="134"/>
      <c r="USA63" s="134"/>
      <c r="USB63" s="134"/>
      <c r="USC63" s="134"/>
      <c r="USD63" s="134"/>
      <c r="USE63" s="134"/>
      <c r="USF63" s="134"/>
      <c r="USG63" s="134"/>
      <c r="USH63" s="134"/>
      <c r="USI63" s="134"/>
      <c r="USJ63" s="134"/>
      <c r="USK63" s="134"/>
      <c r="USL63" s="134"/>
      <c r="USM63" s="134"/>
      <c r="USN63" s="134"/>
      <c r="USO63" s="134"/>
      <c r="USP63" s="134"/>
      <c r="USQ63" s="134"/>
      <c r="USR63" s="134"/>
      <c r="USS63" s="134"/>
      <c r="UST63" s="134"/>
      <c r="USU63" s="134"/>
      <c r="USV63" s="134"/>
      <c r="USW63" s="134"/>
      <c r="USX63" s="134"/>
      <c r="USY63" s="134"/>
      <c r="USZ63" s="134"/>
      <c r="UTA63" s="134"/>
      <c r="UTB63" s="134"/>
      <c r="UTC63" s="134"/>
      <c r="UTD63" s="134"/>
      <c r="UTE63" s="134"/>
      <c r="UTF63" s="134"/>
      <c r="UTG63" s="134"/>
      <c r="UTH63" s="134"/>
      <c r="UTI63" s="134"/>
      <c r="UTJ63" s="134"/>
      <c r="UTK63" s="134"/>
      <c r="UTL63" s="134"/>
      <c r="UTM63" s="134"/>
      <c r="UTN63" s="134"/>
      <c r="UTO63" s="134"/>
      <c r="UTP63" s="134"/>
      <c r="UTQ63" s="134"/>
      <c r="UTR63" s="134"/>
      <c r="UTS63" s="134"/>
      <c r="UTT63" s="134"/>
      <c r="UTU63" s="134"/>
      <c r="UTV63" s="134"/>
      <c r="UTW63" s="134"/>
      <c r="UTX63" s="134"/>
      <c r="UTY63" s="134"/>
      <c r="UTZ63" s="134"/>
      <c r="UUA63" s="134"/>
      <c r="UUB63" s="134"/>
      <c r="UUC63" s="134"/>
      <c r="UUD63" s="134"/>
      <c r="UUE63" s="134"/>
      <c r="UUF63" s="134"/>
      <c r="UUG63" s="134"/>
      <c r="UUH63" s="134"/>
      <c r="UUI63" s="134"/>
      <c r="UUJ63" s="134"/>
      <c r="UUK63" s="134"/>
      <c r="UUL63" s="134"/>
      <c r="UUM63" s="134"/>
      <c r="UUN63" s="134"/>
      <c r="UUO63" s="134"/>
      <c r="UUP63" s="134"/>
      <c r="UUQ63" s="134"/>
      <c r="UUR63" s="134"/>
      <c r="UUS63" s="134"/>
      <c r="UUT63" s="134"/>
      <c r="UUU63" s="134"/>
      <c r="UUV63" s="134"/>
      <c r="UUW63" s="134"/>
      <c r="UUX63" s="134"/>
      <c r="UUY63" s="134"/>
      <c r="UUZ63" s="134"/>
      <c r="UVA63" s="134"/>
      <c r="UVB63" s="134"/>
      <c r="UVC63" s="134"/>
      <c r="UVD63" s="134"/>
      <c r="UVE63" s="134"/>
      <c r="UVF63" s="134"/>
      <c r="UVG63" s="134"/>
      <c r="UVH63" s="134"/>
      <c r="UVI63" s="134"/>
      <c r="UVJ63" s="134"/>
      <c r="UVK63" s="134"/>
      <c r="UVL63" s="134"/>
      <c r="UVM63" s="134"/>
      <c r="UVN63" s="134"/>
      <c r="UVO63" s="134"/>
      <c r="UVP63" s="134"/>
      <c r="UVQ63" s="134"/>
      <c r="UVR63" s="134"/>
      <c r="UVS63" s="134"/>
      <c r="UVT63" s="134"/>
      <c r="UVU63" s="134"/>
      <c r="UVV63" s="134"/>
      <c r="UVW63" s="134"/>
      <c r="UVX63" s="134"/>
      <c r="UVY63" s="134"/>
      <c r="UVZ63" s="134"/>
      <c r="UWA63" s="134"/>
      <c r="UWB63" s="134"/>
      <c r="UWC63" s="134"/>
      <c r="UWD63" s="134"/>
      <c r="UWE63" s="134"/>
      <c r="UWF63" s="134"/>
      <c r="UWG63" s="134"/>
      <c r="UWH63" s="134"/>
      <c r="UWI63" s="134"/>
      <c r="UWJ63" s="134"/>
      <c r="UWK63" s="134"/>
      <c r="UWL63" s="134"/>
      <c r="UWM63" s="134"/>
      <c r="UWN63" s="134"/>
      <c r="UWO63" s="134"/>
      <c r="UWP63" s="134"/>
      <c r="UWQ63" s="134"/>
      <c r="UWR63" s="134"/>
      <c r="UWS63" s="134"/>
      <c r="UWT63" s="134"/>
      <c r="UWU63" s="134"/>
      <c r="UWV63" s="134"/>
      <c r="UWW63" s="134"/>
      <c r="UWX63" s="134"/>
      <c r="UWY63" s="134"/>
      <c r="UWZ63" s="134"/>
      <c r="UXA63" s="134"/>
      <c r="UXB63" s="134"/>
      <c r="UXC63" s="134"/>
      <c r="UXD63" s="134"/>
      <c r="UXE63" s="134"/>
      <c r="UXF63" s="134"/>
      <c r="UXG63" s="134"/>
      <c r="UXH63" s="134"/>
      <c r="UXI63" s="134"/>
      <c r="UXJ63" s="134"/>
      <c r="UXK63" s="134"/>
      <c r="UXL63" s="134"/>
      <c r="UXM63" s="134"/>
      <c r="UXN63" s="134"/>
      <c r="UXO63" s="134"/>
      <c r="UXP63" s="134"/>
      <c r="UXQ63" s="134"/>
      <c r="UXR63" s="134"/>
      <c r="UXS63" s="134"/>
      <c r="UXT63" s="134"/>
      <c r="UXU63" s="134"/>
      <c r="UXV63" s="134"/>
      <c r="UXW63" s="134"/>
      <c r="UXX63" s="134"/>
      <c r="UXY63" s="134"/>
      <c r="UXZ63" s="134"/>
      <c r="UYA63" s="134"/>
      <c r="UYB63" s="134"/>
      <c r="UYC63" s="134"/>
      <c r="UYD63" s="134"/>
      <c r="UYE63" s="134"/>
      <c r="UYF63" s="134"/>
      <c r="UYG63" s="134"/>
      <c r="UYH63" s="134"/>
      <c r="UYI63" s="134"/>
      <c r="UYJ63" s="134"/>
      <c r="UYK63" s="134"/>
      <c r="UYL63" s="134"/>
      <c r="UYM63" s="134"/>
      <c r="UYN63" s="134"/>
      <c r="UYO63" s="134"/>
      <c r="UYP63" s="134"/>
      <c r="UYQ63" s="134"/>
      <c r="UYR63" s="134"/>
      <c r="UYS63" s="134"/>
      <c r="UYT63" s="134"/>
      <c r="UYU63" s="134"/>
      <c r="UYV63" s="134"/>
      <c r="UYW63" s="134"/>
      <c r="UYX63" s="134"/>
      <c r="UYY63" s="134"/>
      <c r="UYZ63" s="134"/>
      <c r="UZA63" s="134"/>
      <c r="UZB63" s="134"/>
      <c r="UZC63" s="134"/>
      <c r="UZD63" s="134"/>
      <c r="UZE63" s="134"/>
      <c r="UZF63" s="134"/>
      <c r="UZG63" s="134"/>
      <c r="UZH63" s="134"/>
      <c r="UZI63" s="134"/>
      <c r="UZJ63" s="134"/>
      <c r="UZK63" s="134"/>
      <c r="UZL63" s="134"/>
      <c r="UZM63" s="134"/>
      <c r="UZN63" s="134"/>
      <c r="UZO63" s="134"/>
      <c r="UZP63" s="134"/>
      <c r="UZQ63" s="134"/>
      <c r="UZR63" s="134"/>
      <c r="UZS63" s="134"/>
      <c r="UZT63" s="134"/>
      <c r="UZU63" s="134"/>
      <c r="UZV63" s="134"/>
      <c r="UZW63" s="134"/>
      <c r="UZX63" s="134"/>
      <c r="UZY63" s="134"/>
      <c r="UZZ63" s="134"/>
      <c r="VAA63" s="134"/>
      <c r="VAB63" s="134"/>
      <c r="VAC63" s="134"/>
      <c r="VAD63" s="134"/>
      <c r="VAE63" s="134"/>
      <c r="VAF63" s="134"/>
      <c r="VAG63" s="134"/>
      <c r="VAH63" s="134"/>
      <c r="VAI63" s="134"/>
      <c r="VAJ63" s="134"/>
      <c r="VAK63" s="134"/>
      <c r="VAL63" s="134"/>
      <c r="VAM63" s="134"/>
      <c r="VAN63" s="134"/>
      <c r="VAO63" s="134"/>
      <c r="VAP63" s="134"/>
      <c r="VAQ63" s="134"/>
      <c r="VAR63" s="134"/>
      <c r="VAS63" s="134"/>
      <c r="VAT63" s="134"/>
      <c r="VAU63" s="134"/>
      <c r="VAV63" s="134"/>
      <c r="VAW63" s="134"/>
      <c r="VAX63" s="134"/>
      <c r="VAY63" s="134"/>
      <c r="VAZ63" s="134"/>
      <c r="VBA63" s="134"/>
      <c r="VBB63" s="134"/>
      <c r="VBC63" s="134"/>
      <c r="VBD63" s="134"/>
      <c r="VBE63" s="134"/>
      <c r="VBF63" s="134"/>
      <c r="VBG63" s="134"/>
      <c r="VBH63" s="134"/>
      <c r="VBI63" s="134"/>
      <c r="VBJ63" s="134"/>
      <c r="VBK63" s="134"/>
      <c r="VBL63" s="134"/>
      <c r="VBM63" s="134"/>
      <c r="VBN63" s="134"/>
      <c r="VBO63" s="134"/>
      <c r="VBP63" s="134"/>
      <c r="VBQ63" s="134"/>
      <c r="VBR63" s="134"/>
      <c r="VBS63" s="134"/>
      <c r="VBT63" s="134"/>
      <c r="VBU63" s="134"/>
      <c r="VBV63" s="134"/>
      <c r="VBW63" s="134"/>
      <c r="VBX63" s="134"/>
      <c r="VBY63" s="134"/>
      <c r="VBZ63" s="134"/>
      <c r="VCA63" s="134"/>
      <c r="VCB63" s="134"/>
      <c r="VCC63" s="134"/>
      <c r="VCD63" s="134"/>
      <c r="VCE63" s="134"/>
      <c r="VCF63" s="134"/>
      <c r="VCG63" s="134"/>
      <c r="VCH63" s="134"/>
      <c r="VCI63" s="134"/>
      <c r="VCJ63" s="134"/>
      <c r="VCK63" s="134"/>
      <c r="VCL63" s="134"/>
      <c r="VCM63" s="134"/>
      <c r="VCN63" s="134"/>
      <c r="VCO63" s="134"/>
      <c r="VCP63" s="134"/>
      <c r="VCQ63" s="134"/>
      <c r="VCR63" s="134"/>
      <c r="VCS63" s="134"/>
      <c r="VCT63" s="134"/>
      <c r="VCU63" s="134"/>
      <c r="VCV63" s="134"/>
      <c r="VCW63" s="134"/>
      <c r="VCX63" s="134"/>
      <c r="VCY63" s="134"/>
      <c r="VCZ63" s="134"/>
      <c r="VDA63" s="134"/>
      <c r="VDB63" s="134"/>
      <c r="VDC63" s="134"/>
      <c r="VDD63" s="134"/>
      <c r="VDE63" s="134"/>
      <c r="VDF63" s="134"/>
      <c r="VDG63" s="134"/>
      <c r="VDH63" s="134"/>
      <c r="VDI63" s="134"/>
      <c r="VDJ63" s="134"/>
      <c r="VDK63" s="134"/>
      <c r="VDL63" s="134"/>
      <c r="VDM63" s="134"/>
      <c r="VDN63" s="134"/>
      <c r="VDO63" s="134"/>
      <c r="VDP63" s="134"/>
      <c r="VDQ63" s="134"/>
      <c r="VDR63" s="134"/>
      <c r="VDS63" s="134"/>
      <c r="VDT63" s="134"/>
      <c r="VDU63" s="134"/>
      <c r="VDV63" s="134"/>
      <c r="VDW63" s="134"/>
      <c r="VDX63" s="134"/>
      <c r="VDY63" s="134"/>
      <c r="VDZ63" s="134"/>
      <c r="VEA63" s="134"/>
      <c r="VEB63" s="134"/>
      <c r="VEC63" s="134"/>
      <c r="VED63" s="134"/>
      <c r="VEE63" s="134"/>
      <c r="VEF63" s="134"/>
      <c r="VEG63" s="134"/>
      <c r="VEH63" s="134"/>
      <c r="VEI63" s="134"/>
      <c r="VEJ63" s="134"/>
      <c r="VEK63" s="134"/>
      <c r="VEL63" s="134"/>
      <c r="VEM63" s="134"/>
      <c r="VEN63" s="134"/>
      <c r="VEO63" s="134"/>
      <c r="VEP63" s="134"/>
      <c r="VEQ63" s="134"/>
      <c r="VER63" s="134"/>
      <c r="VES63" s="134"/>
      <c r="VET63" s="134"/>
      <c r="VEU63" s="134"/>
      <c r="VEV63" s="134"/>
      <c r="VEW63" s="134"/>
      <c r="VEX63" s="134"/>
      <c r="VEY63" s="134"/>
      <c r="VEZ63" s="134"/>
      <c r="VFA63" s="134"/>
      <c r="VFB63" s="134"/>
      <c r="VFC63" s="134"/>
      <c r="VFD63" s="134"/>
      <c r="VFE63" s="134"/>
      <c r="VFF63" s="134"/>
      <c r="VFG63" s="134"/>
      <c r="VFH63" s="134"/>
      <c r="VFI63" s="134"/>
      <c r="VFJ63" s="134"/>
      <c r="VFK63" s="134"/>
      <c r="VFL63" s="134"/>
      <c r="VFM63" s="134"/>
      <c r="VFN63" s="134"/>
      <c r="VFO63" s="134"/>
      <c r="VFP63" s="134"/>
      <c r="VFQ63" s="134"/>
      <c r="VFR63" s="134"/>
      <c r="VFS63" s="134"/>
      <c r="VFT63" s="134"/>
      <c r="VFU63" s="134"/>
      <c r="VFV63" s="134"/>
      <c r="VFW63" s="134"/>
      <c r="VFX63" s="134"/>
      <c r="VFY63" s="134"/>
      <c r="VFZ63" s="134"/>
      <c r="VGA63" s="134"/>
      <c r="VGB63" s="134"/>
      <c r="VGC63" s="134"/>
      <c r="VGD63" s="134"/>
      <c r="VGE63" s="134"/>
      <c r="VGF63" s="134"/>
      <c r="VGG63" s="134"/>
      <c r="VGH63" s="134"/>
      <c r="VGI63" s="134"/>
      <c r="VGJ63" s="134"/>
      <c r="VGK63" s="134"/>
      <c r="VGL63" s="134"/>
      <c r="VGM63" s="134"/>
      <c r="VGN63" s="134"/>
      <c r="VGO63" s="134"/>
      <c r="VGP63" s="134"/>
      <c r="VGQ63" s="134"/>
      <c r="VGR63" s="134"/>
      <c r="VGS63" s="134"/>
      <c r="VGT63" s="134"/>
      <c r="VGU63" s="134"/>
      <c r="VGV63" s="134"/>
      <c r="VGW63" s="134"/>
      <c r="VGX63" s="134"/>
      <c r="VGY63" s="134"/>
      <c r="VGZ63" s="134"/>
      <c r="VHA63" s="134"/>
      <c r="VHB63" s="134"/>
      <c r="VHC63" s="134"/>
      <c r="VHD63" s="134"/>
      <c r="VHE63" s="134"/>
      <c r="VHF63" s="134"/>
      <c r="VHG63" s="134"/>
      <c r="VHH63" s="134"/>
      <c r="VHI63" s="134"/>
      <c r="VHJ63" s="134"/>
      <c r="VHK63" s="134"/>
      <c r="VHL63" s="134"/>
      <c r="VHM63" s="134"/>
      <c r="VHN63" s="134"/>
      <c r="VHO63" s="134"/>
      <c r="VHP63" s="134"/>
      <c r="VHQ63" s="134"/>
      <c r="VHR63" s="134"/>
      <c r="VHS63" s="134"/>
      <c r="VHT63" s="134"/>
      <c r="VHU63" s="134"/>
      <c r="VHV63" s="134"/>
      <c r="VHW63" s="134"/>
      <c r="VHX63" s="134"/>
      <c r="VHY63" s="134"/>
      <c r="VHZ63" s="134"/>
      <c r="VIA63" s="134"/>
      <c r="VIB63" s="134"/>
      <c r="VIC63" s="134"/>
      <c r="VID63" s="134"/>
      <c r="VIE63" s="134"/>
      <c r="VIF63" s="134"/>
      <c r="VIG63" s="134"/>
      <c r="VIH63" s="134"/>
      <c r="VII63" s="134"/>
      <c r="VIJ63" s="134"/>
      <c r="VIK63" s="134"/>
      <c r="VIL63" s="134"/>
      <c r="VIM63" s="134"/>
      <c r="VIN63" s="134"/>
      <c r="VIO63" s="134"/>
      <c r="VIP63" s="134"/>
      <c r="VIQ63" s="134"/>
      <c r="VIR63" s="134"/>
      <c r="VIS63" s="134"/>
      <c r="VIT63" s="134"/>
      <c r="VIU63" s="134"/>
      <c r="VIV63" s="134"/>
      <c r="VIW63" s="134"/>
      <c r="VIX63" s="134"/>
      <c r="VIY63" s="134"/>
      <c r="VIZ63" s="134"/>
      <c r="VJA63" s="134"/>
      <c r="VJB63" s="134"/>
      <c r="VJC63" s="134"/>
      <c r="VJD63" s="134"/>
      <c r="VJE63" s="134"/>
      <c r="VJF63" s="134"/>
      <c r="VJG63" s="134"/>
      <c r="VJH63" s="134"/>
      <c r="VJI63" s="134"/>
      <c r="VJJ63" s="134"/>
      <c r="VJK63" s="134"/>
      <c r="VJL63" s="134"/>
      <c r="VJM63" s="134"/>
      <c r="VJN63" s="134"/>
      <c r="VJO63" s="134"/>
      <c r="VJP63" s="134"/>
      <c r="VJQ63" s="134"/>
      <c r="VJR63" s="134"/>
      <c r="VJS63" s="134"/>
      <c r="VJT63" s="134"/>
      <c r="VJU63" s="134"/>
      <c r="VJV63" s="134"/>
      <c r="VJW63" s="134"/>
      <c r="VJX63" s="134"/>
      <c r="VJY63" s="134"/>
      <c r="VJZ63" s="134"/>
      <c r="VKA63" s="134"/>
      <c r="VKB63" s="134"/>
      <c r="VKC63" s="134"/>
      <c r="VKD63" s="134"/>
      <c r="VKE63" s="134"/>
      <c r="VKF63" s="134"/>
      <c r="VKG63" s="134"/>
      <c r="VKH63" s="134"/>
      <c r="VKI63" s="134"/>
      <c r="VKJ63" s="134"/>
      <c r="VKK63" s="134"/>
      <c r="VKL63" s="134"/>
      <c r="VKM63" s="134"/>
      <c r="VKN63" s="134"/>
      <c r="VKO63" s="134"/>
      <c r="VKP63" s="134"/>
      <c r="VKQ63" s="134"/>
      <c r="VKR63" s="134"/>
      <c r="VKS63" s="134"/>
      <c r="VKT63" s="134"/>
      <c r="VKU63" s="134"/>
      <c r="VKV63" s="134"/>
      <c r="VKW63" s="134"/>
      <c r="VKX63" s="134"/>
      <c r="VKY63" s="134"/>
      <c r="VKZ63" s="134"/>
      <c r="VLA63" s="134"/>
      <c r="VLB63" s="134"/>
      <c r="VLC63" s="134"/>
      <c r="VLD63" s="134"/>
      <c r="VLE63" s="134"/>
      <c r="VLF63" s="134"/>
      <c r="VLG63" s="134"/>
      <c r="VLH63" s="134"/>
      <c r="VLI63" s="134"/>
      <c r="VLJ63" s="134"/>
      <c r="VLK63" s="134"/>
      <c r="VLL63" s="134"/>
      <c r="VLM63" s="134"/>
      <c r="VLN63" s="134"/>
      <c r="VLO63" s="134"/>
      <c r="VLP63" s="134"/>
      <c r="VLQ63" s="134"/>
      <c r="VLR63" s="134"/>
      <c r="VLS63" s="134"/>
      <c r="VLT63" s="134"/>
      <c r="VLU63" s="134"/>
      <c r="VLV63" s="134"/>
      <c r="VLW63" s="134"/>
      <c r="VLX63" s="134"/>
      <c r="VLY63" s="134"/>
      <c r="VLZ63" s="134"/>
      <c r="VMA63" s="134"/>
      <c r="VMB63" s="134"/>
      <c r="VMC63" s="134"/>
      <c r="VMD63" s="134"/>
      <c r="VME63" s="134"/>
      <c r="VMF63" s="134"/>
      <c r="VMG63" s="134"/>
      <c r="VMH63" s="134"/>
      <c r="VMI63" s="134"/>
      <c r="VMJ63" s="134"/>
      <c r="VMK63" s="134"/>
      <c r="VML63" s="134"/>
      <c r="VMM63" s="134"/>
      <c r="VMN63" s="134"/>
      <c r="VMO63" s="134"/>
      <c r="VMP63" s="134"/>
      <c r="VMQ63" s="134"/>
      <c r="VMR63" s="134"/>
      <c r="VMS63" s="134"/>
      <c r="VMT63" s="134"/>
      <c r="VMU63" s="134"/>
      <c r="VMV63" s="134"/>
      <c r="VMW63" s="134"/>
      <c r="VMX63" s="134"/>
      <c r="VMY63" s="134"/>
      <c r="VMZ63" s="134"/>
      <c r="VNA63" s="134"/>
      <c r="VNB63" s="134"/>
      <c r="VNC63" s="134"/>
      <c r="VND63" s="134"/>
      <c r="VNE63" s="134"/>
      <c r="VNF63" s="134"/>
      <c r="VNG63" s="134"/>
      <c r="VNH63" s="134"/>
      <c r="VNI63" s="134"/>
      <c r="VNJ63" s="134"/>
      <c r="VNK63" s="134"/>
      <c r="VNL63" s="134"/>
      <c r="VNM63" s="134"/>
      <c r="VNN63" s="134"/>
      <c r="VNO63" s="134"/>
      <c r="VNP63" s="134"/>
      <c r="VNQ63" s="134"/>
      <c r="VNR63" s="134"/>
      <c r="VNS63" s="134"/>
      <c r="VNT63" s="134"/>
      <c r="VNU63" s="134"/>
      <c r="VNV63" s="134"/>
      <c r="VNW63" s="134"/>
      <c r="VNX63" s="134"/>
      <c r="VNY63" s="134"/>
      <c r="VNZ63" s="134"/>
      <c r="VOA63" s="134"/>
      <c r="VOB63" s="134"/>
      <c r="VOC63" s="134"/>
      <c r="VOD63" s="134"/>
      <c r="VOE63" s="134"/>
      <c r="VOF63" s="134"/>
      <c r="VOG63" s="134"/>
      <c r="VOH63" s="134"/>
      <c r="VOI63" s="134"/>
      <c r="VOJ63" s="134"/>
      <c r="VOK63" s="134"/>
      <c r="VOL63" s="134"/>
      <c r="VOM63" s="134"/>
      <c r="VON63" s="134"/>
      <c r="VOO63" s="134"/>
      <c r="VOP63" s="134"/>
      <c r="VOQ63" s="134"/>
      <c r="VOR63" s="134"/>
      <c r="VOS63" s="134"/>
      <c r="VOT63" s="134"/>
      <c r="VOU63" s="134"/>
      <c r="VOV63" s="134"/>
      <c r="VOW63" s="134"/>
      <c r="VOX63" s="134"/>
      <c r="VOY63" s="134"/>
      <c r="VOZ63" s="134"/>
      <c r="VPA63" s="134"/>
      <c r="VPB63" s="134"/>
      <c r="VPC63" s="134"/>
      <c r="VPD63" s="134"/>
      <c r="VPE63" s="134"/>
      <c r="VPF63" s="134"/>
      <c r="VPG63" s="134"/>
      <c r="VPH63" s="134"/>
      <c r="VPI63" s="134"/>
      <c r="VPJ63" s="134"/>
      <c r="VPK63" s="134"/>
      <c r="VPL63" s="134"/>
      <c r="VPM63" s="134"/>
      <c r="VPN63" s="134"/>
      <c r="VPO63" s="134"/>
      <c r="VPP63" s="134"/>
      <c r="VPQ63" s="134"/>
      <c r="VPR63" s="134"/>
      <c r="VPS63" s="134"/>
      <c r="VPT63" s="134"/>
      <c r="VPU63" s="134"/>
      <c r="VPV63" s="134"/>
      <c r="VPW63" s="134"/>
      <c r="VPX63" s="134"/>
      <c r="VPY63" s="134"/>
      <c r="VPZ63" s="134"/>
      <c r="VQA63" s="134"/>
      <c r="VQB63" s="134"/>
      <c r="VQC63" s="134"/>
      <c r="VQD63" s="134"/>
      <c r="VQE63" s="134"/>
      <c r="VQF63" s="134"/>
      <c r="VQG63" s="134"/>
      <c r="VQH63" s="134"/>
      <c r="VQI63" s="134"/>
      <c r="VQJ63" s="134"/>
      <c r="VQK63" s="134"/>
      <c r="VQL63" s="134"/>
      <c r="VQM63" s="134"/>
      <c r="VQN63" s="134"/>
      <c r="VQO63" s="134"/>
      <c r="VQP63" s="134"/>
      <c r="VQQ63" s="134"/>
      <c r="VQR63" s="134"/>
      <c r="VQS63" s="134"/>
      <c r="VQT63" s="134"/>
      <c r="VQU63" s="134"/>
      <c r="VQV63" s="134"/>
      <c r="VQW63" s="134"/>
      <c r="VQX63" s="134"/>
      <c r="VQY63" s="134"/>
      <c r="VQZ63" s="134"/>
      <c r="VRA63" s="134"/>
      <c r="VRB63" s="134"/>
      <c r="VRC63" s="134"/>
      <c r="VRD63" s="134"/>
      <c r="VRE63" s="134"/>
      <c r="VRF63" s="134"/>
      <c r="VRG63" s="134"/>
      <c r="VRH63" s="134"/>
      <c r="VRI63" s="134"/>
      <c r="VRJ63" s="134"/>
      <c r="VRK63" s="134"/>
      <c r="VRL63" s="134"/>
      <c r="VRM63" s="134"/>
      <c r="VRN63" s="134"/>
      <c r="VRO63" s="134"/>
      <c r="VRP63" s="134"/>
      <c r="VRQ63" s="134"/>
      <c r="VRR63" s="134"/>
      <c r="VRS63" s="134"/>
      <c r="VRT63" s="134"/>
      <c r="VRU63" s="134"/>
      <c r="VRV63" s="134"/>
      <c r="VRW63" s="134"/>
      <c r="VRX63" s="134"/>
      <c r="VRY63" s="134"/>
      <c r="VRZ63" s="134"/>
      <c r="VSA63" s="134"/>
      <c r="VSB63" s="134"/>
      <c r="VSC63" s="134"/>
      <c r="VSD63" s="134"/>
      <c r="VSE63" s="134"/>
      <c r="VSF63" s="134"/>
      <c r="VSG63" s="134"/>
      <c r="VSH63" s="134"/>
      <c r="VSI63" s="134"/>
      <c r="VSJ63" s="134"/>
      <c r="VSK63" s="134"/>
      <c r="VSL63" s="134"/>
      <c r="VSM63" s="134"/>
      <c r="VSN63" s="134"/>
      <c r="VSO63" s="134"/>
      <c r="VSP63" s="134"/>
      <c r="VSQ63" s="134"/>
      <c r="VSR63" s="134"/>
      <c r="VSS63" s="134"/>
      <c r="VST63" s="134"/>
      <c r="VSU63" s="134"/>
      <c r="VSV63" s="134"/>
      <c r="VSW63" s="134"/>
      <c r="VSX63" s="134"/>
      <c r="VSY63" s="134"/>
      <c r="VSZ63" s="134"/>
      <c r="VTA63" s="134"/>
      <c r="VTB63" s="134"/>
      <c r="VTC63" s="134"/>
      <c r="VTD63" s="134"/>
      <c r="VTE63" s="134"/>
      <c r="VTF63" s="134"/>
      <c r="VTG63" s="134"/>
      <c r="VTH63" s="134"/>
      <c r="VTI63" s="134"/>
      <c r="VTJ63" s="134"/>
      <c r="VTK63" s="134"/>
      <c r="VTL63" s="134"/>
      <c r="VTM63" s="134"/>
      <c r="VTN63" s="134"/>
      <c r="VTO63" s="134"/>
      <c r="VTP63" s="134"/>
      <c r="VTQ63" s="134"/>
      <c r="VTR63" s="134"/>
      <c r="VTS63" s="134"/>
      <c r="VTT63" s="134"/>
      <c r="VTU63" s="134"/>
      <c r="VTV63" s="134"/>
      <c r="VTW63" s="134"/>
      <c r="VTX63" s="134"/>
      <c r="VTY63" s="134"/>
      <c r="VTZ63" s="134"/>
      <c r="VUA63" s="134"/>
      <c r="VUB63" s="134"/>
      <c r="VUC63" s="134"/>
      <c r="VUD63" s="134"/>
      <c r="VUE63" s="134"/>
      <c r="VUF63" s="134"/>
      <c r="VUG63" s="134"/>
      <c r="VUH63" s="134"/>
      <c r="VUI63" s="134"/>
      <c r="VUJ63" s="134"/>
      <c r="VUK63" s="134"/>
      <c r="VUL63" s="134"/>
      <c r="VUM63" s="134"/>
      <c r="VUN63" s="134"/>
      <c r="VUO63" s="134"/>
      <c r="VUP63" s="134"/>
      <c r="VUQ63" s="134"/>
      <c r="VUR63" s="134"/>
      <c r="VUS63" s="134"/>
      <c r="VUT63" s="134"/>
      <c r="VUU63" s="134"/>
      <c r="VUV63" s="134"/>
      <c r="VUW63" s="134"/>
      <c r="VUX63" s="134"/>
      <c r="VUY63" s="134"/>
      <c r="VUZ63" s="134"/>
      <c r="VVA63" s="134"/>
      <c r="VVB63" s="134"/>
      <c r="VVC63" s="134"/>
      <c r="VVD63" s="134"/>
      <c r="VVE63" s="134"/>
      <c r="VVF63" s="134"/>
      <c r="VVG63" s="134"/>
      <c r="VVH63" s="134"/>
      <c r="VVI63" s="134"/>
      <c r="VVJ63" s="134"/>
      <c r="VVK63" s="134"/>
      <c r="VVL63" s="134"/>
      <c r="VVM63" s="134"/>
      <c r="VVN63" s="134"/>
      <c r="VVO63" s="134"/>
      <c r="VVP63" s="134"/>
      <c r="VVQ63" s="134"/>
      <c r="VVR63" s="134"/>
      <c r="VVS63" s="134"/>
      <c r="VVT63" s="134"/>
      <c r="VVU63" s="134"/>
      <c r="VVV63" s="134"/>
      <c r="VVW63" s="134"/>
      <c r="VVX63" s="134"/>
      <c r="VVY63" s="134"/>
      <c r="VVZ63" s="134"/>
      <c r="VWA63" s="134"/>
      <c r="VWB63" s="134"/>
      <c r="VWC63" s="134"/>
      <c r="VWD63" s="134"/>
      <c r="VWE63" s="134"/>
      <c r="VWF63" s="134"/>
      <c r="VWG63" s="134"/>
      <c r="VWH63" s="134"/>
      <c r="VWI63" s="134"/>
      <c r="VWJ63" s="134"/>
      <c r="VWK63" s="134"/>
      <c r="VWL63" s="134"/>
      <c r="VWM63" s="134"/>
      <c r="VWN63" s="134"/>
      <c r="VWO63" s="134"/>
      <c r="VWP63" s="134"/>
      <c r="VWQ63" s="134"/>
      <c r="VWR63" s="134"/>
      <c r="VWS63" s="134"/>
      <c r="VWT63" s="134"/>
      <c r="VWU63" s="134"/>
      <c r="VWV63" s="134"/>
      <c r="VWW63" s="134"/>
      <c r="VWX63" s="134"/>
      <c r="VWY63" s="134"/>
      <c r="VWZ63" s="134"/>
      <c r="VXA63" s="134"/>
      <c r="VXB63" s="134"/>
      <c r="VXC63" s="134"/>
      <c r="VXD63" s="134"/>
      <c r="VXE63" s="134"/>
      <c r="VXF63" s="134"/>
      <c r="VXG63" s="134"/>
      <c r="VXH63" s="134"/>
      <c r="VXI63" s="134"/>
      <c r="VXJ63" s="134"/>
      <c r="VXK63" s="134"/>
      <c r="VXL63" s="134"/>
      <c r="VXM63" s="134"/>
      <c r="VXN63" s="134"/>
      <c r="VXO63" s="134"/>
      <c r="VXP63" s="134"/>
      <c r="VXQ63" s="134"/>
      <c r="VXR63" s="134"/>
      <c r="VXS63" s="134"/>
      <c r="VXT63" s="134"/>
      <c r="VXU63" s="134"/>
      <c r="VXV63" s="134"/>
      <c r="VXW63" s="134"/>
      <c r="VXX63" s="134"/>
      <c r="VXY63" s="134"/>
      <c r="VXZ63" s="134"/>
      <c r="VYA63" s="134"/>
      <c r="VYB63" s="134"/>
      <c r="VYC63" s="134"/>
      <c r="VYD63" s="134"/>
      <c r="VYE63" s="134"/>
      <c r="VYF63" s="134"/>
      <c r="VYG63" s="134"/>
      <c r="VYH63" s="134"/>
      <c r="VYI63" s="134"/>
      <c r="VYJ63" s="134"/>
      <c r="VYK63" s="134"/>
      <c r="VYL63" s="134"/>
      <c r="VYM63" s="134"/>
      <c r="VYN63" s="134"/>
      <c r="VYO63" s="134"/>
      <c r="VYP63" s="134"/>
      <c r="VYQ63" s="134"/>
      <c r="VYR63" s="134"/>
      <c r="VYS63" s="134"/>
      <c r="VYT63" s="134"/>
      <c r="VYU63" s="134"/>
      <c r="VYV63" s="134"/>
      <c r="VYW63" s="134"/>
      <c r="VYX63" s="134"/>
      <c r="VYY63" s="134"/>
      <c r="VYZ63" s="134"/>
      <c r="VZA63" s="134"/>
      <c r="VZB63" s="134"/>
      <c r="VZC63" s="134"/>
      <c r="VZD63" s="134"/>
      <c r="VZE63" s="134"/>
      <c r="VZF63" s="134"/>
      <c r="VZG63" s="134"/>
      <c r="VZH63" s="134"/>
      <c r="VZI63" s="134"/>
      <c r="VZJ63" s="134"/>
      <c r="VZK63" s="134"/>
      <c r="VZL63" s="134"/>
      <c r="VZM63" s="134"/>
      <c r="VZN63" s="134"/>
      <c r="VZO63" s="134"/>
      <c r="VZP63" s="134"/>
      <c r="VZQ63" s="134"/>
      <c r="VZR63" s="134"/>
      <c r="VZS63" s="134"/>
      <c r="VZT63" s="134"/>
      <c r="VZU63" s="134"/>
      <c r="VZV63" s="134"/>
      <c r="VZW63" s="134"/>
      <c r="VZX63" s="134"/>
      <c r="VZY63" s="134"/>
      <c r="VZZ63" s="134"/>
      <c r="WAA63" s="134"/>
      <c r="WAB63" s="134"/>
      <c r="WAC63" s="134"/>
      <c r="WAD63" s="134"/>
      <c r="WAE63" s="134"/>
      <c r="WAF63" s="134"/>
      <c r="WAG63" s="134"/>
      <c r="WAH63" s="134"/>
      <c r="WAI63" s="134"/>
      <c r="WAJ63" s="134"/>
      <c r="WAK63" s="134"/>
      <c r="WAL63" s="134"/>
      <c r="WAM63" s="134"/>
      <c r="WAN63" s="134"/>
      <c r="WAO63" s="134"/>
      <c r="WAP63" s="134"/>
      <c r="WAQ63" s="134"/>
      <c r="WAR63" s="134"/>
      <c r="WAS63" s="134"/>
      <c r="WAT63" s="134"/>
      <c r="WAU63" s="134"/>
      <c r="WAV63" s="134"/>
      <c r="WAW63" s="134"/>
      <c r="WAX63" s="134"/>
      <c r="WAY63" s="134"/>
      <c r="WAZ63" s="134"/>
      <c r="WBA63" s="134"/>
      <c r="WBB63" s="134"/>
      <c r="WBC63" s="134"/>
      <c r="WBD63" s="134"/>
      <c r="WBE63" s="134"/>
      <c r="WBF63" s="134"/>
      <c r="WBG63" s="134"/>
      <c r="WBH63" s="134"/>
      <c r="WBI63" s="134"/>
      <c r="WBJ63" s="134"/>
      <c r="WBK63" s="134"/>
      <c r="WBL63" s="134"/>
      <c r="WBM63" s="134"/>
      <c r="WBN63" s="134"/>
      <c r="WBO63" s="134"/>
      <c r="WBP63" s="134"/>
      <c r="WBQ63" s="134"/>
      <c r="WBR63" s="134"/>
      <c r="WBS63" s="134"/>
      <c r="WBT63" s="134"/>
      <c r="WBU63" s="134"/>
      <c r="WBV63" s="134"/>
      <c r="WBW63" s="134"/>
      <c r="WBX63" s="134"/>
      <c r="WBY63" s="134"/>
      <c r="WBZ63" s="134"/>
      <c r="WCA63" s="134"/>
      <c r="WCB63" s="134"/>
      <c r="WCC63" s="134"/>
      <c r="WCD63" s="134"/>
      <c r="WCE63" s="134"/>
      <c r="WCF63" s="134"/>
      <c r="WCG63" s="134"/>
      <c r="WCH63" s="134"/>
      <c r="WCI63" s="134"/>
      <c r="WCJ63" s="134"/>
      <c r="WCK63" s="134"/>
      <c r="WCL63" s="134"/>
      <c r="WCM63" s="134"/>
      <c r="WCN63" s="134"/>
      <c r="WCO63" s="134"/>
      <c r="WCP63" s="134"/>
      <c r="WCQ63" s="134"/>
      <c r="WCR63" s="134"/>
      <c r="WCS63" s="134"/>
      <c r="WCT63" s="134"/>
      <c r="WCU63" s="134"/>
      <c r="WCV63" s="134"/>
      <c r="WCW63" s="134"/>
      <c r="WCX63" s="134"/>
      <c r="WCY63" s="134"/>
      <c r="WCZ63" s="134"/>
      <c r="WDA63" s="134"/>
      <c r="WDB63" s="134"/>
      <c r="WDC63" s="134"/>
      <c r="WDD63" s="134"/>
      <c r="WDE63" s="134"/>
      <c r="WDF63" s="134"/>
      <c r="WDG63" s="134"/>
      <c r="WDH63" s="134"/>
      <c r="WDI63" s="134"/>
      <c r="WDJ63" s="134"/>
      <c r="WDK63" s="134"/>
      <c r="WDL63" s="134"/>
      <c r="WDM63" s="134"/>
      <c r="WDN63" s="134"/>
      <c r="WDO63" s="134"/>
      <c r="WDP63" s="134"/>
      <c r="WDQ63" s="134"/>
      <c r="WDR63" s="134"/>
      <c r="WDS63" s="134"/>
      <c r="WDT63" s="134"/>
      <c r="WDU63" s="134"/>
      <c r="WDV63" s="134"/>
      <c r="WDW63" s="134"/>
      <c r="WDX63" s="134"/>
      <c r="WDY63" s="134"/>
      <c r="WDZ63" s="134"/>
      <c r="WEA63" s="134"/>
      <c r="WEB63" s="134"/>
      <c r="WEC63" s="134"/>
      <c r="WED63" s="134"/>
      <c r="WEE63" s="134"/>
      <c r="WEF63" s="134"/>
      <c r="WEG63" s="134"/>
      <c r="WEH63" s="134"/>
      <c r="WEI63" s="134"/>
      <c r="WEJ63" s="134"/>
      <c r="WEK63" s="134"/>
      <c r="WEL63" s="134"/>
      <c r="WEM63" s="134"/>
      <c r="WEN63" s="134"/>
      <c r="WEO63" s="134"/>
      <c r="WEP63" s="134"/>
      <c r="WEQ63" s="134"/>
      <c r="WER63" s="134"/>
      <c r="WES63" s="134"/>
      <c r="WET63" s="134"/>
      <c r="WEU63" s="134"/>
      <c r="WEV63" s="134"/>
      <c r="WEW63" s="134"/>
      <c r="WEX63" s="134"/>
      <c r="WEY63" s="134"/>
      <c r="WEZ63" s="134"/>
      <c r="WFA63" s="134"/>
      <c r="WFB63" s="134"/>
      <c r="WFC63" s="134"/>
      <c r="WFD63" s="134"/>
      <c r="WFE63" s="134"/>
      <c r="WFF63" s="134"/>
      <c r="WFG63" s="134"/>
      <c r="WFH63" s="134"/>
      <c r="WFI63" s="134"/>
      <c r="WFJ63" s="134"/>
      <c r="WFK63" s="134"/>
      <c r="WFL63" s="134"/>
      <c r="WFM63" s="134"/>
      <c r="WFN63" s="134"/>
      <c r="WFO63" s="134"/>
      <c r="WFP63" s="134"/>
      <c r="WFQ63" s="134"/>
      <c r="WFR63" s="134"/>
      <c r="WFS63" s="134"/>
      <c r="WFT63" s="134"/>
      <c r="WFU63" s="134"/>
      <c r="WFV63" s="134"/>
      <c r="WFW63" s="134"/>
      <c r="WFX63" s="134"/>
      <c r="WFY63" s="134"/>
      <c r="WFZ63" s="134"/>
      <c r="WGA63" s="134"/>
      <c r="WGB63" s="134"/>
      <c r="WGC63" s="134"/>
      <c r="WGD63" s="134"/>
      <c r="WGE63" s="134"/>
      <c r="WGF63" s="134"/>
      <c r="WGG63" s="134"/>
      <c r="WGH63" s="134"/>
      <c r="WGI63" s="134"/>
      <c r="WGJ63" s="134"/>
      <c r="WGK63" s="134"/>
      <c r="WGL63" s="134"/>
      <c r="WGM63" s="134"/>
      <c r="WGN63" s="134"/>
      <c r="WGO63" s="134"/>
      <c r="WGP63" s="134"/>
      <c r="WGQ63" s="134"/>
      <c r="WGR63" s="134"/>
      <c r="WGS63" s="134"/>
      <c r="WGT63" s="134"/>
      <c r="WGU63" s="134"/>
      <c r="WGV63" s="134"/>
      <c r="WGW63" s="134"/>
      <c r="WGX63" s="134"/>
      <c r="WGY63" s="134"/>
      <c r="WGZ63" s="134"/>
      <c r="WHA63" s="134"/>
      <c r="WHB63" s="134"/>
      <c r="WHC63" s="134"/>
      <c r="WHD63" s="134"/>
      <c r="WHE63" s="134"/>
      <c r="WHF63" s="134"/>
      <c r="WHG63" s="134"/>
      <c r="WHH63" s="134"/>
      <c r="WHI63" s="134"/>
      <c r="WHJ63" s="134"/>
      <c r="WHK63" s="134"/>
      <c r="WHL63" s="134"/>
      <c r="WHM63" s="134"/>
      <c r="WHN63" s="134"/>
      <c r="WHO63" s="134"/>
      <c r="WHP63" s="134"/>
      <c r="WHQ63" s="134"/>
      <c r="WHR63" s="134"/>
      <c r="WHS63" s="134"/>
      <c r="WHT63" s="134"/>
      <c r="WHU63" s="134"/>
      <c r="WHV63" s="134"/>
      <c r="WHW63" s="134"/>
      <c r="WHX63" s="134"/>
      <c r="WHY63" s="134"/>
      <c r="WHZ63" s="134"/>
      <c r="WIA63" s="134"/>
      <c r="WIB63" s="134"/>
      <c r="WIC63" s="134"/>
      <c r="WID63" s="134"/>
      <c r="WIE63" s="134"/>
      <c r="WIF63" s="134"/>
      <c r="WIG63" s="134"/>
      <c r="WIH63" s="134"/>
      <c r="WII63" s="134"/>
      <c r="WIJ63" s="134"/>
      <c r="WIK63" s="134"/>
      <c r="WIL63" s="134"/>
      <c r="WIM63" s="134"/>
      <c r="WIN63" s="134"/>
      <c r="WIO63" s="134"/>
      <c r="WIP63" s="134"/>
      <c r="WIQ63" s="134"/>
      <c r="WIR63" s="134"/>
      <c r="WIS63" s="134"/>
      <c r="WIT63" s="134"/>
      <c r="WIU63" s="134"/>
      <c r="WIV63" s="134"/>
      <c r="WIW63" s="134"/>
      <c r="WIX63" s="134"/>
      <c r="WIY63" s="134"/>
      <c r="WIZ63" s="134"/>
      <c r="WJA63" s="134"/>
      <c r="WJB63" s="134"/>
      <c r="WJC63" s="134"/>
      <c r="WJD63" s="134"/>
      <c r="WJE63" s="134"/>
      <c r="WJF63" s="134"/>
      <c r="WJG63" s="134"/>
      <c r="WJH63" s="134"/>
      <c r="WJI63" s="134"/>
      <c r="WJJ63" s="134"/>
      <c r="WJK63" s="134"/>
      <c r="WJL63" s="134"/>
      <c r="WJM63" s="134"/>
      <c r="WJN63" s="134"/>
      <c r="WJO63" s="134"/>
      <c r="WJP63" s="134"/>
      <c r="WJQ63" s="134"/>
      <c r="WJR63" s="134"/>
      <c r="WJS63" s="134"/>
      <c r="WJT63" s="134"/>
      <c r="WJU63" s="134"/>
      <c r="WJV63" s="134"/>
      <c r="WJW63" s="134"/>
      <c r="WJX63" s="134"/>
      <c r="WJY63" s="134"/>
      <c r="WJZ63" s="134"/>
      <c r="WKA63" s="134"/>
      <c r="WKB63" s="134"/>
      <c r="WKC63" s="134"/>
      <c r="WKD63" s="134"/>
      <c r="WKE63" s="134"/>
      <c r="WKF63" s="134"/>
      <c r="WKG63" s="134"/>
      <c r="WKH63" s="134"/>
      <c r="WKI63" s="134"/>
      <c r="WKJ63" s="134"/>
      <c r="WKK63" s="134"/>
      <c r="WKL63" s="134"/>
      <c r="WKM63" s="134"/>
      <c r="WKN63" s="134"/>
      <c r="WKO63" s="134"/>
      <c r="WKP63" s="134"/>
      <c r="WKQ63" s="134"/>
      <c r="WKR63" s="134"/>
      <c r="WKS63" s="134"/>
      <c r="WKT63" s="134"/>
      <c r="WKU63" s="134"/>
      <c r="WKV63" s="134"/>
      <c r="WKW63" s="134"/>
      <c r="WKX63" s="134"/>
      <c r="WKY63" s="134"/>
      <c r="WKZ63" s="134"/>
      <c r="WLA63" s="134"/>
      <c r="WLB63" s="134"/>
      <c r="WLC63" s="134"/>
      <c r="WLD63" s="134"/>
      <c r="WLE63" s="134"/>
      <c r="WLF63" s="134"/>
      <c r="WLG63" s="134"/>
      <c r="WLH63" s="134"/>
      <c r="WLI63" s="134"/>
      <c r="WLJ63" s="134"/>
      <c r="WLK63" s="134"/>
      <c r="WLL63" s="134"/>
      <c r="WLM63" s="134"/>
      <c r="WLN63" s="134"/>
      <c r="WLO63" s="134"/>
      <c r="WLP63" s="134"/>
      <c r="WLQ63" s="134"/>
      <c r="WLR63" s="134"/>
      <c r="WLS63" s="134"/>
      <c r="WLT63" s="134"/>
      <c r="WLU63" s="134"/>
      <c r="WLV63" s="134"/>
      <c r="WLW63" s="134"/>
      <c r="WLX63" s="134"/>
      <c r="WLY63" s="134"/>
      <c r="WLZ63" s="134"/>
      <c r="WMA63" s="134"/>
      <c r="WMB63" s="134"/>
      <c r="WMC63" s="134"/>
      <c r="WMD63" s="134"/>
      <c r="WME63" s="134"/>
      <c r="WMF63" s="134"/>
      <c r="WMG63" s="134"/>
      <c r="WMH63" s="134"/>
      <c r="WMI63" s="134"/>
      <c r="WMJ63" s="134"/>
      <c r="WMK63" s="134"/>
      <c r="WML63" s="134"/>
      <c r="WMM63" s="134"/>
      <c r="WMN63" s="134"/>
      <c r="WMO63" s="134"/>
      <c r="WMP63" s="134"/>
      <c r="WMQ63" s="134"/>
      <c r="WMR63" s="134"/>
      <c r="WMS63" s="134"/>
      <c r="WMT63" s="134"/>
      <c r="WMU63" s="134"/>
      <c r="WMV63" s="134"/>
      <c r="WMW63" s="134"/>
      <c r="WMX63" s="134"/>
      <c r="WMY63" s="134"/>
      <c r="WMZ63" s="134"/>
      <c r="WNA63" s="134"/>
      <c r="WNB63" s="134"/>
      <c r="WNC63" s="134"/>
      <c r="WND63" s="134"/>
      <c r="WNE63" s="134"/>
      <c r="WNF63" s="134"/>
      <c r="WNG63" s="134"/>
      <c r="WNH63" s="134"/>
      <c r="WNI63" s="134"/>
      <c r="WNJ63" s="134"/>
      <c r="WNK63" s="134"/>
      <c r="WNL63" s="134"/>
      <c r="WNM63" s="134"/>
      <c r="WNN63" s="134"/>
      <c r="WNO63" s="134"/>
      <c r="WNP63" s="134"/>
      <c r="WNQ63" s="134"/>
      <c r="WNR63" s="134"/>
      <c r="WNS63" s="134"/>
      <c r="WNT63" s="134"/>
      <c r="WNU63" s="134"/>
      <c r="WNV63" s="134"/>
      <c r="WNW63" s="134"/>
      <c r="WNX63" s="134"/>
      <c r="WNY63" s="134"/>
      <c r="WNZ63" s="134"/>
      <c r="WOA63" s="134"/>
      <c r="WOB63" s="134"/>
      <c r="WOC63" s="134"/>
      <c r="WOD63" s="134"/>
      <c r="WOE63" s="134"/>
      <c r="WOF63" s="134"/>
      <c r="WOG63" s="134"/>
      <c r="WOH63" s="134"/>
      <c r="WOI63" s="134"/>
      <c r="WOJ63" s="134"/>
      <c r="WOK63" s="134"/>
      <c r="WOL63" s="134"/>
      <c r="WOM63" s="134"/>
      <c r="WON63" s="134"/>
      <c r="WOO63" s="134"/>
      <c r="WOP63" s="134"/>
      <c r="WOQ63" s="134"/>
      <c r="WOR63" s="134"/>
      <c r="WOS63" s="134"/>
      <c r="WOT63" s="134"/>
      <c r="WOU63" s="134"/>
      <c r="WOV63" s="134"/>
      <c r="WOW63" s="134"/>
      <c r="WOX63" s="134"/>
      <c r="WOY63" s="134"/>
      <c r="WOZ63" s="134"/>
      <c r="WPA63" s="134"/>
      <c r="WPB63" s="134"/>
      <c r="WPC63" s="134"/>
      <c r="WPD63" s="134"/>
      <c r="WPE63" s="134"/>
      <c r="WPF63" s="134"/>
      <c r="WPG63" s="134"/>
      <c r="WPH63" s="134"/>
      <c r="WPI63" s="134"/>
      <c r="WPJ63" s="134"/>
      <c r="WPK63" s="134"/>
      <c r="WPL63" s="134"/>
      <c r="WPM63" s="134"/>
      <c r="WPN63" s="134"/>
      <c r="WPO63" s="134"/>
      <c r="WPP63" s="134"/>
      <c r="WPQ63" s="134"/>
      <c r="WPR63" s="134"/>
      <c r="WPS63" s="134"/>
      <c r="WPT63" s="134"/>
      <c r="WPU63" s="134"/>
      <c r="WPV63" s="134"/>
      <c r="WPW63" s="134"/>
      <c r="WPX63" s="134"/>
      <c r="WPY63" s="134"/>
      <c r="WPZ63" s="134"/>
      <c r="WQA63" s="134"/>
      <c r="WQB63" s="134"/>
      <c r="WQC63" s="134"/>
      <c r="WQD63" s="134"/>
      <c r="WQE63" s="134"/>
      <c r="WQF63" s="134"/>
      <c r="WQG63" s="134"/>
      <c r="WQH63" s="134"/>
      <c r="WQI63" s="134"/>
      <c r="WQJ63" s="134"/>
      <c r="WQK63" s="134"/>
      <c r="WQL63" s="134"/>
      <c r="WQM63" s="134"/>
      <c r="WQN63" s="134"/>
      <c r="WQO63" s="134"/>
      <c r="WQP63" s="134"/>
      <c r="WQQ63" s="134"/>
      <c r="WQR63" s="134"/>
      <c r="WQS63" s="134"/>
      <c r="WQT63" s="134"/>
      <c r="WQU63" s="134"/>
      <c r="WQV63" s="134"/>
      <c r="WQW63" s="134"/>
      <c r="WQX63" s="134"/>
      <c r="WQY63" s="134"/>
      <c r="WQZ63" s="134"/>
      <c r="WRA63" s="134"/>
      <c r="WRB63" s="134"/>
      <c r="WRC63" s="134"/>
      <c r="WRD63" s="134"/>
      <c r="WRE63" s="134"/>
      <c r="WRF63" s="134"/>
      <c r="WRG63" s="134"/>
      <c r="WRH63" s="134"/>
      <c r="WRI63" s="134"/>
      <c r="WRJ63" s="134"/>
      <c r="WRK63" s="134"/>
      <c r="WRL63" s="134"/>
      <c r="WRM63" s="134"/>
      <c r="WRN63" s="134"/>
      <c r="WRO63" s="134"/>
      <c r="WRP63" s="134"/>
      <c r="WRQ63" s="134"/>
      <c r="WRR63" s="134"/>
      <c r="WRS63" s="134"/>
      <c r="WRT63" s="134"/>
      <c r="WRU63" s="134"/>
      <c r="WRV63" s="134"/>
      <c r="WRW63" s="134"/>
      <c r="WRX63" s="134"/>
      <c r="WRY63" s="134"/>
      <c r="WRZ63" s="134"/>
      <c r="WSA63" s="134"/>
      <c r="WSB63" s="134"/>
      <c r="WSC63" s="134"/>
      <c r="WSD63" s="134"/>
      <c r="WSE63" s="134"/>
      <c r="WSF63" s="134"/>
      <c r="WSG63" s="134"/>
      <c r="WSH63" s="134"/>
      <c r="WSI63" s="134"/>
      <c r="WSJ63" s="134"/>
      <c r="WSK63" s="134"/>
      <c r="WSL63" s="134"/>
      <c r="WSM63" s="134"/>
      <c r="WSN63" s="134"/>
      <c r="WSO63" s="134"/>
      <c r="WSP63" s="134"/>
      <c r="WSQ63" s="134"/>
      <c r="WSR63" s="134"/>
      <c r="WSS63" s="134"/>
      <c r="WST63" s="134"/>
      <c r="WSU63" s="134"/>
      <c r="WSV63" s="134"/>
      <c r="WSW63" s="134"/>
      <c r="WSX63" s="134"/>
      <c r="WSY63" s="134"/>
      <c r="WSZ63" s="134"/>
      <c r="WTA63" s="134"/>
      <c r="WTB63" s="134"/>
      <c r="WTC63" s="134"/>
      <c r="WTD63" s="134"/>
      <c r="WTE63" s="134"/>
      <c r="WTF63" s="134"/>
      <c r="WTG63" s="134"/>
      <c r="WTH63" s="134"/>
      <c r="WTI63" s="134"/>
      <c r="WTJ63" s="134"/>
      <c r="WTK63" s="134"/>
      <c r="WTL63" s="134"/>
      <c r="WTM63" s="134"/>
      <c r="WTN63" s="134"/>
      <c r="WTO63" s="134"/>
      <c r="WTP63" s="134"/>
      <c r="WTQ63" s="134"/>
      <c r="WTR63" s="134"/>
      <c r="WTS63" s="134"/>
      <c r="WTT63" s="134"/>
      <c r="WTU63" s="134"/>
      <c r="WTV63" s="134"/>
      <c r="WTW63" s="134"/>
      <c r="WTX63" s="134"/>
      <c r="WTY63" s="134"/>
      <c r="WTZ63" s="134"/>
      <c r="WUA63" s="134"/>
      <c r="WUB63" s="134"/>
      <c r="WUC63" s="134"/>
      <c r="WUD63" s="134"/>
      <c r="WUE63" s="134"/>
      <c r="WUF63" s="134"/>
      <c r="WUG63" s="134"/>
      <c r="WUH63" s="134"/>
      <c r="WUI63" s="134"/>
      <c r="WUJ63" s="134"/>
      <c r="WUK63" s="134"/>
      <c r="WUL63" s="134"/>
      <c r="WUM63" s="134"/>
      <c r="WUN63" s="134"/>
      <c r="WUO63" s="134"/>
      <c r="WUP63" s="134"/>
      <c r="WUQ63" s="134"/>
      <c r="WUR63" s="134"/>
      <c r="WUS63" s="134"/>
      <c r="WUT63" s="134"/>
      <c r="WUU63" s="134"/>
      <c r="WUV63" s="134"/>
      <c r="WUW63" s="134"/>
      <c r="WUX63" s="134"/>
      <c r="WUY63" s="134"/>
      <c r="WUZ63" s="134"/>
      <c r="WVA63" s="134"/>
      <c r="WVB63" s="134"/>
      <c r="WVC63" s="134"/>
      <c r="WVD63" s="134"/>
      <c r="WVE63" s="134"/>
      <c r="WVF63" s="134"/>
      <c r="WVG63" s="134"/>
      <c r="WVH63" s="134"/>
      <c r="WVI63" s="134"/>
      <c r="WVJ63" s="134"/>
      <c r="WVK63" s="134"/>
      <c r="WVL63" s="134"/>
      <c r="WVM63" s="134"/>
      <c r="WVN63" s="134"/>
      <c r="WVO63" s="134"/>
      <c r="WVP63" s="134"/>
      <c r="WVQ63" s="134"/>
      <c r="WVR63" s="134"/>
      <c r="WVS63" s="134"/>
      <c r="WVT63" s="134"/>
      <c r="WVU63" s="134"/>
      <c r="WVV63" s="134"/>
      <c r="WVW63" s="134"/>
      <c r="WVX63" s="134"/>
      <c r="WVY63" s="134"/>
      <c r="WVZ63" s="134"/>
      <c r="WWA63" s="134"/>
      <c r="WWB63" s="134"/>
      <c r="WWC63" s="134"/>
      <c r="WWD63" s="134"/>
      <c r="WWE63" s="134"/>
      <c r="WWF63" s="134"/>
      <c r="WWG63" s="134"/>
      <c r="WWH63" s="134"/>
      <c r="WWI63" s="134"/>
      <c r="WWJ63" s="134"/>
      <c r="WWK63" s="134"/>
      <c r="WWL63" s="134"/>
      <c r="WWM63" s="134"/>
      <c r="WWN63" s="134"/>
      <c r="WWO63" s="134"/>
      <c r="WWP63" s="134"/>
      <c r="WWQ63" s="134"/>
      <c r="WWR63" s="134"/>
      <c r="WWS63" s="134"/>
      <c r="WWT63" s="134"/>
      <c r="WWU63" s="134"/>
      <c r="WWV63" s="134"/>
      <c r="WWW63" s="134"/>
      <c r="WWX63" s="134"/>
      <c r="WWY63" s="134"/>
      <c r="WWZ63" s="134"/>
      <c r="WXA63" s="134"/>
      <c r="WXB63" s="134"/>
      <c r="WXC63" s="134"/>
      <c r="WXD63" s="134"/>
      <c r="WXE63" s="134"/>
      <c r="WXF63" s="134"/>
      <c r="WXG63" s="134"/>
      <c r="WXH63" s="134"/>
      <c r="WXI63" s="134"/>
      <c r="WXJ63" s="134"/>
      <c r="WXK63" s="134"/>
      <c r="WXL63" s="134"/>
      <c r="WXM63" s="134"/>
      <c r="WXN63" s="134"/>
      <c r="WXO63" s="134"/>
      <c r="WXP63" s="134"/>
      <c r="WXQ63" s="134"/>
      <c r="WXR63" s="134"/>
      <c r="WXS63" s="134"/>
      <c r="WXT63" s="134"/>
      <c r="WXU63" s="134"/>
      <c r="WXV63" s="134"/>
      <c r="WXW63" s="134"/>
      <c r="WXX63" s="134"/>
      <c r="WXY63" s="134"/>
      <c r="WXZ63" s="134"/>
      <c r="WYA63" s="134"/>
      <c r="WYB63" s="134"/>
      <c r="WYC63" s="134"/>
      <c r="WYD63" s="134"/>
      <c r="WYE63" s="134"/>
      <c r="WYF63" s="134"/>
      <c r="WYG63" s="134"/>
      <c r="WYH63" s="134"/>
      <c r="WYI63" s="134"/>
      <c r="WYJ63" s="134"/>
      <c r="WYK63" s="134"/>
      <c r="WYL63" s="134"/>
      <c r="WYM63" s="134"/>
      <c r="WYN63" s="134"/>
      <c r="WYO63" s="134"/>
      <c r="WYP63" s="134"/>
      <c r="WYQ63" s="134"/>
      <c r="WYR63" s="134"/>
      <c r="WYS63" s="134"/>
      <c r="WYT63" s="134"/>
      <c r="WYU63" s="134"/>
      <c r="WYV63" s="134"/>
      <c r="WYW63" s="134"/>
      <c r="WYX63" s="134"/>
      <c r="WYY63" s="134"/>
      <c r="WYZ63" s="134"/>
      <c r="WZA63" s="134"/>
      <c r="WZB63" s="134"/>
      <c r="WZC63" s="134"/>
      <c r="WZD63" s="134"/>
      <c r="WZE63" s="134"/>
      <c r="WZF63" s="134"/>
      <c r="WZG63" s="134"/>
      <c r="WZH63" s="134"/>
      <c r="WZI63" s="134"/>
      <c r="WZJ63" s="134"/>
      <c r="WZK63" s="134"/>
      <c r="WZL63" s="134"/>
      <c r="WZM63" s="134"/>
      <c r="WZN63" s="134"/>
      <c r="WZO63" s="134"/>
      <c r="WZP63" s="134"/>
      <c r="WZQ63" s="134"/>
      <c r="WZR63" s="134"/>
      <c r="WZS63" s="134"/>
      <c r="WZT63" s="134"/>
      <c r="WZU63" s="134"/>
      <c r="WZV63" s="134"/>
      <c r="WZW63" s="134"/>
      <c r="WZX63" s="134"/>
      <c r="WZY63" s="134"/>
      <c r="WZZ63" s="134"/>
      <c r="XAA63" s="134"/>
      <c r="XAB63" s="134"/>
      <c r="XAC63" s="134"/>
      <c r="XAD63" s="134"/>
      <c r="XAE63" s="134"/>
      <c r="XAF63" s="134"/>
      <c r="XAG63" s="134"/>
      <c r="XAH63" s="134"/>
      <c r="XAI63" s="134"/>
      <c r="XAJ63" s="134"/>
      <c r="XAK63" s="134"/>
      <c r="XAL63" s="134"/>
      <c r="XAM63" s="134"/>
      <c r="XAN63" s="134"/>
      <c r="XAO63" s="134"/>
      <c r="XAP63" s="134"/>
      <c r="XAQ63" s="134"/>
      <c r="XAR63" s="134"/>
      <c r="XAS63" s="134"/>
      <c r="XAT63" s="134"/>
      <c r="XAU63" s="134"/>
      <c r="XAV63" s="134"/>
      <c r="XAW63" s="134"/>
      <c r="XAX63" s="134"/>
      <c r="XAY63" s="134"/>
      <c r="XAZ63" s="134"/>
      <c r="XBA63" s="134"/>
      <c r="XBB63" s="134"/>
      <c r="XBC63" s="134"/>
      <c r="XBD63" s="134"/>
      <c r="XBE63" s="134"/>
      <c r="XBF63" s="134"/>
      <c r="XBG63" s="134"/>
      <c r="XBH63" s="134"/>
      <c r="XBI63" s="134"/>
      <c r="XBJ63" s="134"/>
      <c r="XBK63" s="134"/>
      <c r="XBL63" s="134"/>
      <c r="XBM63" s="134"/>
      <c r="XBN63" s="134"/>
      <c r="XBO63" s="134"/>
      <c r="XBP63" s="134"/>
      <c r="XBQ63" s="134"/>
      <c r="XBR63" s="134"/>
      <c r="XBS63" s="134"/>
      <c r="XBT63" s="134"/>
      <c r="XBU63" s="134"/>
      <c r="XBV63" s="134"/>
      <c r="XBW63" s="134"/>
      <c r="XBX63" s="134"/>
      <c r="XBY63" s="134"/>
      <c r="XBZ63" s="134"/>
      <c r="XCA63" s="134"/>
      <c r="XCB63" s="134"/>
      <c r="XCC63" s="134"/>
      <c r="XCD63" s="134"/>
      <c r="XCE63" s="134"/>
      <c r="XCF63" s="134"/>
      <c r="XCG63" s="134"/>
      <c r="XCH63" s="134"/>
      <c r="XCI63" s="134"/>
      <c r="XCJ63" s="134"/>
      <c r="XCK63" s="134"/>
      <c r="XCL63" s="134"/>
      <c r="XCM63" s="134"/>
      <c r="XCN63" s="134"/>
      <c r="XCO63" s="134"/>
      <c r="XCP63" s="134"/>
      <c r="XCQ63" s="134"/>
      <c r="XCR63" s="134"/>
      <c r="XCS63" s="134"/>
      <c r="XCT63" s="134"/>
      <c r="XCU63" s="134"/>
      <c r="XCV63" s="134"/>
      <c r="XCW63" s="134"/>
      <c r="XCX63" s="134"/>
      <c r="XCY63" s="134"/>
      <c r="XCZ63" s="134"/>
      <c r="XDA63" s="134"/>
      <c r="XDB63" s="134"/>
      <c r="XDC63" s="134"/>
      <c r="XDD63" s="134"/>
      <c r="XDE63" s="134"/>
      <c r="XDF63" s="134"/>
      <c r="XDG63" s="134"/>
      <c r="XDH63" s="134"/>
      <c r="XDI63" s="134"/>
      <c r="XDJ63" s="134"/>
      <c r="XDK63" s="134"/>
      <c r="XDL63" s="134"/>
      <c r="XDM63" s="134"/>
      <c r="XDN63" s="134"/>
      <c r="XDO63" s="134"/>
      <c r="XDP63" s="134"/>
      <c r="XDQ63" s="134"/>
      <c r="XDR63" s="134"/>
      <c r="XDS63" s="134"/>
      <c r="XDT63" s="134"/>
      <c r="XDU63" s="134"/>
      <c r="XDV63" s="134"/>
      <c r="XDW63" s="134"/>
      <c r="XDX63" s="134"/>
      <c r="XDY63" s="134"/>
      <c r="XDZ63" s="134"/>
      <c r="XEA63" s="134"/>
      <c r="XEB63" s="134"/>
      <c r="XEC63" s="134"/>
      <c r="XED63" s="134"/>
      <c r="XEE63" s="134"/>
      <c r="XEF63" s="134"/>
      <c r="XEG63" s="134"/>
      <c r="XEH63" s="134"/>
      <c r="XEI63" s="134"/>
      <c r="XEJ63" s="134"/>
      <c r="XEK63" s="134"/>
      <c r="XEL63" s="134"/>
      <c r="XEM63" s="134"/>
      <c r="XEN63" s="134"/>
      <c r="XEO63" s="134"/>
      <c r="XEP63" s="134"/>
      <c r="XEQ63" s="134"/>
      <c r="XER63" s="134"/>
      <c r="XES63" s="134"/>
      <c r="XET63" s="134"/>
      <c r="XEU63" s="134"/>
      <c r="XEV63" s="134"/>
      <c r="XEW63" s="134"/>
      <c r="XEX63" s="134"/>
      <c r="XEY63" s="136"/>
      <c r="XEZ63" s="136"/>
    </row>
    <row r="64" spans="1:16380">
      <c r="A64" s="26"/>
      <c r="B64" s="26" t="s">
        <v>692</v>
      </c>
      <c r="C64" s="27">
        <f>C65</f>
        <v>0</v>
      </c>
      <c r="D64" s="26" t="s">
        <v>28</v>
      </c>
      <c r="E64" s="28" t="s">
        <v>28</v>
      </c>
      <c r="F64" s="26" t="s">
        <v>28</v>
      </c>
      <c r="G64" s="26" t="s">
        <v>28</v>
      </c>
      <c r="H64" s="30">
        <f t="shared" ref="H64:P64" si="24">H65</f>
        <v>0</v>
      </c>
      <c r="I64" s="29" t="s">
        <v>65</v>
      </c>
      <c r="J64" s="30">
        <f t="shared" si="24"/>
        <v>0</v>
      </c>
      <c r="K64" s="26">
        <f t="shared" si="24"/>
        <v>0</v>
      </c>
      <c r="L64" s="30">
        <f t="shared" si="24"/>
        <v>0</v>
      </c>
      <c r="M64" s="26">
        <f t="shared" si="24"/>
        <v>0</v>
      </c>
      <c r="N64" s="26">
        <f t="shared" si="24"/>
        <v>0</v>
      </c>
      <c r="O64" s="95">
        <f t="shared" si="24"/>
        <v>0</v>
      </c>
      <c r="P64" s="95">
        <f t="shared" si="24"/>
        <v>0</v>
      </c>
      <c r="Q64" s="95"/>
      <c r="R64" s="95"/>
      <c r="S64" s="26"/>
      <c r="T64" s="26"/>
      <c r="U64" s="26"/>
      <c r="V64" s="26"/>
    </row>
    <row r="65" spans="1:24">
      <c r="A65" s="39"/>
      <c r="B65" s="39"/>
      <c r="C65" s="40"/>
      <c r="D65" s="39"/>
      <c r="E65" s="41"/>
      <c r="F65" s="42"/>
      <c r="G65" s="39"/>
      <c r="H65" s="43"/>
      <c r="I65" s="16"/>
      <c r="J65" s="43"/>
      <c r="K65" s="39"/>
      <c r="L65" s="43"/>
      <c r="M65" s="39"/>
      <c r="N65" s="39"/>
      <c r="O65" s="100"/>
      <c r="P65" s="100"/>
      <c r="Q65" s="100"/>
      <c r="R65" s="100"/>
      <c r="S65" s="13"/>
      <c r="T65" s="39"/>
      <c r="U65" s="39"/>
      <c r="V65" s="39"/>
    </row>
    <row r="66" spans="1:24" ht="24" customHeight="1">
      <c r="A66" s="26"/>
      <c r="B66" s="37" t="s">
        <v>693</v>
      </c>
      <c r="C66" s="27">
        <v>351</v>
      </c>
      <c r="D66" s="27" t="str">
        <f t="shared" ref="D66:P66" si="25">D67</f>
        <v>酿溪镇等15个乡镇413个村</v>
      </c>
      <c r="E66" s="27" t="str">
        <f t="shared" si="25"/>
        <v>仓储物流</v>
      </c>
      <c r="F66" s="27" t="str">
        <f t="shared" si="25"/>
        <v>新建</v>
      </c>
      <c r="G66" s="27" t="str">
        <f t="shared" si="25"/>
        <v>2016-2020</v>
      </c>
      <c r="H66" s="27">
        <f t="shared" si="25"/>
        <v>351</v>
      </c>
      <c r="I66" s="27" t="str">
        <f t="shared" si="25"/>
        <v>个</v>
      </c>
      <c r="J66" s="27">
        <f t="shared" si="25"/>
        <v>1200</v>
      </c>
      <c r="K66" s="27">
        <f t="shared" si="25"/>
        <v>600</v>
      </c>
      <c r="L66" s="27">
        <f t="shared" si="25"/>
        <v>0</v>
      </c>
      <c r="M66" s="27">
        <f t="shared" si="25"/>
        <v>600</v>
      </c>
      <c r="N66" s="27">
        <f t="shared" si="25"/>
        <v>0</v>
      </c>
      <c r="O66" s="27">
        <f t="shared" si="25"/>
        <v>60</v>
      </c>
      <c r="P66" s="27">
        <f t="shared" si="25"/>
        <v>210</v>
      </c>
      <c r="Q66" s="27"/>
      <c r="R66" s="27"/>
      <c r="S66" s="26"/>
      <c r="T66" s="26"/>
      <c r="U66" s="26"/>
      <c r="V66" s="26"/>
    </row>
    <row r="67" spans="1:24" s="2" customFormat="1" ht="18" customHeight="1">
      <c r="A67" s="32"/>
      <c r="B67" s="123" t="s">
        <v>694</v>
      </c>
      <c r="C67" s="32">
        <v>351</v>
      </c>
      <c r="D67" s="33" t="s">
        <v>87</v>
      </c>
      <c r="E67" s="33" t="s">
        <v>306</v>
      </c>
      <c r="F67" s="32" t="s">
        <v>62</v>
      </c>
      <c r="G67" s="32" t="s">
        <v>36</v>
      </c>
      <c r="H67" s="35">
        <v>351</v>
      </c>
      <c r="I67" s="96" t="s">
        <v>65</v>
      </c>
      <c r="J67" s="97">
        <f>SUM(K67:N67)</f>
        <v>1200</v>
      </c>
      <c r="K67" s="35">
        <v>600</v>
      </c>
      <c r="L67" s="97">
        <v>0</v>
      </c>
      <c r="M67" s="97">
        <v>600</v>
      </c>
      <c r="N67" s="97">
        <v>0</v>
      </c>
      <c r="O67" s="35">
        <v>60</v>
      </c>
      <c r="P67" s="35">
        <v>210</v>
      </c>
      <c r="Q67" s="35"/>
      <c r="R67" s="35"/>
      <c r="S67" s="32" t="s">
        <v>307</v>
      </c>
      <c r="T67" s="32"/>
      <c r="U67" s="32" t="s">
        <v>40</v>
      </c>
      <c r="V67" s="123"/>
      <c r="W67" s="124" t="s">
        <v>1864</v>
      </c>
      <c r="X67" s="125"/>
    </row>
    <row r="68" spans="1:24" ht="21" customHeight="1">
      <c r="A68" s="26"/>
      <c r="B68" s="28" t="s">
        <v>695</v>
      </c>
      <c r="C68" s="27">
        <f>C69</f>
        <v>0</v>
      </c>
      <c r="D68" s="26" t="s">
        <v>28</v>
      </c>
      <c r="E68" s="28" t="s">
        <v>28</v>
      </c>
      <c r="F68" s="26" t="s">
        <v>28</v>
      </c>
      <c r="G68" s="26" t="s">
        <v>28</v>
      </c>
      <c r="H68" s="30">
        <f t="shared" ref="H68:P68" si="26">H69</f>
        <v>0</v>
      </c>
      <c r="I68" s="26" t="s">
        <v>65</v>
      </c>
      <c r="J68" s="30">
        <f t="shared" si="26"/>
        <v>0</v>
      </c>
      <c r="K68" s="26">
        <f t="shared" si="26"/>
        <v>0</v>
      </c>
      <c r="L68" s="30">
        <f t="shared" si="26"/>
        <v>0</v>
      </c>
      <c r="M68" s="26">
        <f t="shared" si="26"/>
        <v>0</v>
      </c>
      <c r="N68" s="26">
        <f t="shared" si="26"/>
        <v>0</v>
      </c>
      <c r="O68" s="95">
        <f t="shared" si="26"/>
        <v>0</v>
      </c>
      <c r="P68" s="95">
        <f t="shared" si="26"/>
        <v>0</v>
      </c>
      <c r="Q68" s="95"/>
      <c r="R68" s="95"/>
      <c r="S68" s="26"/>
      <c r="T68" s="26"/>
      <c r="U68" s="26"/>
      <c r="V68" s="26"/>
    </row>
    <row r="69" spans="1:24" ht="21.95" customHeight="1">
      <c r="A69" s="13"/>
      <c r="B69" s="24" t="s">
        <v>696</v>
      </c>
      <c r="C69" s="14"/>
      <c r="D69" s="13"/>
      <c r="E69" s="24"/>
      <c r="F69" s="25"/>
      <c r="G69" s="13"/>
      <c r="H69" s="15"/>
      <c r="I69" s="13"/>
      <c r="J69" s="15"/>
      <c r="K69" s="13"/>
      <c r="L69" s="15"/>
      <c r="M69" s="13"/>
      <c r="N69" s="13"/>
      <c r="O69" s="93"/>
      <c r="P69" s="93"/>
      <c r="Q69" s="93"/>
      <c r="R69" s="93"/>
      <c r="S69" s="13"/>
      <c r="T69" s="13"/>
      <c r="U69" s="13"/>
      <c r="V69" s="13"/>
    </row>
    <row r="70" spans="1:24" ht="24" customHeight="1">
      <c r="A70" s="17"/>
      <c r="B70" s="36" t="s">
        <v>535</v>
      </c>
      <c r="C70" s="18">
        <v>20</v>
      </c>
      <c r="D70" s="18"/>
      <c r="E70" s="18"/>
      <c r="F70" s="18"/>
      <c r="G70" s="18"/>
      <c r="H70" s="18">
        <v>1861</v>
      </c>
      <c r="I70" s="18"/>
      <c r="J70" s="18">
        <v>6346</v>
      </c>
      <c r="K70" s="18">
        <v>4675</v>
      </c>
      <c r="L70" s="18">
        <v>1671</v>
      </c>
      <c r="M70" s="18">
        <v>0</v>
      </c>
      <c r="N70" s="18">
        <v>0</v>
      </c>
      <c r="O70" s="18">
        <v>22261</v>
      </c>
      <c r="P70" s="18">
        <v>56521</v>
      </c>
      <c r="Q70" s="18"/>
      <c r="R70" s="18"/>
      <c r="S70" s="17" t="s">
        <v>28</v>
      </c>
      <c r="T70" s="17" t="s">
        <v>28</v>
      </c>
      <c r="U70" s="17" t="s">
        <v>28</v>
      </c>
      <c r="V70" s="17"/>
    </row>
    <row r="71" spans="1:24" ht="24" customHeight="1">
      <c r="A71" s="67"/>
      <c r="B71" s="37" t="s">
        <v>536</v>
      </c>
      <c r="C71" s="137">
        <v>1</v>
      </c>
      <c r="D71" s="138" t="s">
        <v>28</v>
      </c>
      <c r="E71" s="138" t="s">
        <v>28</v>
      </c>
      <c r="F71" s="138" t="s">
        <v>28</v>
      </c>
      <c r="G71" s="138" t="s">
        <v>28</v>
      </c>
      <c r="H71" s="139">
        <f t="shared" ref="H71:P71" si="27">H72</f>
        <v>1700</v>
      </c>
      <c r="I71" s="26" t="s">
        <v>65</v>
      </c>
      <c r="J71" s="139">
        <f t="shared" si="27"/>
        <v>1600</v>
      </c>
      <c r="K71" s="137">
        <f t="shared" si="27"/>
        <v>1450</v>
      </c>
      <c r="L71" s="139">
        <f t="shared" si="27"/>
        <v>150</v>
      </c>
      <c r="M71" s="137">
        <f t="shared" si="27"/>
        <v>0</v>
      </c>
      <c r="N71" s="137">
        <f t="shared" si="27"/>
        <v>0</v>
      </c>
      <c r="O71" s="138">
        <f t="shared" si="27"/>
        <v>21421</v>
      </c>
      <c r="P71" s="138">
        <f t="shared" si="27"/>
        <v>54708</v>
      </c>
      <c r="Q71" s="138"/>
      <c r="R71" s="138"/>
      <c r="S71" s="26" t="s">
        <v>28</v>
      </c>
      <c r="T71" s="26" t="s">
        <v>28</v>
      </c>
      <c r="U71" s="26" t="s">
        <v>28</v>
      </c>
      <c r="V71" s="67"/>
    </row>
    <row r="72" spans="1:24" ht="27">
      <c r="A72" s="81" t="s">
        <v>537</v>
      </c>
      <c r="B72" s="132" t="s">
        <v>697</v>
      </c>
      <c r="C72" s="117">
        <v>1</v>
      </c>
      <c r="D72" s="132" t="s">
        <v>698</v>
      </c>
      <c r="E72" s="140" t="s">
        <v>699</v>
      </c>
      <c r="F72" s="117" t="s">
        <v>62</v>
      </c>
      <c r="G72" s="132" t="s">
        <v>493</v>
      </c>
      <c r="H72" s="83">
        <v>1700</v>
      </c>
      <c r="I72" s="117" t="s">
        <v>65</v>
      </c>
      <c r="J72" s="83">
        <f>K72+L72+M72+N72</f>
        <v>1600</v>
      </c>
      <c r="K72" s="117">
        <v>1450</v>
      </c>
      <c r="L72" s="83">
        <v>150</v>
      </c>
      <c r="M72" s="117">
        <v>0</v>
      </c>
      <c r="N72" s="117">
        <v>0</v>
      </c>
      <c r="O72" s="158">
        <v>21421</v>
      </c>
      <c r="P72" s="158">
        <v>54708</v>
      </c>
      <c r="Q72" s="158"/>
      <c r="R72" s="158"/>
      <c r="S72" s="132" t="s">
        <v>538</v>
      </c>
      <c r="T72" s="117"/>
      <c r="U72" s="117" t="s">
        <v>40</v>
      </c>
      <c r="V72" s="129"/>
    </row>
    <row r="73" spans="1:24" s="2" customFormat="1" ht="24" customHeight="1">
      <c r="A73" s="32"/>
      <c r="B73" s="33" t="s">
        <v>700</v>
      </c>
      <c r="C73" s="34">
        <v>4</v>
      </c>
      <c r="D73" s="33" t="s">
        <v>701</v>
      </c>
      <c r="E73" s="33" t="s">
        <v>702</v>
      </c>
      <c r="F73" s="32" t="s">
        <v>62</v>
      </c>
      <c r="G73" s="32" t="s">
        <v>36</v>
      </c>
      <c r="H73" s="35">
        <v>127</v>
      </c>
      <c r="I73" s="96" t="s">
        <v>65</v>
      </c>
      <c r="J73" s="97">
        <f t="shared" ref="J73:J75" si="28">SUM(K73:N73)</f>
        <v>3691</v>
      </c>
      <c r="K73" s="35">
        <v>2425</v>
      </c>
      <c r="L73" s="97">
        <v>1266</v>
      </c>
      <c r="M73" s="97">
        <v>0</v>
      </c>
      <c r="N73" s="97">
        <v>0</v>
      </c>
      <c r="O73" s="35">
        <v>199</v>
      </c>
      <c r="P73" s="35">
        <v>235</v>
      </c>
      <c r="Q73" s="35"/>
      <c r="R73" s="35"/>
      <c r="S73" s="32" t="s">
        <v>320</v>
      </c>
      <c r="T73" s="32"/>
      <c r="U73" s="32" t="s">
        <v>40</v>
      </c>
      <c r="V73" s="33"/>
      <c r="W73" s="124" t="s">
        <v>703</v>
      </c>
      <c r="X73" s="125"/>
    </row>
    <row r="74" spans="1:24" s="2" customFormat="1" ht="18" customHeight="1">
      <c r="A74" s="32"/>
      <c r="B74" s="33" t="s">
        <v>704</v>
      </c>
      <c r="C74" s="34">
        <v>14</v>
      </c>
      <c r="D74" s="33" t="s">
        <v>705</v>
      </c>
      <c r="E74" s="33" t="s">
        <v>706</v>
      </c>
      <c r="F74" s="32" t="s">
        <v>62</v>
      </c>
      <c r="G74" s="32" t="s">
        <v>36</v>
      </c>
      <c r="H74" s="35">
        <v>31</v>
      </c>
      <c r="I74" s="96" t="s">
        <v>65</v>
      </c>
      <c r="J74" s="97">
        <f t="shared" si="28"/>
        <v>450</v>
      </c>
      <c r="K74" s="35">
        <v>300</v>
      </c>
      <c r="L74" s="97">
        <v>150</v>
      </c>
      <c r="M74" s="97">
        <v>0</v>
      </c>
      <c r="N74" s="97">
        <v>0</v>
      </c>
      <c r="O74" s="35">
        <v>199</v>
      </c>
      <c r="P74" s="35">
        <v>208</v>
      </c>
      <c r="Q74" s="35"/>
      <c r="R74" s="35"/>
      <c r="S74" s="32" t="s">
        <v>538</v>
      </c>
      <c r="T74" s="32"/>
      <c r="U74" s="32" t="s">
        <v>40</v>
      </c>
      <c r="V74" s="33"/>
      <c r="W74" s="124" t="s">
        <v>707</v>
      </c>
      <c r="X74" s="125"/>
    </row>
    <row r="75" spans="1:24" s="2" customFormat="1" ht="21" customHeight="1">
      <c r="A75" s="32"/>
      <c r="B75" s="33" t="s">
        <v>708</v>
      </c>
      <c r="C75" s="34">
        <v>1</v>
      </c>
      <c r="D75" s="33" t="s">
        <v>701</v>
      </c>
      <c r="E75" s="33" t="s">
        <v>323</v>
      </c>
      <c r="F75" s="32" t="s">
        <v>62</v>
      </c>
      <c r="G75" s="32" t="s">
        <v>36</v>
      </c>
      <c r="H75" s="35">
        <v>3</v>
      </c>
      <c r="I75" s="96" t="s">
        <v>65</v>
      </c>
      <c r="J75" s="97">
        <f t="shared" si="28"/>
        <v>605</v>
      </c>
      <c r="K75" s="35">
        <v>500</v>
      </c>
      <c r="L75" s="97">
        <v>105</v>
      </c>
      <c r="M75" s="97">
        <v>0</v>
      </c>
      <c r="N75" s="97">
        <v>0</v>
      </c>
      <c r="O75" s="35">
        <v>442</v>
      </c>
      <c r="P75" s="35">
        <v>1370</v>
      </c>
      <c r="Q75" s="35"/>
      <c r="R75" s="35"/>
      <c r="S75" s="32" t="s">
        <v>538</v>
      </c>
      <c r="T75" s="32"/>
      <c r="U75" s="32" t="s">
        <v>40</v>
      </c>
      <c r="V75" s="33"/>
      <c r="W75" s="124" t="s">
        <v>709</v>
      </c>
      <c r="X75" s="125"/>
    </row>
    <row r="76" spans="1:24">
      <c r="A76" s="141"/>
      <c r="B76" s="141"/>
      <c r="C76" s="142"/>
      <c r="D76" s="141"/>
      <c r="E76" s="143"/>
      <c r="F76" s="141"/>
      <c r="G76" s="141"/>
      <c r="H76" s="144"/>
      <c r="I76" s="159"/>
      <c r="J76" s="144"/>
      <c r="K76" s="142"/>
      <c r="L76" s="144"/>
      <c r="M76" s="141"/>
      <c r="N76" s="141"/>
      <c r="O76" s="160"/>
      <c r="P76" s="160"/>
      <c r="Q76" s="160"/>
      <c r="R76" s="160"/>
      <c r="S76" s="165"/>
      <c r="T76" s="165"/>
      <c r="U76" s="165"/>
      <c r="V76" s="141"/>
    </row>
    <row r="77" spans="1:24" ht="47.1" customHeight="1">
      <c r="A77" s="17"/>
      <c r="B77" s="38" t="s">
        <v>391</v>
      </c>
      <c r="C77" s="18">
        <v>127</v>
      </c>
      <c r="D77" s="17" t="s">
        <v>28</v>
      </c>
      <c r="E77" s="17" t="s">
        <v>28</v>
      </c>
      <c r="F77" s="17" t="s">
        <v>28</v>
      </c>
      <c r="G77" s="77" t="s">
        <v>28</v>
      </c>
      <c r="H77" s="19">
        <v>142500</v>
      </c>
      <c r="I77" s="77" t="s">
        <v>65</v>
      </c>
      <c r="J77" s="19">
        <v>12700</v>
      </c>
      <c r="K77" s="19">
        <f t="shared" ref="K77" si="29">SUM(K78)</f>
        <v>0</v>
      </c>
      <c r="L77" s="19">
        <v>12700</v>
      </c>
      <c r="M77" s="19">
        <v>0</v>
      </c>
      <c r="N77" s="19">
        <v>0</v>
      </c>
      <c r="O77" s="99">
        <v>13394</v>
      </c>
      <c r="P77" s="99">
        <v>42959</v>
      </c>
      <c r="Q77" s="99"/>
      <c r="R77" s="99"/>
      <c r="S77" s="17" t="s">
        <v>158</v>
      </c>
      <c r="T77" s="17" t="s">
        <v>540</v>
      </c>
      <c r="U77" s="17" t="s">
        <v>40</v>
      </c>
      <c r="V77" s="17"/>
    </row>
    <row r="78" spans="1:24" ht="84.95" customHeight="1">
      <c r="A78" s="81" t="s">
        <v>541</v>
      </c>
      <c r="B78" s="145" t="s">
        <v>392</v>
      </c>
      <c r="C78" s="11">
        <v>127</v>
      </c>
      <c r="D78" s="145" t="s">
        <v>710</v>
      </c>
      <c r="E78" s="41" t="s">
        <v>542</v>
      </c>
      <c r="F78" s="145" t="s">
        <v>395</v>
      </c>
      <c r="G78" s="145" t="s">
        <v>543</v>
      </c>
      <c r="H78" s="146">
        <v>142500</v>
      </c>
      <c r="I78" s="92" t="s">
        <v>397</v>
      </c>
      <c r="J78" s="161">
        <f>K78+L78</f>
        <v>12700</v>
      </c>
      <c r="K78" s="92">
        <v>0</v>
      </c>
      <c r="L78" s="146">
        <v>12700</v>
      </c>
      <c r="M78" s="145">
        <v>0</v>
      </c>
      <c r="N78" s="145">
        <v>0</v>
      </c>
      <c r="O78" s="162">
        <v>13394</v>
      </c>
      <c r="P78" s="162">
        <v>42959</v>
      </c>
      <c r="Q78" s="162"/>
      <c r="R78" s="162"/>
      <c r="S78" s="17" t="s">
        <v>544</v>
      </c>
      <c r="T78" s="17" t="s">
        <v>711</v>
      </c>
      <c r="U78" s="17" t="s">
        <v>40</v>
      </c>
      <c r="V78" s="129"/>
    </row>
    <row r="79" spans="1:24" ht="32.1" customHeight="1">
      <c r="A79" s="17"/>
      <c r="B79" s="38" t="s">
        <v>399</v>
      </c>
      <c r="C79" s="18">
        <v>3</v>
      </c>
      <c r="D79" s="18"/>
      <c r="E79" s="18"/>
      <c r="F79" s="18"/>
      <c r="G79" s="18"/>
      <c r="H79" s="18">
        <v>10250</v>
      </c>
      <c r="I79" s="18" t="s">
        <v>397</v>
      </c>
      <c r="J79" s="18">
        <v>1876</v>
      </c>
      <c r="K79" s="18">
        <v>0</v>
      </c>
      <c r="L79" s="18">
        <v>1876</v>
      </c>
      <c r="M79" s="18">
        <v>0</v>
      </c>
      <c r="N79" s="18">
        <v>0</v>
      </c>
      <c r="O79" s="18">
        <v>1119</v>
      </c>
      <c r="P79" s="18">
        <v>4300</v>
      </c>
      <c r="Q79" s="18"/>
      <c r="R79" s="18"/>
      <c r="S79" s="17" t="s">
        <v>28</v>
      </c>
      <c r="T79" s="17" t="s">
        <v>28</v>
      </c>
      <c r="U79" s="77" t="s">
        <v>28</v>
      </c>
      <c r="V79" s="17"/>
    </row>
    <row r="80" spans="1:24" ht="27" customHeight="1">
      <c r="A80" s="67"/>
      <c r="B80" s="147" t="s">
        <v>712</v>
      </c>
      <c r="C80" s="27">
        <f>C81</f>
        <v>1</v>
      </c>
      <c r="D80" s="26" t="s">
        <v>28</v>
      </c>
      <c r="E80" s="26" t="s">
        <v>28</v>
      </c>
      <c r="F80" s="26" t="s">
        <v>28</v>
      </c>
      <c r="G80" s="29" t="s">
        <v>28</v>
      </c>
      <c r="H80" s="30">
        <f t="shared" ref="H80:P80" si="30">H81</f>
        <v>7350</v>
      </c>
      <c r="I80" s="29" t="s">
        <v>397</v>
      </c>
      <c r="J80" s="30">
        <f t="shared" si="30"/>
        <v>1550</v>
      </c>
      <c r="K80" s="26">
        <f t="shared" si="30"/>
        <v>0</v>
      </c>
      <c r="L80" s="30">
        <f t="shared" si="30"/>
        <v>1550</v>
      </c>
      <c r="M80" s="26">
        <f t="shared" si="30"/>
        <v>0</v>
      </c>
      <c r="N80" s="26">
        <f t="shared" si="30"/>
        <v>0</v>
      </c>
      <c r="O80" s="95">
        <f t="shared" si="30"/>
        <v>901</v>
      </c>
      <c r="P80" s="95">
        <f t="shared" si="30"/>
        <v>3570</v>
      </c>
      <c r="Q80" s="95"/>
      <c r="R80" s="95"/>
      <c r="S80" s="26" t="s">
        <v>106</v>
      </c>
      <c r="T80" s="26" t="s">
        <v>547</v>
      </c>
      <c r="U80" s="29" t="s">
        <v>489</v>
      </c>
      <c r="V80" s="67"/>
    </row>
    <row r="81" spans="1:22" ht="39" customHeight="1">
      <c r="A81" s="48" t="s">
        <v>548</v>
      </c>
      <c r="B81" s="49" t="s">
        <v>400</v>
      </c>
      <c r="C81" s="50">
        <v>1</v>
      </c>
      <c r="D81" s="49" t="s">
        <v>401</v>
      </c>
      <c r="E81" s="52" t="s">
        <v>713</v>
      </c>
      <c r="F81" s="79" t="s">
        <v>281</v>
      </c>
      <c r="G81" s="79" t="s">
        <v>36</v>
      </c>
      <c r="H81" s="54">
        <v>7350</v>
      </c>
      <c r="I81" s="79" t="s">
        <v>397</v>
      </c>
      <c r="J81" s="54">
        <v>1550</v>
      </c>
      <c r="K81" s="79">
        <v>0</v>
      </c>
      <c r="L81" s="54">
        <v>1550</v>
      </c>
      <c r="M81" s="79">
        <v>0</v>
      </c>
      <c r="N81" s="79">
        <v>0</v>
      </c>
      <c r="O81" s="103">
        <v>901</v>
      </c>
      <c r="P81" s="103">
        <v>3570</v>
      </c>
      <c r="Q81" s="103"/>
      <c r="R81" s="103"/>
      <c r="S81" s="26" t="s">
        <v>106</v>
      </c>
      <c r="T81" s="26" t="s">
        <v>547</v>
      </c>
      <c r="U81" s="79" t="s">
        <v>40</v>
      </c>
      <c r="V81" s="131"/>
    </row>
    <row r="82" spans="1:22" s="6" customFormat="1" ht="45" customHeight="1">
      <c r="A82" s="148"/>
      <c r="B82" s="149" t="s">
        <v>714</v>
      </c>
      <c r="C82" s="150">
        <v>1</v>
      </c>
      <c r="D82" s="39" t="s">
        <v>715</v>
      </c>
      <c r="E82" s="151" t="s">
        <v>716</v>
      </c>
      <c r="F82" s="39" t="s">
        <v>35</v>
      </c>
      <c r="G82" s="16" t="s">
        <v>36</v>
      </c>
      <c r="H82" s="14">
        <v>2100</v>
      </c>
      <c r="I82" s="16" t="s">
        <v>397</v>
      </c>
      <c r="J82" s="13">
        <v>176</v>
      </c>
      <c r="K82" s="13">
        <f t="shared" ref="K82:N82" si="31">SUM(K83:K89)</f>
        <v>0</v>
      </c>
      <c r="L82" s="13">
        <v>176</v>
      </c>
      <c r="M82" s="13">
        <f t="shared" si="31"/>
        <v>0</v>
      </c>
      <c r="N82" s="13">
        <f t="shared" si="31"/>
        <v>0</v>
      </c>
      <c r="O82" s="14">
        <v>168</v>
      </c>
      <c r="P82" s="14">
        <v>630</v>
      </c>
      <c r="Q82" s="14"/>
      <c r="R82" s="14"/>
      <c r="S82" s="13" t="s">
        <v>106</v>
      </c>
      <c r="T82" s="13" t="s">
        <v>547</v>
      </c>
      <c r="U82" s="16" t="s">
        <v>40</v>
      </c>
      <c r="V82" s="13"/>
    </row>
    <row r="83" spans="1:22" ht="38.1" customHeight="1">
      <c r="A83" s="128"/>
      <c r="B83" s="152" t="s">
        <v>717</v>
      </c>
      <c r="C83" s="153">
        <v>1</v>
      </c>
      <c r="D83" s="128" t="s">
        <v>718</v>
      </c>
      <c r="E83" s="154" t="s">
        <v>719</v>
      </c>
      <c r="F83" s="128" t="s">
        <v>62</v>
      </c>
      <c r="G83" s="155" t="s">
        <v>493</v>
      </c>
      <c r="H83" s="156">
        <v>800</v>
      </c>
      <c r="I83" s="16" t="s">
        <v>397</v>
      </c>
      <c r="J83" s="110">
        <f>K83+L83+M83+N83</f>
        <v>150</v>
      </c>
      <c r="K83" s="153">
        <v>0</v>
      </c>
      <c r="L83" s="110">
        <v>150</v>
      </c>
      <c r="M83" s="128">
        <v>0</v>
      </c>
      <c r="N83" s="128">
        <v>0</v>
      </c>
      <c r="O83" s="163">
        <v>50</v>
      </c>
      <c r="P83" s="163">
        <v>100</v>
      </c>
      <c r="Q83" s="163"/>
      <c r="R83" s="163"/>
      <c r="S83" s="13" t="s">
        <v>106</v>
      </c>
      <c r="T83" s="13" t="s">
        <v>547</v>
      </c>
      <c r="U83" s="153" t="s">
        <v>40</v>
      </c>
      <c r="V83" s="128"/>
    </row>
    <row r="84" spans="1:22">
      <c r="A84" s="625" t="s">
        <v>1878</v>
      </c>
      <c r="B84" s="625"/>
      <c r="C84" s="626"/>
      <c r="D84" s="625"/>
      <c r="E84" s="627"/>
      <c r="F84" s="625"/>
      <c r="G84" s="625"/>
      <c r="H84" s="628"/>
      <c r="I84" s="625"/>
      <c r="J84" s="628"/>
      <c r="K84" s="625"/>
      <c r="L84" s="628"/>
      <c r="M84" s="625"/>
      <c r="N84" s="625"/>
      <c r="O84" s="629"/>
      <c r="P84" s="629"/>
      <c r="Q84" s="629"/>
      <c r="R84" s="629"/>
      <c r="S84" s="625"/>
      <c r="T84" s="625"/>
      <c r="U84" s="625"/>
      <c r="V84" s="625"/>
    </row>
    <row r="85" spans="1:22">
      <c r="A85" s="630"/>
      <c r="B85" s="630"/>
      <c r="C85" s="631"/>
      <c r="D85" s="630"/>
      <c r="E85" s="632"/>
      <c r="F85" s="630"/>
      <c r="G85" s="630"/>
      <c r="H85" s="633"/>
      <c r="I85" s="630"/>
      <c r="J85" s="633"/>
      <c r="K85" s="630"/>
      <c r="L85" s="633"/>
      <c r="M85" s="630"/>
      <c r="N85" s="630"/>
      <c r="O85" s="634"/>
      <c r="P85" s="634"/>
      <c r="Q85" s="634"/>
      <c r="R85" s="634"/>
      <c r="S85" s="630"/>
      <c r="T85" s="630"/>
      <c r="U85" s="630"/>
      <c r="V85" s="630"/>
    </row>
    <row r="86" spans="1:22">
      <c r="A86" s="630"/>
      <c r="B86" s="630"/>
      <c r="C86" s="631"/>
      <c r="D86" s="630"/>
      <c r="E86" s="632"/>
      <c r="F86" s="630"/>
      <c r="G86" s="630"/>
      <c r="H86" s="633"/>
      <c r="I86" s="630"/>
      <c r="J86" s="633"/>
      <c r="K86" s="630"/>
      <c r="L86" s="633"/>
      <c r="M86" s="630"/>
      <c r="N86" s="630"/>
      <c r="O86" s="634"/>
      <c r="P86" s="634"/>
      <c r="Q86" s="634"/>
      <c r="R86" s="634"/>
      <c r="S86" s="630"/>
      <c r="T86" s="630"/>
      <c r="U86" s="630"/>
      <c r="V86" s="630"/>
    </row>
    <row r="87" spans="1:22">
      <c r="A87" s="630"/>
      <c r="B87" s="630"/>
      <c r="C87" s="631"/>
      <c r="D87" s="630"/>
      <c r="E87" s="632"/>
      <c r="F87" s="630"/>
      <c r="G87" s="630"/>
      <c r="H87" s="633"/>
      <c r="I87" s="630"/>
      <c r="J87" s="633"/>
      <c r="K87" s="630"/>
      <c r="L87" s="633"/>
      <c r="M87" s="630"/>
      <c r="N87" s="630"/>
      <c r="O87" s="634"/>
      <c r="P87" s="634"/>
      <c r="Q87" s="634"/>
      <c r="R87" s="634"/>
      <c r="S87" s="630"/>
      <c r="T87" s="630"/>
      <c r="U87" s="630"/>
      <c r="V87" s="630"/>
    </row>
    <row r="88" spans="1:22">
      <c r="A88" s="630"/>
      <c r="B88" s="630"/>
      <c r="C88" s="631"/>
      <c r="D88" s="630"/>
      <c r="E88" s="632"/>
      <c r="F88" s="630"/>
      <c r="G88" s="630"/>
      <c r="H88" s="633"/>
      <c r="I88" s="630"/>
      <c r="J88" s="633"/>
      <c r="K88" s="630"/>
      <c r="L88" s="633"/>
      <c r="M88" s="630"/>
      <c r="N88" s="630"/>
      <c r="O88" s="634"/>
      <c r="P88" s="634"/>
      <c r="Q88" s="634"/>
      <c r="R88" s="634"/>
      <c r="S88" s="630"/>
      <c r="T88" s="630"/>
      <c r="U88" s="630"/>
      <c r="V88" s="630"/>
    </row>
  </sheetData>
  <mergeCells count="27">
    <mergeCell ref="A2:V2"/>
    <mergeCell ref="A3:V3"/>
    <mergeCell ref="J4:N4"/>
    <mergeCell ref="K5:N5"/>
    <mergeCell ref="A4:A7"/>
    <mergeCell ref="D4:D7"/>
    <mergeCell ref="E4:E7"/>
    <mergeCell ref="F4:F7"/>
    <mergeCell ref="G4:G7"/>
    <mergeCell ref="J5:J7"/>
    <mergeCell ref="K6:K7"/>
    <mergeCell ref="L6:L7"/>
    <mergeCell ref="M6:M7"/>
    <mergeCell ref="N6:N7"/>
    <mergeCell ref="O4:O7"/>
    <mergeCell ref="P4:P7"/>
    <mergeCell ref="A84:V88"/>
    <mergeCell ref="S4:S7"/>
    <mergeCell ref="T4:T7"/>
    <mergeCell ref="U4:U7"/>
    <mergeCell ref="V4:V7"/>
    <mergeCell ref="H4:I6"/>
    <mergeCell ref="A53:A54"/>
    <mergeCell ref="B4:B7"/>
    <mergeCell ref="B53:B54"/>
    <mergeCell ref="C4:C7"/>
    <mergeCell ref="C53:C54"/>
  </mergeCells>
  <phoneticPr fontId="1" type="noConversion"/>
  <dataValidations count="1">
    <dataValidation type="list" allowBlank="1" showInputMessage="1" showErrorMessage="1" sqref="F11 F22 F23 F31 F59 F62 F65 F69 F78">
      <formula1>"新建,改扩建"</formula1>
    </dataValidation>
  </dataValidations>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11</vt:i4>
      </vt:variant>
    </vt:vector>
  </HeadingPairs>
  <TitlesOfParts>
    <vt:vector size="26" baseType="lpstr">
      <vt:lpstr>统计表汇总</vt:lpstr>
      <vt:lpstr>统计汇总表</vt:lpstr>
      <vt:lpstr>附件1统计汇总表 </vt:lpstr>
      <vt:lpstr>专项</vt:lpstr>
      <vt:lpstr>专项扶贫项目表</vt:lpstr>
      <vt:lpstr>产业发展附件表3</vt:lpstr>
      <vt:lpstr>社会保障附4</vt:lpstr>
      <vt:lpstr>助学培训附表5</vt:lpstr>
      <vt:lpstr>房改造搬迁附表6</vt:lpstr>
      <vt:lpstr>基础设施、公共服务</vt:lpstr>
      <vt:lpstr>附表7基础设施公共服务</vt:lpstr>
      <vt:lpstr>生态扶贫附件8</vt:lpstr>
      <vt:lpstr>资金汇总表</vt:lpstr>
      <vt:lpstr>Sheet4</vt:lpstr>
      <vt:lpstr>Sheet2</vt:lpstr>
      <vt:lpstr>产业发展附件表3!Print_Titles</vt:lpstr>
      <vt:lpstr>附表7基础设施公共服务!Print_Titles</vt:lpstr>
      <vt:lpstr>'附件1统计汇总表 '!Print_Titles</vt:lpstr>
      <vt:lpstr>基础设施、公共服务!Print_Titles</vt:lpstr>
      <vt:lpstr>社会保障附4!Print_Titles</vt:lpstr>
      <vt:lpstr>生态扶贫附件8!Print_Titles</vt:lpstr>
      <vt:lpstr>统计表汇总!Print_Titles</vt:lpstr>
      <vt:lpstr>统计汇总表!Print_Titles</vt:lpstr>
      <vt:lpstr>助学培训附表5!Print_Titles</vt:lpstr>
      <vt:lpstr>专项!Print_Titles</vt:lpstr>
      <vt:lpstr>专项扶贫项目表!Print_Titles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dreamsummit</cp:lastModifiedBy>
  <cp:lastPrinted>2016-12-11T06:27:32Z</cp:lastPrinted>
  <dcterms:created xsi:type="dcterms:W3CDTF">2016-11-15T09:37:00Z</dcterms:created>
  <dcterms:modified xsi:type="dcterms:W3CDTF">2016-12-11T06:35:49Z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